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завтраки 01.09. 22" sheetId="1" r:id="rId1"/>
  </sheets>
  <calcPr calcId="144525"/>
</workbook>
</file>

<file path=xl/calcChain.xml><?xml version="1.0" encoding="utf-8"?>
<calcChain xmlns="http://schemas.openxmlformats.org/spreadsheetml/2006/main">
  <c r="P86" i="1" l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P12" i="1"/>
  <c r="P89" i="1" s="1"/>
  <c r="P90" i="1" s="1"/>
  <c r="O12" i="1"/>
  <c r="O89" i="1" s="1"/>
  <c r="O90" i="1" s="1"/>
  <c r="N12" i="1"/>
  <c r="N89" i="1" s="1"/>
  <c r="N90" i="1" s="1"/>
  <c r="M12" i="1"/>
  <c r="M89" i="1" s="1"/>
  <c r="M90" i="1" s="1"/>
  <c r="L12" i="1"/>
  <c r="L89" i="1" s="1"/>
  <c r="L90" i="1" s="1"/>
  <c r="K12" i="1"/>
  <c r="K89" i="1" s="1"/>
  <c r="K90" i="1" s="1"/>
  <c r="J12" i="1"/>
  <c r="J89" i="1" s="1"/>
  <c r="J90" i="1" s="1"/>
  <c r="I12" i="1"/>
  <c r="I89" i="1" s="1"/>
  <c r="I90" i="1" s="1"/>
  <c r="H12" i="1"/>
  <c r="H89" i="1" s="1"/>
  <c r="H90" i="1" s="1"/>
  <c r="G12" i="1"/>
  <c r="G89" i="1" s="1"/>
  <c r="G90" i="1" s="1"/>
  <c r="F12" i="1"/>
  <c r="F89" i="1" s="1"/>
  <c r="F90" i="1" s="1"/>
  <c r="E12" i="1"/>
  <c r="E89" i="1" s="1"/>
  <c r="E90" i="1" s="1"/>
  <c r="D12" i="1"/>
  <c r="D89" i="1" s="1"/>
  <c r="D90" i="1" s="1"/>
  <c r="C12" i="1"/>
</calcChain>
</file>

<file path=xl/sharedStrings.xml><?xml version="1.0" encoding="utf-8"?>
<sst xmlns="http://schemas.openxmlformats.org/spreadsheetml/2006/main" count="118" uniqueCount="77">
  <si>
    <t>День/неделя: Понедельник-1</t>
  </si>
  <si>
    <t>№ рец.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</si>
  <si>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</si>
  <si>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</si>
  <si>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</si>
  <si>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</si>
  <si>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</si>
  <si>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</si>
  <si>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Цена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</si>
  <si>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</si>
  <si>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</si>
  <si>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</si>
  <si>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</si>
  <si>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</si>
  <si>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</si>
  <si>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</si>
  <si>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</si>
  <si>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</si>
  <si>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</si>
  <si>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</si>
  <si>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_Завтрак</t>
  </si>
  <si>
    <t>Суп молочный с макаронными изделиями</t>
  </si>
  <si>
    <t>Какао с молоком</t>
  </si>
  <si>
    <t>Масло порциями</t>
  </si>
  <si>
    <t>Хлеб пшеничный</t>
  </si>
  <si>
    <t>Фрукты сезонные</t>
  </si>
  <si>
    <t>Итого за _Завтрак</t>
  </si>
  <si>
    <t>День/неделя: Вторник-1</t>
  </si>
  <si>
    <t>212М</t>
  </si>
  <si>
    <t xml:space="preserve">Омлет  натуральный </t>
  </si>
  <si>
    <t>Зеленый горошек</t>
  </si>
  <si>
    <t>Чай с сахаром</t>
  </si>
  <si>
    <t>День/неделя: Среда-1</t>
  </si>
  <si>
    <t>Соленья</t>
  </si>
  <si>
    <t>268М,363К</t>
  </si>
  <si>
    <t>Шницель мясной  с томатным соусом</t>
  </si>
  <si>
    <t>Макароны отварные</t>
  </si>
  <si>
    <t>День/неделя: Четверг-1</t>
  </si>
  <si>
    <t>224М, 326М</t>
  </si>
  <si>
    <t>Запеканка творожная с молочным соусом</t>
  </si>
  <si>
    <t>15М</t>
  </si>
  <si>
    <t>Сыр порционный</t>
  </si>
  <si>
    <t>377М/ссж</t>
  </si>
  <si>
    <t>Чай с лимоном</t>
  </si>
  <si>
    <t>День/неделя: Пятница-1</t>
  </si>
  <si>
    <t xml:space="preserve">Гуляш </t>
  </si>
  <si>
    <t>312М/ссж</t>
  </si>
  <si>
    <t>Каша пшеничная</t>
  </si>
  <si>
    <t>День/неделя: Понедельник-2</t>
  </si>
  <si>
    <t>Котлеты рыбные</t>
  </si>
  <si>
    <t>302М</t>
  </si>
  <si>
    <t>Рис отварной</t>
  </si>
  <si>
    <t>День/неделя: Вторник-2</t>
  </si>
  <si>
    <t>221М,326М</t>
  </si>
  <si>
    <t>Запеканка творожная с морковью</t>
  </si>
  <si>
    <t>День/неделя: Среда-2</t>
  </si>
  <si>
    <t>Овощи сезонные</t>
  </si>
  <si>
    <t>255М,331М</t>
  </si>
  <si>
    <t>Печень по-строгановски</t>
  </si>
  <si>
    <t>Конд. Изделие (жевательный мармелад с витаминами30г.)</t>
  </si>
  <si>
    <t>1шт</t>
  </si>
  <si>
    <t>День/неделя: Четверг-2</t>
  </si>
  <si>
    <t>279М,330М</t>
  </si>
  <si>
    <t>Тефтели куриные со сметанным соусом</t>
  </si>
  <si>
    <t>День/неделя: Пятница-2</t>
  </si>
  <si>
    <t>Каша молочная "Дружба"</t>
  </si>
  <si>
    <t>Булочка сдобная(вафли с карамельной начинкой 36г или пирожное с начинкой 32г.)</t>
  </si>
  <si>
    <t>Итого за  завтрак</t>
  </si>
  <si>
    <t>Среднее значение за завтрак</t>
  </si>
  <si>
    <t>Соотношение БЖУ в % от ЭЦ</t>
  </si>
  <si>
    <t xml:space="preserve">ВыполнениеСанПиН 2020 </t>
  </si>
  <si>
    <t xml:space="preserve">Выполнение МР, % от суточной нормы </t>
  </si>
  <si>
    <t>Коэффициент потерь</t>
  </si>
  <si>
    <t>Распределение ЭЦ</t>
  </si>
  <si>
    <t>Норма</t>
  </si>
  <si>
    <t>Завтрак</t>
  </si>
  <si>
    <t>20-25%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</si>
</sst>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&quot;М&quot;"/>
    <numFmt numFmtId="165" formatCode="0.000"/>
    <numFmt numFmtId="166" formatCode="0&quot;М/ссж&quot;"/>
    <numFmt numFmtId="167" formatCode="0&quot;К&quot;"/>
    <numFmt numFmtId="168" formatCode="0&quot;М/иоп&quot;"/>
  </numFmts>
  <fonts count="2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8"/>
      <color rgb="FFC00000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1" fillId="0" borderId="0" xfId="1"/>
    <xf numFmtId="0" fontId="3" fillId="0" borderId="0" xfId="2"/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left" vertical="center" wrapText="1"/>
    </xf>
    <xf numFmtId="1" fontId="6" fillId="3" borderId="1" xfId="1" applyNumberFormat="1" applyFont="1" applyFill="1" applyBorder="1" applyAlignment="1">
      <alignment horizontal="center" vertical="center" wrapText="1"/>
    </xf>
    <xf numFmtId="2" fontId="6" fillId="3" borderId="1" xfId="1" applyNumberFormat="1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0" fontId="3" fillId="3" borderId="0" xfId="2" applyFill="1"/>
    <xf numFmtId="0" fontId="6" fillId="3" borderId="1" xfId="1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left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165" fontId="7" fillId="3" borderId="1" xfId="4" applyNumberFormat="1" applyFont="1" applyFill="1" applyBorder="1" applyAlignment="1">
      <alignment horizontal="center" vertical="center" wrapText="1"/>
    </xf>
    <xf numFmtId="0" fontId="3" fillId="3" borderId="0" xfId="2" applyFont="1" applyFill="1"/>
    <xf numFmtId="1" fontId="2" fillId="3" borderId="1" xfId="1" applyNumberFormat="1" applyFont="1" applyFill="1" applyBorder="1" applyAlignment="1">
      <alignment horizontal="center" vertical="center" wrapText="1"/>
    </xf>
    <xf numFmtId="2" fontId="2" fillId="3" borderId="1" xfId="1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0" fontId="1" fillId="3" borderId="0" xfId="1" applyFill="1"/>
    <xf numFmtId="1" fontId="6" fillId="3" borderId="1" xfId="5" applyNumberFormat="1" applyFont="1" applyFill="1" applyBorder="1" applyAlignment="1">
      <alignment horizontal="center" vertical="center" wrapText="1"/>
    </xf>
    <xf numFmtId="0" fontId="6" fillId="3" borderId="1" xfId="5" applyNumberFormat="1" applyFont="1" applyFill="1" applyBorder="1" applyAlignment="1">
      <alignment horizontal="left" vertical="center" wrapText="1"/>
    </xf>
    <xf numFmtId="2" fontId="6" fillId="3" borderId="1" xfId="5" applyNumberFormat="1" applyFont="1" applyFill="1" applyBorder="1" applyAlignment="1">
      <alignment horizontal="center" vertical="center" wrapText="1"/>
    </xf>
    <xf numFmtId="165" fontId="6" fillId="3" borderId="1" xfId="4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center" vertical="center" wrapText="1"/>
    </xf>
    <xf numFmtId="165" fontId="7" fillId="3" borderId="1" xfId="3" applyNumberFormat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 wrapText="1"/>
    </xf>
    <xf numFmtId="0" fontId="5" fillId="3" borderId="5" xfId="1" applyNumberFormat="1" applyFont="1" applyFill="1" applyBorder="1" applyAlignment="1">
      <alignment vertical="center"/>
    </xf>
    <xf numFmtId="0" fontId="2" fillId="3" borderId="5" xfId="1" applyNumberFormat="1" applyFont="1" applyFill="1" applyBorder="1" applyAlignment="1">
      <alignment horizontal="center" vertical="center"/>
    </xf>
    <xf numFmtId="1" fontId="2" fillId="3" borderId="5" xfId="1" applyNumberFormat="1" applyFont="1" applyFill="1" applyBorder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 vertical="center" wrapText="1"/>
    </xf>
    <xf numFmtId="166" fontId="6" fillId="3" borderId="1" xfId="6" applyNumberFormat="1" applyFont="1" applyFill="1" applyBorder="1" applyAlignment="1">
      <alignment horizontal="center" vertical="center" wrapText="1"/>
    </xf>
    <xf numFmtId="0" fontId="6" fillId="3" borderId="1" xfId="6" applyNumberFormat="1" applyFont="1" applyFill="1" applyBorder="1" applyAlignment="1">
      <alignment horizontal="left" vertical="center" wrapText="1"/>
    </xf>
    <xf numFmtId="1" fontId="6" fillId="3" borderId="1" xfId="6" applyNumberFormat="1" applyFont="1" applyFill="1" applyBorder="1" applyAlignment="1">
      <alignment horizontal="center" vertical="center" wrapText="1"/>
    </xf>
    <xf numFmtId="165" fontId="6" fillId="3" borderId="1" xfId="6" applyNumberFormat="1" applyFont="1" applyFill="1" applyBorder="1" applyAlignment="1">
      <alignment horizontal="center" vertical="center" wrapText="1"/>
    </xf>
    <xf numFmtId="1" fontId="7" fillId="3" borderId="5" xfId="3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left" vertical="center" wrapText="1"/>
    </xf>
    <xf numFmtId="1" fontId="6" fillId="3" borderId="5" xfId="1" applyNumberFormat="1" applyFont="1" applyFill="1" applyBorder="1" applyAlignment="1">
      <alignment horizontal="center" vertical="center" wrapText="1"/>
    </xf>
    <xf numFmtId="2" fontId="6" fillId="3" borderId="1" xfId="6" applyNumberFormat="1" applyFont="1" applyFill="1" applyBorder="1" applyAlignment="1">
      <alignment horizontal="center" vertical="center" wrapText="1"/>
    </xf>
    <xf numFmtId="0" fontId="6" fillId="3" borderId="1" xfId="4" applyNumberFormat="1" applyFont="1" applyFill="1" applyBorder="1" applyAlignment="1">
      <alignment horizontal="center" vertical="center" wrapText="1"/>
    </xf>
    <xf numFmtId="164" fontId="6" fillId="3" borderId="1" xfId="6" applyNumberFormat="1" applyFont="1" applyFill="1" applyBorder="1" applyAlignment="1">
      <alignment horizontal="center" vertical="center" wrapText="1"/>
    </xf>
    <xf numFmtId="1" fontId="6" fillId="3" borderId="1" xfId="4" applyNumberFormat="1" applyFont="1" applyFill="1" applyBorder="1" applyAlignment="1">
      <alignment horizontal="center" vertical="center" wrapText="1"/>
    </xf>
    <xf numFmtId="0" fontId="6" fillId="3" borderId="1" xfId="4" applyNumberFormat="1" applyFont="1" applyFill="1" applyBorder="1" applyAlignment="1">
      <alignment horizontal="left" vertical="center" wrapText="1"/>
    </xf>
    <xf numFmtId="0" fontId="8" fillId="3" borderId="0" xfId="2" applyFont="1" applyFill="1"/>
    <xf numFmtId="164" fontId="6" fillId="3" borderId="1" xfId="3" applyNumberFormat="1" applyFont="1" applyFill="1" applyBorder="1" applyAlignment="1">
      <alignment horizontal="center" vertical="center" wrapText="1"/>
    </xf>
    <xf numFmtId="0" fontId="9" fillId="3" borderId="5" xfId="1" applyNumberFormat="1" applyFont="1" applyFill="1" applyBorder="1" applyAlignment="1">
      <alignment vertical="center"/>
    </xf>
    <xf numFmtId="0" fontId="10" fillId="3" borderId="5" xfId="1" applyNumberFormat="1" applyFont="1" applyFill="1" applyBorder="1" applyAlignment="1">
      <alignment horizontal="center" vertical="center"/>
    </xf>
    <xf numFmtId="1" fontId="10" fillId="3" borderId="5" xfId="1" applyNumberFormat="1" applyFont="1" applyFill="1" applyBorder="1" applyAlignment="1">
      <alignment horizontal="center" vertical="center"/>
    </xf>
    <xf numFmtId="2" fontId="10" fillId="3" borderId="5" xfId="1" applyNumberFormat="1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 wrapText="1"/>
    </xf>
    <xf numFmtId="164" fontId="7" fillId="3" borderId="1" xfId="3" applyNumberFormat="1" applyFont="1" applyFill="1" applyBorder="1" applyAlignment="1">
      <alignment horizontal="center" vertical="center" wrapText="1"/>
    </xf>
    <xf numFmtId="0" fontId="6" fillId="3" borderId="1" xfId="6" applyNumberFormat="1" applyFont="1" applyFill="1" applyBorder="1" applyAlignment="1">
      <alignment horizontal="center" vertical="center" wrapText="1"/>
    </xf>
    <xf numFmtId="164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NumberFormat="1" applyFont="1" applyFill="1" applyBorder="1" applyAlignment="1">
      <alignment horizontal="left" vertical="center" wrapText="1"/>
    </xf>
    <xf numFmtId="1" fontId="7" fillId="3" borderId="1" xfId="4" applyNumberFormat="1" applyFont="1" applyFill="1" applyBorder="1" applyAlignment="1">
      <alignment horizontal="center" vertical="center" wrapText="1"/>
    </xf>
    <xf numFmtId="2" fontId="7" fillId="3" borderId="1" xfId="4" applyNumberFormat="1" applyFont="1" applyFill="1" applyBorder="1" applyAlignment="1">
      <alignment horizontal="center" vertical="center" wrapText="1"/>
    </xf>
    <xf numFmtId="164" fontId="11" fillId="3" borderId="1" xfId="4" applyNumberFormat="1" applyFont="1" applyFill="1" applyBorder="1" applyAlignment="1">
      <alignment horizontal="center" vertical="center" wrapText="1"/>
    </xf>
    <xf numFmtId="0" fontId="11" fillId="3" borderId="1" xfId="4" applyNumberFormat="1" applyFont="1" applyFill="1" applyBorder="1" applyAlignment="1">
      <alignment horizontal="left" vertical="center" wrapText="1"/>
    </xf>
    <xf numFmtId="1" fontId="11" fillId="3" borderId="1" xfId="4" applyNumberFormat="1" applyFont="1" applyFill="1" applyBorder="1" applyAlignment="1">
      <alignment horizontal="center" vertical="center" wrapText="1"/>
    </xf>
    <xf numFmtId="165" fontId="11" fillId="3" borderId="1" xfId="4" applyNumberFormat="1" applyFont="1" applyFill="1" applyBorder="1" applyAlignment="1">
      <alignment horizontal="center" vertical="center" wrapText="1"/>
    </xf>
    <xf numFmtId="0" fontId="12" fillId="3" borderId="0" xfId="2" applyFont="1" applyFill="1"/>
    <xf numFmtId="0" fontId="7" fillId="3" borderId="1" xfId="1" applyNumberFormat="1" applyFont="1" applyFill="1" applyBorder="1" applyAlignment="1">
      <alignment horizontal="center" vertical="center" wrapText="1"/>
    </xf>
    <xf numFmtId="168" fontId="6" fillId="3" borderId="1" xfId="1" applyNumberFormat="1" applyFont="1" applyFill="1" applyBorder="1" applyAlignment="1">
      <alignment horizontal="center" vertical="center" wrapText="1"/>
    </xf>
    <xf numFmtId="0" fontId="13" fillId="3" borderId="0" xfId="2" applyFont="1" applyFill="1"/>
    <xf numFmtId="164" fontId="14" fillId="3" borderId="1" xfId="1" applyNumberFormat="1" applyFont="1" applyFill="1" applyBorder="1" applyAlignment="1">
      <alignment horizontal="center" vertical="center" wrapText="1"/>
    </xf>
    <xf numFmtId="0" fontId="14" fillId="3" borderId="1" xfId="1" applyNumberFormat="1" applyFont="1" applyFill="1" applyBorder="1" applyAlignment="1">
      <alignment horizontal="left" vertical="center" wrapText="1"/>
    </xf>
    <xf numFmtId="1" fontId="14" fillId="3" borderId="1" xfId="1" applyNumberFormat="1" applyFont="1" applyFill="1" applyBorder="1" applyAlignment="1">
      <alignment horizontal="center" vertical="center" wrapText="1"/>
    </xf>
    <xf numFmtId="165" fontId="14" fillId="3" borderId="1" xfId="1" applyNumberFormat="1" applyFont="1" applyFill="1" applyBorder="1" applyAlignment="1">
      <alignment horizontal="center" vertical="center" wrapText="1"/>
    </xf>
    <xf numFmtId="0" fontId="7" fillId="3" borderId="1" xfId="4" applyNumberFormat="1" applyFont="1" applyFill="1" applyBorder="1" applyAlignment="1">
      <alignment horizontal="center" vertical="center" wrapText="1"/>
    </xf>
    <xf numFmtId="0" fontId="2" fillId="3" borderId="3" xfId="1" applyNumberFormat="1" applyFont="1" applyFill="1" applyBorder="1" applyAlignment="1">
      <alignment horizontal="center" vertical="center"/>
    </xf>
    <xf numFmtId="1" fontId="2" fillId="3" borderId="3" xfId="1" applyNumberFormat="1" applyFont="1" applyFill="1" applyBorder="1" applyAlignment="1">
      <alignment horizontal="center" vertical="center"/>
    </xf>
    <xf numFmtId="2" fontId="6" fillId="3" borderId="3" xfId="1" applyNumberFormat="1" applyFont="1" applyFill="1" applyBorder="1" applyAlignment="1">
      <alignment horizontal="center" vertical="center" wrapText="1"/>
    </xf>
    <xf numFmtId="165" fontId="5" fillId="3" borderId="3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right" vertical="center"/>
    </xf>
    <xf numFmtId="0" fontId="15" fillId="4" borderId="1" xfId="2" applyFont="1" applyFill="1" applyBorder="1" applyAlignment="1">
      <alignment horizontal="right" vertical="center" wrapText="1"/>
    </xf>
    <xf numFmtId="0" fontId="15" fillId="4" borderId="0" xfId="2" applyFont="1" applyFill="1" applyBorder="1" applyAlignment="1">
      <alignment horizontal="right" vertical="center" wrapText="1"/>
    </xf>
    <xf numFmtId="9" fontId="15" fillId="4" borderId="9" xfId="2" applyNumberFormat="1" applyFont="1" applyFill="1" applyBorder="1" applyAlignment="1">
      <alignment horizontal="right" vertical="center" wrapText="1"/>
    </xf>
    <xf numFmtId="0" fontId="15" fillId="4" borderId="9" xfId="2" applyFont="1" applyFill="1" applyBorder="1" applyAlignment="1">
      <alignment horizontal="right" vertical="center" wrapText="1"/>
    </xf>
    <xf numFmtId="0" fontId="15" fillId="5" borderId="0" xfId="2" applyFont="1" applyFill="1" applyBorder="1" applyAlignment="1">
      <alignment horizontal="right" vertical="center" wrapText="1"/>
    </xf>
    <xf numFmtId="9" fontId="16" fillId="5" borderId="9" xfId="2" applyNumberFormat="1" applyFont="1" applyFill="1" applyBorder="1" applyAlignment="1">
      <alignment horizontal="center" vertical="center"/>
    </xf>
    <xf numFmtId="10" fontId="16" fillId="6" borderId="9" xfId="2" applyNumberFormat="1" applyFont="1" applyFill="1" applyBorder="1" applyAlignment="1">
      <alignment horizontal="center" vertical="center"/>
    </xf>
    <xf numFmtId="0" fontId="15" fillId="7" borderId="10" xfId="2" applyFont="1" applyFill="1" applyBorder="1" applyAlignment="1">
      <alignment horizontal="right" vertical="center"/>
    </xf>
    <xf numFmtId="9" fontId="16" fillId="7" borderId="10" xfId="2" applyNumberFormat="1" applyFont="1" applyFill="1" applyBorder="1" applyAlignment="1">
      <alignment horizontal="center"/>
    </xf>
    <xf numFmtId="9" fontId="16" fillId="4" borderId="10" xfId="2" applyNumberFormat="1" applyFont="1" applyFill="1" applyBorder="1" applyAlignment="1">
      <alignment horizontal="center"/>
    </xf>
    <xf numFmtId="0" fontId="8" fillId="0" borderId="0" xfId="2" applyFont="1"/>
    <xf numFmtId="0" fontId="15" fillId="6" borderId="0" xfId="2" applyFont="1" applyFill="1" applyAlignment="1">
      <alignment horizontal="right" vertical="center"/>
    </xf>
    <xf numFmtId="0" fontId="17" fillId="4" borderId="4" xfId="2" applyFont="1" applyFill="1" applyBorder="1" applyAlignment="1">
      <alignment horizontal="center"/>
    </xf>
    <xf numFmtId="0" fontId="17" fillId="4" borderId="11" xfId="2" applyFont="1" applyFill="1" applyBorder="1" applyAlignment="1">
      <alignment horizontal="center"/>
    </xf>
    <xf numFmtId="0" fontId="16" fillId="4" borderId="11" xfId="2" applyFont="1" applyFill="1" applyBorder="1" applyAlignment="1">
      <alignment horizontal="center"/>
    </xf>
    <xf numFmtId="0" fontId="18" fillId="4" borderId="11" xfId="2" applyFont="1" applyFill="1" applyBorder="1" applyAlignment="1">
      <alignment horizontal="center"/>
    </xf>
    <xf numFmtId="0" fontId="19" fillId="0" borderId="0" xfId="2" applyFont="1"/>
    <xf numFmtId="0" fontId="19" fillId="0" borderId="9" xfId="2" applyFont="1" applyBorder="1" applyAlignment="1">
      <alignment horizontal="center" vertical="center" wrapText="1"/>
    </xf>
    <xf numFmtId="0" fontId="19" fillId="0" borderId="11" xfId="2" applyFont="1" applyBorder="1"/>
    <xf numFmtId="0" fontId="19" fillId="0" borderId="11" xfId="2" applyFont="1" applyBorder="1" applyAlignment="1">
      <alignment horizontal="center" vertical="center" wrapText="1"/>
    </xf>
    <xf numFmtId="0" fontId="17" fillId="0" borderId="11" xfId="2" applyFont="1" applyBorder="1"/>
    <xf numFmtId="0" fontId="15" fillId="5" borderId="5" xfId="2" applyFont="1" applyFill="1" applyBorder="1" applyAlignment="1">
      <alignment horizontal="right" vertical="center" wrapText="1"/>
    </xf>
    <xf numFmtId="0" fontId="15" fillId="5" borderId="6" xfId="2" applyFont="1" applyFill="1" applyBorder="1" applyAlignment="1">
      <alignment horizontal="right" vertical="center" wrapText="1"/>
    </xf>
    <xf numFmtId="0" fontId="15" fillId="5" borderId="8" xfId="2" applyFont="1" applyFill="1" applyBorder="1" applyAlignment="1">
      <alignment horizontal="right" vertical="center" wrapText="1"/>
    </xf>
    <xf numFmtId="0" fontId="15" fillId="7" borderId="5" xfId="2" applyFont="1" applyFill="1" applyBorder="1" applyAlignment="1">
      <alignment horizontal="right" vertical="center"/>
    </xf>
    <xf numFmtId="0" fontId="15" fillId="7" borderId="6" xfId="2" applyFont="1" applyFill="1" applyBorder="1" applyAlignment="1">
      <alignment horizontal="right" vertical="center"/>
    </xf>
    <xf numFmtId="0" fontId="15" fillId="7" borderId="7" xfId="2" applyFont="1" applyFill="1" applyBorder="1" applyAlignment="1">
      <alignment horizontal="right" vertical="center"/>
    </xf>
    <xf numFmtId="0" fontId="19" fillId="0" borderId="3" xfId="2" applyFont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center" wrapText="1"/>
    </xf>
    <xf numFmtId="0" fontId="19" fillId="0" borderId="12" xfId="2" applyFont="1" applyBorder="1" applyAlignment="1">
      <alignment horizontal="center" vertical="center" wrapText="1"/>
    </xf>
    <xf numFmtId="0" fontId="19" fillId="0" borderId="11" xfId="2" applyFont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left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right" vertical="center" wrapText="1"/>
    </xf>
    <xf numFmtId="0" fontId="15" fillId="4" borderId="6" xfId="2" applyFont="1" applyFill="1" applyBorder="1" applyAlignment="1">
      <alignment horizontal="right" vertical="center"/>
    </xf>
    <xf numFmtId="0" fontId="15" fillId="4" borderId="8" xfId="2" applyFont="1" applyFill="1" applyBorder="1" applyAlignment="1">
      <alignment horizontal="right" vertical="center"/>
    </xf>
    <xf numFmtId="0" fontId="2" fillId="3" borderId="5" xfId="1" applyNumberFormat="1" applyFont="1" applyFill="1" applyBorder="1" applyAlignment="1">
      <alignment horizontal="left" vertical="center" wrapText="1"/>
    </xf>
    <xf numFmtId="0" fontId="2" fillId="3" borderId="6" xfId="1" applyNumberFormat="1" applyFont="1" applyFill="1" applyBorder="1" applyAlignment="1">
      <alignment horizontal="left" vertical="center" wrapText="1"/>
    </xf>
    <xf numFmtId="0" fontId="2" fillId="3" borderId="7" xfId="1" applyNumberFormat="1" applyFont="1" applyFill="1" applyBorder="1" applyAlignment="1">
      <alignment horizontal="left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2"/>
    <cellStyle name="Обычный_2 неделя" xfId="5"/>
    <cellStyle name="Обычный_Лист1" xfId="3"/>
    <cellStyle name="Обычный_Лист2" xfId="1"/>
    <cellStyle name="Обычный_ХЭХ 1С" xfId="6"/>
    <cellStyle name="Обычный_ХЭХ из 1С 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tabSelected="1" zoomScaleNormal="100" workbookViewId="0">
      <pane xSplit="2" ySplit="4" topLeftCell="C5" activePane="bottomRight" state="frozen"/>
      <selection pane="topRight"/>
      <selection pane="bottomLeft"/>
      <selection pane="bottomRight" activeCell="E11" sqref="E11:G11"/>
    </sheetView>
  </sheetViews>
  <sheetFormatPr defaultColWidth="9" defaultRowHeight="12.75" x14ac:dyDescent="0.2"/>
  <cols>
    <col min="1" max="1" width="8.42578125" style="2" customWidth="1"/>
    <col min="2" max="2" width="17.42578125" style="2" customWidth="1"/>
    <col min="3" max="4" width="7.28515625" style="2" customWidth="1"/>
    <col min="5" max="5" width="7.5703125" style="2" customWidth="1"/>
    <col min="6" max="6" width="8.85546875" style="2" customWidth="1"/>
    <col min="7" max="7" width="8.42578125" style="2" customWidth="1"/>
    <col min="8" max="8" width="9.7109375" style="2" customWidth="1"/>
    <col min="9" max="9" width="8" style="2" customWidth="1"/>
    <col min="10" max="10" width="9" style="2" customWidth="1"/>
    <col min="11" max="11" width="10.28515625" style="2" customWidth="1"/>
    <col min="12" max="13" width="8.140625" style="2" customWidth="1"/>
    <col min="14" max="14" width="9.28515625" style="2" customWidth="1"/>
    <col min="15" max="15" width="8.7109375" style="2" customWidth="1"/>
    <col min="16" max="256" width="9" style="2"/>
    <col min="257" max="257" width="8.42578125" style="2" customWidth="1"/>
    <col min="258" max="258" width="17.42578125" style="2" customWidth="1"/>
    <col min="259" max="260" width="7.28515625" style="2" customWidth="1"/>
    <col min="261" max="261" width="7.5703125" style="2" customWidth="1"/>
    <col min="262" max="262" width="8.85546875" style="2" customWidth="1"/>
    <col min="263" max="263" width="8.42578125" style="2" customWidth="1"/>
    <col min="264" max="264" width="9.7109375" style="2" customWidth="1"/>
    <col min="265" max="265" width="8" style="2" customWidth="1"/>
    <col min="266" max="266" width="9" style="2" customWidth="1"/>
    <col min="267" max="267" width="10.28515625" style="2" customWidth="1"/>
    <col min="268" max="269" width="8.140625" style="2" customWidth="1"/>
    <col min="270" max="270" width="9.28515625" style="2" customWidth="1"/>
    <col min="271" max="271" width="8.7109375" style="2" customWidth="1"/>
    <col min="272" max="512" width="9" style="2"/>
    <col min="513" max="513" width="8.42578125" style="2" customWidth="1"/>
    <col min="514" max="514" width="17.42578125" style="2" customWidth="1"/>
    <col min="515" max="516" width="7.28515625" style="2" customWidth="1"/>
    <col min="517" max="517" width="7.5703125" style="2" customWidth="1"/>
    <col min="518" max="518" width="8.85546875" style="2" customWidth="1"/>
    <col min="519" max="519" width="8.42578125" style="2" customWidth="1"/>
    <col min="520" max="520" width="9.7109375" style="2" customWidth="1"/>
    <col min="521" max="521" width="8" style="2" customWidth="1"/>
    <col min="522" max="522" width="9" style="2" customWidth="1"/>
    <col min="523" max="523" width="10.28515625" style="2" customWidth="1"/>
    <col min="524" max="525" width="8.140625" style="2" customWidth="1"/>
    <col min="526" max="526" width="9.28515625" style="2" customWidth="1"/>
    <col min="527" max="527" width="8.7109375" style="2" customWidth="1"/>
    <col min="528" max="768" width="9" style="2"/>
    <col min="769" max="769" width="8.42578125" style="2" customWidth="1"/>
    <col min="770" max="770" width="17.42578125" style="2" customWidth="1"/>
    <col min="771" max="772" width="7.28515625" style="2" customWidth="1"/>
    <col min="773" max="773" width="7.5703125" style="2" customWidth="1"/>
    <col min="774" max="774" width="8.85546875" style="2" customWidth="1"/>
    <col min="775" max="775" width="8.42578125" style="2" customWidth="1"/>
    <col min="776" max="776" width="9.7109375" style="2" customWidth="1"/>
    <col min="777" max="777" width="8" style="2" customWidth="1"/>
    <col min="778" max="778" width="9" style="2" customWidth="1"/>
    <col min="779" max="779" width="10.28515625" style="2" customWidth="1"/>
    <col min="780" max="781" width="8.140625" style="2" customWidth="1"/>
    <col min="782" max="782" width="9.28515625" style="2" customWidth="1"/>
    <col min="783" max="783" width="8.7109375" style="2" customWidth="1"/>
    <col min="784" max="1024" width="9" style="2"/>
    <col min="1025" max="1025" width="8.42578125" style="2" customWidth="1"/>
    <col min="1026" max="1026" width="17.42578125" style="2" customWidth="1"/>
    <col min="1027" max="1028" width="7.28515625" style="2" customWidth="1"/>
    <col min="1029" max="1029" width="7.5703125" style="2" customWidth="1"/>
    <col min="1030" max="1030" width="8.85546875" style="2" customWidth="1"/>
    <col min="1031" max="1031" width="8.42578125" style="2" customWidth="1"/>
    <col min="1032" max="1032" width="9.7109375" style="2" customWidth="1"/>
    <col min="1033" max="1033" width="8" style="2" customWidth="1"/>
    <col min="1034" max="1034" width="9" style="2" customWidth="1"/>
    <col min="1035" max="1035" width="10.28515625" style="2" customWidth="1"/>
    <col min="1036" max="1037" width="8.140625" style="2" customWidth="1"/>
    <col min="1038" max="1038" width="9.28515625" style="2" customWidth="1"/>
    <col min="1039" max="1039" width="8.7109375" style="2" customWidth="1"/>
    <col min="1040" max="1280" width="9" style="2"/>
    <col min="1281" max="1281" width="8.42578125" style="2" customWidth="1"/>
    <col min="1282" max="1282" width="17.42578125" style="2" customWidth="1"/>
    <col min="1283" max="1284" width="7.28515625" style="2" customWidth="1"/>
    <col min="1285" max="1285" width="7.5703125" style="2" customWidth="1"/>
    <col min="1286" max="1286" width="8.85546875" style="2" customWidth="1"/>
    <col min="1287" max="1287" width="8.42578125" style="2" customWidth="1"/>
    <col min="1288" max="1288" width="9.7109375" style="2" customWidth="1"/>
    <col min="1289" max="1289" width="8" style="2" customWidth="1"/>
    <col min="1290" max="1290" width="9" style="2" customWidth="1"/>
    <col min="1291" max="1291" width="10.28515625" style="2" customWidth="1"/>
    <col min="1292" max="1293" width="8.140625" style="2" customWidth="1"/>
    <col min="1294" max="1294" width="9.28515625" style="2" customWidth="1"/>
    <col min="1295" max="1295" width="8.7109375" style="2" customWidth="1"/>
    <col min="1296" max="1536" width="9" style="2"/>
    <col min="1537" max="1537" width="8.42578125" style="2" customWidth="1"/>
    <col min="1538" max="1538" width="17.42578125" style="2" customWidth="1"/>
    <col min="1539" max="1540" width="7.28515625" style="2" customWidth="1"/>
    <col min="1541" max="1541" width="7.5703125" style="2" customWidth="1"/>
    <col min="1542" max="1542" width="8.85546875" style="2" customWidth="1"/>
    <col min="1543" max="1543" width="8.42578125" style="2" customWidth="1"/>
    <col min="1544" max="1544" width="9.7109375" style="2" customWidth="1"/>
    <col min="1545" max="1545" width="8" style="2" customWidth="1"/>
    <col min="1546" max="1546" width="9" style="2" customWidth="1"/>
    <col min="1547" max="1547" width="10.28515625" style="2" customWidth="1"/>
    <col min="1548" max="1549" width="8.140625" style="2" customWidth="1"/>
    <col min="1550" max="1550" width="9.28515625" style="2" customWidth="1"/>
    <col min="1551" max="1551" width="8.7109375" style="2" customWidth="1"/>
    <col min="1552" max="1792" width="9" style="2"/>
    <col min="1793" max="1793" width="8.42578125" style="2" customWidth="1"/>
    <col min="1794" max="1794" width="17.42578125" style="2" customWidth="1"/>
    <col min="1795" max="1796" width="7.28515625" style="2" customWidth="1"/>
    <col min="1797" max="1797" width="7.5703125" style="2" customWidth="1"/>
    <col min="1798" max="1798" width="8.85546875" style="2" customWidth="1"/>
    <col min="1799" max="1799" width="8.42578125" style="2" customWidth="1"/>
    <col min="1800" max="1800" width="9.7109375" style="2" customWidth="1"/>
    <col min="1801" max="1801" width="8" style="2" customWidth="1"/>
    <col min="1802" max="1802" width="9" style="2" customWidth="1"/>
    <col min="1803" max="1803" width="10.28515625" style="2" customWidth="1"/>
    <col min="1804" max="1805" width="8.140625" style="2" customWidth="1"/>
    <col min="1806" max="1806" width="9.28515625" style="2" customWidth="1"/>
    <col min="1807" max="1807" width="8.7109375" style="2" customWidth="1"/>
    <col min="1808" max="2048" width="9" style="2"/>
    <col min="2049" max="2049" width="8.42578125" style="2" customWidth="1"/>
    <col min="2050" max="2050" width="17.42578125" style="2" customWidth="1"/>
    <col min="2051" max="2052" width="7.28515625" style="2" customWidth="1"/>
    <col min="2053" max="2053" width="7.5703125" style="2" customWidth="1"/>
    <col min="2054" max="2054" width="8.85546875" style="2" customWidth="1"/>
    <col min="2055" max="2055" width="8.42578125" style="2" customWidth="1"/>
    <col min="2056" max="2056" width="9.7109375" style="2" customWidth="1"/>
    <col min="2057" max="2057" width="8" style="2" customWidth="1"/>
    <col min="2058" max="2058" width="9" style="2" customWidth="1"/>
    <col min="2059" max="2059" width="10.28515625" style="2" customWidth="1"/>
    <col min="2060" max="2061" width="8.140625" style="2" customWidth="1"/>
    <col min="2062" max="2062" width="9.28515625" style="2" customWidth="1"/>
    <col min="2063" max="2063" width="8.7109375" style="2" customWidth="1"/>
    <col min="2064" max="2304" width="9" style="2"/>
    <col min="2305" max="2305" width="8.42578125" style="2" customWidth="1"/>
    <col min="2306" max="2306" width="17.42578125" style="2" customWidth="1"/>
    <col min="2307" max="2308" width="7.28515625" style="2" customWidth="1"/>
    <col min="2309" max="2309" width="7.5703125" style="2" customWidth="1"/>
    <col min="2310" max="2310" width="8.85546875" style="2" customWidth="1"/>
    <col min="2311" max="2311" width="8.42578125" style="2" customWidth="1"/>
    <col min="2312" max="2312" width="9.7109375" style="2" customWidth="1"/>
    <col min="2313" max="2313" width="8" style="2" customWidth="1"/>
    <col min="2314" max="2314" width="9" style="2" customWidth="1"/>
    <col min="2315" max="2315" width="10.28515625" style="2" customWidth="1"/>
    <col min="2316" max="2317" width="8.140625" style="2" customWidth="1"/>
    <col min="2318" max="2318" width="9.28515625" style="2" customWidth="1"/>
    <col min="2319" max="2319" width="8.7109375" style="2" customWidth="1"/>
    <col min="2320" max="2560" width="9" style="2"/>
    <col min="2561" max="2561" width="8.42578125" style="2" customWidth="1"/>
    <col min="2562" max="2562" width="17.42578125" style="2" customWidth="1"/>
    <col min="2563" max="2564" width="7.28515625" style="2" customWidth="1"/>
    <col min="2565" max="2565" width="7.5703125" style="2" customWidth="1"/>
    <col min="2566" max="2566" width="8.85546875" style="2" customWidth="1"/>
    <col min="2567" max="2567" width="8.42578125" style="2" customWidth="1"/>
    <col min="2568" max="2568" width="9.7109375" style="2" customWidth="1"/>
    <col min="2569" max="2569" width="8" style="2" customWidth="1"/>
    <col min="2570" max="2570" width="9" style="2" customWidth="1"/>
    <col min="2571" max="2571" width="10.28515625" style="2" customWidth="1"/>
    <col min="2572" max="2573" width="8.140625" style="2" customWidth="1"/>
    <col min="2574" max="2574" width="9.28515625" style="2" customWidth="1"/>
    <col min="2575" max="2575" width="8.7109375" style="2" customWidth="1"/>
    <col min="2576" max="2816" width="9" style="2"/>
    <col min="2817" max="2817" width="8.42578125" style="2" customWidth="1"/>
    <col min="2818" max="2818" width="17.42578125" style="2" customWidth="1"/>
    <col min="2819" max="2820" width="7.28515625" style="2" customWidth="1"/>
    <col min="2821" max="2821" width="7.5703125" style="2" customWidth="1"/>
    <col min="2822" max="2822" width="8.85546875" style="2" customWidth="1"/>
    <col min="2823" max="2823" width="8.42578125" style="2" customWidth="1"/>
    <col min="2824" max="2824" width="9.7109375" style="2" customWidth="1"/>
    <col min="2825" max="2825" width="8" style="2" customWidth="1"/>
    <col min="2826" max="2826" width="9" style="2" customWidth="1"/>
    <col min="2827" max="2827" width="10.28515625" style="2" customWidth="1"/>
    <col min="2828" max="2829" width="8.140625" style="2" customWidth="1"/>
    <col min="2830" max="2830" width="9.28515625" style="2" customWidth="1"/>
    <col min="2831" max="2831" width="8.7109375" style="2" customWidth="1"/>
    <col min="2832" max="3072" width="9" style="2"/>
    <col min="3073" max="3073" width="8.42578125" style="2" customWidth="1"/>
    <col min="3074" max="3074" width="17.42578125" style="2" customWidth="1"/>
    <col min="3075" max="3076" width="7.28515625" style="2" customWidth="1"/>
    <col min="3077" max="3077" width="7.5703125" style="2" customWidth="1"/>
    <col min="3078" max="3078" width="8.85546875" style="2" customWidth="1"/>
    <col min="3079" max="3079" width="8.42578125" style="2" customWidth="1"/>
    <col min="3080" max="3080" width="9.7109375" style="2" customWidth="1"/>
    <col min="3081" max="3081" width="8" style="2" customWidth="1"/>
    <col min="3082" max="3082" width="9" style="2" customWidth="1"/>
    <col min="3083" max="3083" width="10.28515625" style="2" customWidth="1"/>
    <col min="3084" max="3085" width="8.140625" style="2" customWidth="1"/>
    <col min="3086" max="3086" width="9.28515625" style="2" customWidth="1"/>
    <col min="3087" max="3087" width="8.7109375" style="2" customWidth="1"/>
    <col min="3088" max="3328" width="9" style="2"/>
    <col min="3329" max="3329" width="8.42578125" style="2" customWidth="1"/>
    <col min="3330" max="3330" width="17.42578125" style="2" customWidth="1"/>
    <col min="3331" max="3332" width="7.28515625" style="2" customWidth="1"/>
    <col min="3333" max="3333" width="7.5703125" style="2" customWidth="1"/>
    <col min="3334" max="3334" width="8.85546875" style="2" customWidth="1"/>
    <col min="3335" max="3335" width="8.42578125" style="2" customWidth="1"/>
    <col min="3336" max="3336" width="9.7109375" style="2" customWidth="1"/>
    <col min="3337" max="3337" width="8" style="2" customWidth="1"/>
    <col min="3338" max="3338" width="9" style="2" customWidth="1"/>
    <col min="3339" max="3339" width="10.28515625" style="2" customWidth="1"/>
    <col min="3340" max="3341" width="8.140625" style="2" customWidth="1"/>
    <col min="3342" max="3342" width="9.28515625" style="2" customWidth="1"/>
    <col min="3343" max="3343" width="8.7109375" style="2" customWidth="1"/>
    <col min="3344" max="3584" width="9" style="2"/>
    <col min="3585" max="3585" width="8.42578125" style="2" customWidth="1"/>
    <col min="3586" max="3586" width="17.42578125" style="2" customWidth="1"/>
    <col min="3587" max="3588" width="7.28515625" style="2" customWidth="1"/>
    <col min="3589" max="3589" width="7.5703125" style="2" customWidth="1"/>
    <col min="3590" max="3590" width="8.85546875" style="2" customWidth="1"/>
    <col min="3591" max="3591" width="8.42578125" style="2" customWidth="1"/>
    <col min="3592" max="3592" width="9.7109375" style="2" customWidth="1"/>
    <col min="3593" max="3593" width="8" style="2" customWidth="1"/>
    <col min="3594" max="3594" width="9" style="2" customWidth="1"/>
    <col min="3595" max="3595" width="10.28515625" style="2" customWidth="1"/>
    <col min="3596" max="3597" width="8.140625" style="2" customWidth="1"/>
    <col min="3598" max="3598" width="9.28515625" style="2" customWidth="1"/>
    <col min="3599" max="3599" width="8.7109375" style="2" customWidth="1"/>
    <col min="3600" max="3840" width="9" style="2"/>
    <col min="3841" max="3841" width="8.42578125" style="2" customWidth="1"/>
    <col min="3842" max="3842" width="17.42578125" style="2" customWidth="1"/>
    <col min="3843" max="3844" width="7.28515625" style="2" customWidth="1"/>
    <col min="3845" max="3845" width="7.5703125" style="2" customWidth="1"/>
    <col min="3846" max="3846" width="8.85546875" style="2" customWidth="1"/>
    <col min="3847" max="3847" width="8.42578125" style="2" customWidth="1"/>
    <col min="3848" max="3848" width="9.7109375" style="2" customWidth="1"/>
    <col min="3849" max="3849" width="8" style="2" customWidth="1"/>
    <col min="3850" max="3850" width="9" style="2" customWidth="1"/>
    <col min="3851" max="3851" width="10.28515625" style="2" customWidth="1"/>
    <col min="3852" max="3853" width="8.140625" style="2" customWidth="1"/>
    <col min="3854" max="3854" width="9.28515625" style="2" customWidth="1"/>
    <col min="3855" max="3855" width="8.7109375" style="2" customWidth="1"/>
    <col min="3856" max="4096" width="9" style="2"/>
    <col min="4097" max="4097" width="8.42578125" style="2" customWidth="1"/>
    <col min="4098" max="4098" width="17.42578125" style="2" customWidth="1"/>
    <col min="4099" max="4100" width="7.28515625" style="2" customWidth="1"/>
    <col min="4101" max="4101" width="7.5703125" style="2" customWidth="1"/>
    <col min="4102" max="4102" width="8.85546875" style="2" customWidth="1"/>
    <col min="4103" max="4103" width="8.42578125" style="2" customWidth="1"/>
    <col min="4104" max="4104" width="9.7109375" style="2" customWidth="1"/>
    <col min="4105" max="4105" width="8" style="2" customWidth="1"/>
    <col min="4106" max="4106" width="9" style="2" customWidth="1"/>
    <col min="4107" max="4107" width="10.28515625" style="2" customWidth="1"/>
    <col min="4108" max="4109" width="8.140625" style="2" customWidth="1"/>
    <col min="4110" max="4110" width="9.28515625" style="2" customWidth="1"/>
    <col min="4111" max="4111" width="8.7109375" style="2" customWidth="1"/>
    <col min="4112" max="4352" width="9" style="2"/>
    <col min="4353" max="4353" width="8.42578125" style="2" customWidth="1"/>
    <col min="4354" max="4354" width="17.42578125" style="2" customWidth="1"/>
    <col min="4355" max="4356" width="7.28515625" style="2" customWidth="1"/>
    <col min="4357" max="4357" width="7.5703125" style="2" customWidth="1"/>
    <col min="4358" max="4358" width="8.85546875" style="2" customWidth="1"/>
    <col min="4359" max="4359" width="8.42578125" style="2" customWidth="1"/>
    <col min="4360" max="4360" width="9.7109375" style="2" customWidth="1"/>
    <col min="4361" max="4361" width="8" style="2" customWidth="1"/>
    <col min="4362" max="4362" width="9" style="2" customWidth="1"/>
    <col min="4363" max="4363" width="10.28515625" style="2" customWidth="1"/>
    <col min="4364" max="4365" width="8.140625" style="2" customWidth="1"/>
    <col min="4366" max="4366" width="9.28515625" style="2" customWidth="1"/>
    <col min="4367" max="4367" width="8.7109375" style="2" customWidth="1"/>
    <col min="4368" max="4608" width="9" style="2"/>
    <col min="4609" max="4609" width="8.42578125" style="2" customWidth="1"/>
    <col min="4610" max="4610" width="17.42578125" style="2" customWidth="1"/>
    <col min="4611" max="4612" width="7.28515625" style="2" customWidth="1"/>
    <col min="4613" max="4613" width="7.5703125" style="2" customWidth="1"/>
    <col min="4614" max="4614" width="8.85546875" style="2" customWidth="1"/>
    <col min="4615" max="4615" width="8.42578125" style="2" customWidth="1"/>
    <col min="4616" max="4616" width="9.7109375" style="2" customWidth="1"/>
    <col min="4617" max="4617" width="8" style="2" customWidth="1"/>
    <col min="4618" max="4618" width="9" style="2" customWidth="1"/>
    <col min="4619" max="4619" width="10.28515625" style="2" customWidth="1"/>
    <col min="4620" max="4621" width="8.140625" style="2" customWidth="1"/>
    <col min="4622" max="4622" width="9.28515625" style="2" customWidth="1"/>
    <col min="4623" max="4623" width="8.7109375" style="2" customWidth="1"/>
    <col min="4624" max="4864" width="9" style="2"/>
    <col min="4865" max="4865" width="8.42578125" style="2" customWidth="1"/>
    <col min="4866" max="4866" width="17.42578125" style="2" customWidth="1"/>
    <col min="4867" max="4868" width="7.28515625" style="2" customWidth="1"/>
    <col min="4869" max="4869" width="7.5703125" style="2" customWidth="1"/>
    <col min="4870" max="4870" width="8.85546875" style="2" customWidth="1"/>
    <col min="4871" max="4871" width="8.42578125" style="2" customWidth="1"/>
    <col min="4872" max="4872" width="9.7109375" style="2" customWidth="1"/>
    <col min="4873" max="4873" width="8" style="2" customWidth="1"/>
    <col min="4874" max="4874" width="9" style="2" customWidth="1"/>
    <col min="4875" max="4875" width="10.28515625" style="2" customWidth="1"/>
    <col min="4876" max="4877" width="8.140625" style="2" customWidth="1"/>
    <col min="4878" max="4878" width="9.28515625" style="2" customWidth="1"/>
    <col min="4879" max="4879" width="8.7109375" style="2" customWidth="1"/>
    <col min="4880" max="5120" width="9" style="2"/>
    <col min="5121" max="5121" width="8.42578125" style="2" customWidth="1"/>
    <col min="5122" max="5122" width="17.42578125" style="2" customWidth="1"/>
    <col min="5123" max="5124" width="7.28515625" style="2" customWidth="1"/>
    <col min="5125" max="5125" width="7.5703125" style="2" customWidth="1"/>
    <col min="5126" max="5126" width="8.85546875" style="2" customWidth="1"/>
    <col min="5127" max="5127" width="8.42578125" style="2" customWidth="1"/>
    <col min="5128" max="5128" width="9.7109375" style="2" customWidth="1"/>
    <col min="5129" max="5129" width="8" style="2" customWidth="1"/>
    <col min="5130" max="5130" width="9" style="2" customWidth="1"/>
    <col min="5131" max="5131" width="10.28515625" style="2" customWidth="1"/>
    <col min="5132" max="5133" width="8.140625" style="2" customWidth="1"/>
    <col min="5134" max="5134" width="9.28515625" style="2" customWidth="1"/>
    <col min="5135" max="5135" width="8.7109375" style="2" customWidth="1"/>
    <col min="5136" max="5376" width="9" style="2"/>
    <col min="5377" max="5377" width="8.42578125" style="2" customWidth="1"/>
    <col min="5378" max="5378" width="17.42578125" style="2" customWidth="1"/>
    <col min="5379" max="5380" width="7.28515625" style="2" customWidth="1"/>
    <col min="5381" max="5381" width="7.5703125" style="2" customWidth="1"/>
    <col min="5382" max="5382" width="8.85546875" style="2" customWidth="1"/>
    <col min="5383" max="5383" width="8.42578125" style="2" customWidth="1"/>
    <col min="5384" max="5384" width="9.7109375" style="2" customWidth="1"/>
    <col min="5385" max="5385" width="8" style="2" customWidth="1"/>
    <col min="5386" max="5386" width="9" style="2" customWidth="1"/>
    <col min="5387" max="5387" width="10.28515625" style="2" customWidth="1"/>
    <col min="5388" max="5389" width="8.140625" style="2" customWidth="1"/>
    <col min="5390" max="5390" width="9.28515625" style="2" customWidth="1"/>
    <col min="5391" max="5391" width="8.7109375" style="2" customWidth="1"/>
    <col min="5392" max="5632" width="9" style="2"/>
    <col min="5633" max="5633" width="8.42578125" style="2" customWidth="1"/>
    <col min="5634" max="5634" width="17.42578125" style="2" customWidth="1"/>
    <col min="5635" max="5636" width="7.28515625" style="2" customWidth="1"/>
    <col min="5637" max="5637" width="7.5703125" style="2" customWidth="1"/>
    <col min="5638" max="5638" width="8.85546875" style="2" customWidth="1"/>
    <col min="5639" max="5639" width="8.42578125" style="2" customWidth="1"/>
    <col min="5640" max="5640" width="9.7109375" style="2" customWidth="1"/>
    <col min="5641" max="5641" width="8" style="2" customWidth="1"/>
    <col min="5642" max="5642" width="9" style="2" customWidth="1"/>
    <col min="5643" max="5643" width="10.28515625" style="2" customWidth="1"/>
    <col min="5644" max="5645" width="8.140625" style="2" customWidth="1"/>
    <col min="5646" max="5646" width="9.28515625" style="2" customWidth="1"/>
    <col min="5647" max="5647" width="8.7109375" style="2" customWidth="1"/>
    <col min="5648" max="5888" width="9" style="2"/>
    <col min="5889" max="5889" width="8.42578125" style="2" customWidth="1"/>
    <col min="5890" max="5890" width="17.42578125" style="2" customWidth="1"/>
    <col min="5891" max="5892" width="7.28515625" style="2" customWidth="1"/>
    <col min="5893" max="5893" width="7.5703125" style="2" customWidth="1"/>
    <col min="5894" max="5894" width="8.85546875" style="2" customWidth="1"/>
    <col min="5895" max="5895" width="8.42578125" style="2" customWidth="1"/>
    <col min="5896" max="5896" width="9.7109375" style="2" customWidth="1"/>
    <col min="5897" max="5897" width="8" style="2" customWidth="1"/>
    <col min="5898" max="5898" width="9" style="2" customWidth="1"/>
    <col min="5899" max="5899" width="10.28515625" style="2" customWidth="1"/>
    <col min="5900" max="5901" width="8.140625" style="2" customWidth="1"/>
    <col min="5902" max="5902" width="9.28515625" style="2" customWidth="1"/>
    <col min="5903" max="5903" width="8.7109375" style="2" customWidth="1"/>
    <col min="5904" max="6144" width="9" style="2"/>
    <col min="6145" max="6145" width="8.42578125" style="2" customWidth="1"/>
    <col min="6146" max="6146" width="17.42578125" style="2" customWidth="1"/>
    <col min="6147" max="6148" width="7.28515625" style="2" customWidth="1"/>
    <col min="6149" max="6149" width="7.5703125" style="2" customWidth="1"/>
    <col min="6150" max="6150" width="8.85546875" style="2" customWidth="1"/>
    <col min="6151" max="6151" width="8.42578125" style="2" customWidth="1"/>
    <col min="6152" max="6152" width="9.7109375" style="2" customWidth="1"/>
    <col min="6153" max="6153" width="8" style="2" customWidth="1"/>
    <col min="6154" max="6154" width="9" style="2" customWidth="1"/>
    <col min="6155" max="6155" width="10.28515625" style="2" customWidth="1"/>
    <col min="6156" max="6157" width="8.140625" style="2" customWidth="1"/>
    <col min="6158" max="6158" width="9.28515625" style="2" customWidth="1"/>
    <col min="6159" max="6159" width="8.7109375" style="2" customWidth="1"/>
    <col min="6160" max="6400" width="9" style="2"/>
    <col min="6401" max="6401" width="8.42578125" style="2" customWidth="1"/>
    <col min="6402" max="6402" width="17.42578125" style="2" customWidth="1"/>
    <col min="6403" max="6404" width="7.28515625" style="2" customWidth="1"/>
    <col min="6405" max="6405" width="7.5703125" style="2" customWidth="1"/>
    <col min="6406" max="6406" width="8.85546875" style="2" customWidth="1"/>
    <col min="6407" max="6407" width="8.42578125" style="2" customWidth="1"/>
    <col min="6408" max="6408" width="9.7109375" style="2" customWidth="1"/>
    <col min="6409" max="6409" width="8" style="2" customWidth="1"/>
    <col min="6410" max="6410" width="9" style="2" customWidth="1"/>
    <col min="6411" max="6411" width="10.28515625" style="2" customWidth="1"/>
    <col min="6412" max="6413" width="8.140625" style="2" customWidth="1"/>
    <col min="6414" max="6414" width="9.28515625" style="2" customWidth="1"/>
    <col min="6415" max="6415" width="8.7109375" style="2" customWidth="1"/>
    <col min="6416" max="6656" width="9" style="2"/>
    <col min="6657" max="6657" width="8.42578125" style="2" customWidth="1"/>
    <col min="6658" max="6658" width="17.42578125" style="2" customWidth="1"/>
    <col min="6659" max="6660" width="7.28515625" style="2" customWidth="1"/>
    <col min="6661" max="6661" width="7.5703125" style="2" customWidth="1"/>
    <col min="6662" max="6662" width="8.85546875" style="2" customWidth="1"/>
    <col min="6663" max="6663" width="8.42578125" style="2" customWidth="1"/>
    <col min="6664" max="6664" width="9.7109375" style="2" customWidth="1"/>
    <col min="6665" max="6665" width="8" style="2" customWidth="1"/>
    <col min="6666" max="6666" width="9" style="2" customWidth="1"/>
    <col min="6667" max="6667" width="10.28515625" style="2" customWidth="1"/>
    <col min="6668" max="6669" width="8.140625" style="2" customWidth="1"/>
    <col min="6670" max="6670" width="9.28515625" style="2" customWidth="1"/>
    <col min="6671" max="6671" width="8.7109375" style="2" customWidth="1"/>
    <col min="6672" max="6912" width="9" style="2"/>
    <col min="6913" max="6913" width="8.42578125" style="2" customWidth="1"/>
    <col min="6914" max="6914" width="17.42578125" style="2" customWidth="1"/>
    <col min="6915" max="6916" width="7.28515625" style="2" customWidth="1"/>
    <col min="6917" max="6917" width="7.5703125" style="2" customWidth="1"/>
    <col min="6918" max="6918" width="8.85546875" style="2" customWidth="1"/>
    <col min="6919" max="6919" width="8.42578125" style="2" customWidth="1"/>
    <col min="6920" max="6920" width="9.7109375" style="2" customWidth="1"/>
    <col min="6921" max="6921" width="8" style="2" customWidth="1"/>
    <col min="6922" max="6922" width="9" style="2" customWidth="1"/>
    <col min="6923" max="6923" width="10.28515625" style="2" customWidth="1"/>
    <col min="6924" max="6925" width="8.140625" style="2" customWidth="1"/>
    <col min="6926" max="6926" width="9.28515625" style="2" customWidth="1"/>
    <col min="6927" max="6927" width="8.7109375" style="2" customWidth="1"/>
    <col min="6928" max="7168" width="9" style="2"/>
    <col min="7169" max="7169" width="8.42578125" style="2" customWidth="1"/>
    <col min="7170" max="7170" width="17.42578125" style="2" customWidth="1"/>
    <col min="7171" max="7172" width="7.28515625" style="2" customWidth="1"/>
    <col min="7173" max="7173" width="7.5703125" style="2" customWidth="1"/>
    <col min="7174" max="7174" width="8.85546875" style="2" customWidth="1"/>
    <col min="7175" max="7175" width="8.42578125" style="2" customWidth="1"/>
    <col min="7176" max="7176" width="9.7109375" style="2" customWidth="1"/>
    <col min="7177" max="7177" width="8" style="2" customWidth="1"/>
    <col min="7178" max="7178" width="9" style="2" customWidth="1"/>
    <col min="7179" max="7179" width="10.28515625" style="2" customWidth="1"/>
    <col min="7180" max="7181" width="8.140625" style="2" customWidth="1"/>
    <col min="7182" max="7182" width="9.28515625" style="2" customWidth="1"/>
    <col min="7183" max="7183" width="8.7109375" style="2" customWidth="1"/>
    <col min="7184" max="7424" width="9" style="2"/>
    <col min="7425" max="7425" width="8.42578125" style="2" customWidth="1"/>
    <col min="7426" max="7426" width="17.42578125" style="2" customWidth="1"/>
    <col min="7427" max="7428" width="7.28515625" style="2" customWidth="1"/>
    <col min="7429" max="7429" width="7.5703125" style="2" customWidth="1"/>
    <col min="7430" max="7430" width="8.85546875" style="2" customWidth="1"/>
    <col min="7431" max="7431" width="8.42578125" style="2" customWidth="1"/>
    <col min="7432" max="7432" width="9.7109375" style="2" customWidth="1"/>
    <col min="7433" max="7433" width="8" style="2" customWidth="1"/>
    <col min="7434" max="7434" width="9" style="2" customWidth="1"/>
    <col min="7435" max="7435" width="10.28515625" style="2" customWidth="1"/>
    <col min="7436" max="7437" width="8.140625" style="2" customWidth="1"/>
    <col min="7438" max="7438" width="9.28515625" style="2" customWidth="1"/>
    <col min="7439" max="7439" width="8.7109375" style="2" customWidth="1"/>
    <col min="7440" max="7680" width="9" style="2"/>
    <col min="7681" max="7681" width="8.42578125" style="2" customWidth="1"/>
    <col min="7682" max="7682" width="17.42578125" style="2" customWidth="1"/>
    <col min="7683" max="7684" width="7.28515625" style="2" customWidth="1"/>
    <col min="7685" max="7685" width="7.5703125" style="2" customWidth="1"/>
    <col min="7686" max="7686" width="8.85546875" style="2" customWidth="1"/>
    <col min="7687" max="7687" width="8.42578125" style="2" customWidth="1"/>
    <col min="7688" max="7688" width="9.7109375" style="2" customWidth="1"/>
    <col min="7689" max="7689" width="8" style="2" customWidth="1"/>
    <col min="7690" max="7690" width="9" style="2" customWidth="1"/>
    <col min="7691" max="7691" width="10.28515625" style="2" customWidth="1"/>
    <col min="7692" max="7693" width="8.140625" style="2" customWidth="1"/>
    <col min="7694" max="7694" width="9.28515625" style="2" customWidth="1"/>
    <col min="7695" max="7695" width="8.7109375" style="2" customWidth="1"/>
    <col min="7696" max="7936" width="9" style="2"/>
    <col min="7937" max="7937" width="8.42578125" style="2" customWidth="1"/>
    <col min="7938" max="7938" width="17.42578125" style="2" customWidth="1"/>
    <col min="7939" max="7940" width="7.28515625" style="2" customWidth="1"/>
    <col min="7941" max="7941" width="7.5703125" style="2" customWidth="1"/>
    <col min="7942" max="7942" width="8.85546875" style="2" customWidth="1"/>
    <col min="7943" max="7943" width="8.42578125" style="2" customWidth="1"/>
    <col min="7944" max="7944" width="9.7109375" style="2" customWidth="1"/>
    <col min="7945" max="7945" width="8" style="2" customWidth="1"/>
    <col min="7946" max="7946" width="9" style="2" customWidth="1"/>
    <col min="7947" max="7947" width="10.28515625" style="2" customWidth="1"/>
    <col min="7948" max="7949" width="8.140625" style="2" customWidth="1"/>
    <col min="7950" max="7950" width="9.28515625" style="2" customWidth="1"/>
    <col min="7951" max="7951" width="8.7109375" style="2" customWidth="1"/>
    <col min="7952" max="8192" width="9" style="2"/>
    <col min="8193" max="8193" width="8.42578125" style="2" customWidth="1"/>
    <col min="8194" max="8194" width="17.42578125" style="2" customWidth="1"/>
    <col min="8195" max="8196" width="7.28515625" style="2" customWidth="1"/>
    <col min="8197" max="8197" width="7.5703125" style="2" customWidth="1"/>
    <col min="8198" max="8198" width="8.85546875" style="2" customWidth="1"/>
    <col min="8199" max="8199" width="8.42578125" style="2" customWidth="1"/>
    <col min="8200" max="8200" width="9.7109375" style="2" customWidth="1"/>
    <col min="8201" max="8201" width="8" style="2" customWidth="1"/>
    <col min="8202" max="8202" width="9" style="2" customWidth="1"/>
    <col min="8203" max="8203" width="10.28515625" style="2" customWidth="1"/>
    <col min="8204" max="8205" width="8.140625" style="2" customWidth="1"/>
    <col min="8206" max="8206" width="9.28515625" style="2" customWidth="1"/>
    <col min="8207" max="8207" width="8.7109375" style="2" customWidth="1"/>
    <col min="8208" max="8448" width="9" style="2"/>
    <col min="8449" max="8449" width="8.42578125" style="2" customWidth="1"/>
    <col min="8450" max="8450" width="17.42578125" style="2" customWidth="1"/>
    <col min="8451" max="8452" width="7.28515625" style="2" customWidth="1"/>
    <col min="8453" max="8453" width="7.5703125" style="2" customWidth="1"/>
    <col min="8454" max="8454" width="8.85546875" style="2" customWidth="1"/>
    <col min="8455" max="8455" width="8.42578125" style="2" customWidth="1"/>
    <col min="8456" max="8456" width="9.7109375" style="2" customWidth="1"/>
    <col min="8457" max="8457" width="8" style="2" customWidth="1"/>
    <col min="8458" max="8458" width="9" style="2" customWidth="1"/>
    <col min="8459" max="8459" width="10.28515625" style="2" customWidth="1"/>
    <col min="8460" max="8461" width="8.140625" style="2" customWidth="1"/>
    <col min="8462" max="8462" width="9.28515625" style="2" customWidth="1"/>
    <col min="8463" max="8463" width="8.7109375" style="2" customWidth="1"/>
    <col min="8464" max="8704" width="9" style="2"/>
    <col min="8705" max="8705" width="8.42578125" style="2" customWidth="1"/>
    <col min="8706" max="8706" width="17.42578125" style="2" customWidth="1"/>
    <col min="8707" max="8708" width="7.28515625" style="2" customWidth="1"/>
    <col min="8709" max="8709" width="7.5703125" style="2" customWidth="1"/>
    <col min="8710" max="8710" width="8.85546875" style="2" customWidth="1"/>
    <col min="8711" max="8711" width="8.42578125" style="2" customWidth="1"/>
    <col min="8712" max="8712" width="9.7109375" style="2" customWidth="1"/>
    <col min="8713" max="8713" width="8" style="2" customWidth="1"/>
    <col min="8714" max="8714" width="9" style="2" customWidth="1"/>
    <col min="8715" max="8715" width="10.28515625" style="2" customWidth="1"/>
    <col min="8716" max="8717" width="8.140625" style="2" customWidth="1"/>
    <col min="8718" max="8718" width="9.28515625" style="2" customWidth="1"/>
    <col min="8719" max="8719" width="8.7109375" style="2" customWidth="1"/>
    <col min="8720" max="8960" width="9" style="2"/>
    <col min="8961" max="8961" width="8.42578125" style="2" customWidth="1"/>
    <col min="8962" max="8962" width="17.42578125" style="2" customWidth="1"/>
    <col min="8963" max="8964" width="7.28515625" style="2" customWidth="1"/>
    <col min="8965" max="8965" width="7.5703125" style="2" customWidth="1"/>
    <col min="8966" max="8966" width="8.85546875" style="2" customWidth="1"/>
    <col min="8967" max="8967" width="8.42578125" style="2" customWidth="1"/>
    <col min="8968" max="8968" width="9.7109375" style="2" customWidth="1"/>
    <col min="8969" max="8969" width="8" style="2" customWidth="1"/>
    <col min="8970" max="8970" width="9" style="2" customWidth="1"/>
    <col min="8971" max="8971" width="10.28515625" style="2" customWidth="1"/>
    <col min="8972" max="8973" width="8.140625" style="2" customWidth="1"/>
    <col min="8974" max="8974" width="9.28515625" style="2" customWidth="1"/>
    <col min="8975" max="8975" width="8.7109375" style="2" customWidth="1"/>
    <col min="8976" max="9216" width="9" style="2"/>
    <col min="9217" max="9217" width="8.42578125" style="2" customWidth="1"/>
    <col min="9218" max="9218" width="17.42578125" style="2" customWidth="1"/>
    <col min="9219" max="9220" width="7.28515625" style="2" customWidth="1"/>
    <col min="9221" max="9221" width="7.5703125" style="2" customWidth="1"/>
    <col min="9222" max="9222" width="8.85546875" style="2" customWidth="1"/>
    <col min="9223" max="9223" width="8.42578125" style="2" customWidth="1"/>
    <col min="9224" max="9224" width="9.7109375" style="2" customWidth="1"/>
    <col min="9225" max="9225" width="8" style="2" customWidth="1"/>
    <col min="9226" max="9226" width="9" style="2" customWidth="1"/>
    <col min="9227" max="9227" width="10.28515625" style="2" customWidth="1"/>
    <col min="9228" max="9229" width="8.140625" style="2" customWidth="1"/>
    <col min="9230" max="9230" width="9.28515625" style="2" customWidth="1"/>
    <col min="9231" max="9231" width="8.7109375" style="2" customWidth="1"/>
    <col min="9232" max="9472" width="9" style="2"/>
    <col min="9473" max="9473" width="8.42578125" style="2" customWidth="1"/>
    <col min="9474" max="9474" width="17.42578125" style="2" customWidth="1"/>
    <col min="9475" max="9476" width="7.28515625" style="2" customWidth="1"/>
    <col min="9477" max="9477" width="7.5703125" style="2" customWidth="1"/>
    <col min="9478" max="9478" width="8.85546875" style="2" customWidth="1"/>
    <col min="9479" max="9479" width="8.42578125" style="2" customWidth="1"/>
    <col min="9480" max="9480" width="9.7109375" style="2" customWidth="1"/>
    <col min="9481" max="9481" width="8" style="2" customWidth="1"/>
    <col min="9482" max="9482" width="9" style="2" customWidth="1"/>
    <col min="9483" max="9483" width="10.28515625" style="2" customWidth="1"/>
    <col min="9484" max="9485" width="8.140625" style="2" customWidth="1"/>
    <col min="9486" max="9486" width="9.28515625" style="2" customWidth="1"/>
    <col min="9487" max="9487" width="8.7109375" style="2" customWidth="1"/>
    <col min="9488" max="9728" width="9" style="2"/>
    <col min="9729" max="9729" width="8.42578125" style="2" customWidth="1"/>
    <col min="9730" max="9730" width="17.42578125" style="2" customWidth="1"/>
    <col min="9731" max="9732" width="7.28515625" style="2" customWidth="1"/>
    <col min="9733" max="9733" width="7.5703125" style="2" customWidth="1"/>
    <col min="9734" max="9734" width="8.85546875" style="2" customWidth="1"/>
    <col min="9735" max="9735" width="8.42578125" style="2" customWidth="1"/>
    <col min="9736" max="9736" width="9.7109375" style="2" customWidth="1"/>
    <col min="9737" max="9737" width="8" style="2" customWidth="1"/>
    <col min="9738" max="9738" width="9" style="2" customWidth="1"/>
    <col min="9739" max="9739" width="10.28515625" style="2" customWidth="1"/>
    <col min="9740" max="9741" width="8.140625" style="2" customWidth="1"/>
    <col min="9742" max="9742" width="9.28515625" style="2" customWidth="1"/>
    <col min="9743" max="9743" width="8.7109375" style="2" customWidth="1"/>
    <col min="9744" max="9984" width="9" style="2"/>
    <col min="9985" max="9985" width="8.42578125" style="2" customWidth="1"/>
    <col min="9986" max="9986" width="17.42578125" style="2" customWidth="1"/>
    <col min="9987" max="9988" width="7.28515625" style="2" customWidth="1"/>
    <col min="9989" max="9989" width="7.5703125" style="2" customWidth="1"/>
    <col min="9990" max="9990" width="8.85546875" style="2" customWidth="1"/>
    <col min="9991" max="9991" width="8.42578125" style="2" customWidth="1"/>
    <col min="9992" max="9992" width="9.7109375" style="2" customWidth="1"/>
    <col min="9993" max="9993" width="8" style="2" customWidth="1"/>
    <col min="9994" max="9994" width="9" style="2" customWidth="1"/>
    <col min="9995" max="9995" width="10.28515625" style="2" customWidth="1"/>
    <col min="9996" max="9997" width="8.140625" style="2" customWidth="1"/>
    <col min="9998" max="9998" width="9.28515625" style="2" customWidth="1"/>
    <col min="9999" max="9999" width="8.7109375" style="2" customWidth="1"/>
    <col min="10000" max="10240" width="9" style="2"/>
    <col min="10241" max="10241" width="8.42578125" style="2" customWidth="1"/>
    <col min="10242" max="10242" width="17.42578125" style="2" customWidth="1"/>
    <col min="10243" max="10244" width="7.28515625" style="2" customWidth="1"/>
    <col min="10245" max="10245" width="7.5703125" style="2" customWidth="1"/>
    <col min="10246" max="10246" width="8.85546875" style="2" customWidth="1"/>
    <col min="10247" max="10247" width="8.42578125" style="2" customWidth="1"/>
    <col min="10248" max="10248" width="9.7109375" style="2" customWidth="1"/>
    <col min="10249" max="10249" width="8" style="2" customWidth="1"/>
    <col min="10250" max="10250" width="9" style="2" customWidth="1"/>
    <col min="10251" max="10251" width="10.28515625" style="2" customWidth="1"/>
    <col min="10252" max="10253" width="8.140625" style="2" customWidth="1"/>
    <col min="10254" max="10254" width="9.28515625" style="2" customWidth="1"/>
    <col min="10255" max="10255" width="8.7109375" style="2" customWidth="1"/>
    <col min="10256" max="10496" width="9" style="2"/>
    <col min="10497" max="10497" width="8.42578125" style="2" customWidth="1"/>
    <col min="10498" max="10498" width="17.42578125" style="2" customWidth="1"/>
    <col min="10499" max="10500" width="7.28515625" style="2" customWidth="1"/>
    <col min="10501" max="10501" width="7.5703125" style="2" customWidth="1"/>
    <col min="10502" max="10502" width="8.85546875" style="2" customWidth="1"/>
    <col min="10503" max="10503" width="8.42578125" style="2" customWidth="1"/>
    <col min="10504" max="10504" width="9.7109375" style="2" customWidth="1"/>
    <col min="10505" max="10505" width="8" style="2" customWidth="1"/>
    <col min="10506" max="10506" width="9" style="2" customWidth="1"/>
    <col min="10507" max="10507" width="10.28515625" style="2" customWidth="1"/>
    <col min="10508" max="10509" width="8.140625" style="2" customWidth="1"/>
    <col min="10510" max="10510" width="9.28515625" style="2" customWidth="1"/>
    <col min="10511" max="10511" width="8.7109375" style="2" customWidth="1"/>
    <col min="10512" max="10752" width="9" style="2"/>
    <col min="10753" max="10753" width="8.42578125" style="2" customWidth="1"/>
    <col min="10754" max="10754" width="17.42578125" style="2" customWidth="1"/>
    <col min="10755" max="10756" width="7.28515625" style="2" customWidth="1"/>
    <col min="10757" max="10757" width="7.5703125" style="2" customWidth="1"/>
    <col min="10758" max="10758" width="8.85546875" style="2" customWidth="1"/>
    <col min="10759" max="10759" width="8.42578125" style="2" customWidth="1"/>
    <col min="10760" max="10760" width="9.7109375" style="2" customWidth="1"/>
    <col min="10761" max="10761" width="8" style="2" customWidth="1"/>
    <col min="10762" max="10762" width="9" style="2" customWidth="1"/>
    <col min="10763" max="10763" width="10.28515625" style="2" customWidth="1"/>
    <col min="10764" max="10765" width="8.140625" style="2" customWidth="1"/>
    <col min="10766" max="10766" width="9.28515625" style="2" customWidth="1"/>
    <col min="10767" max="10767" width="8.7109375" style="2" customWidth="1"/>
    <col min="10768" max="11008" width="9" style="2"/>
    <col min="11009" max="11009" width="8.42578125" style="2" customWidth="1"/>
    <col min="11010" max="11010" width="17.42578125" style="2" customWidth="1"/>
    <col min="11011" max="11012" width="7.28515625" style="2" customWidth="1"/>
    <col min="11013" max="11013" width="7.5703125" style="2" customWidth="1"/>
    <col min="11014" max="11014" width="8.85546875" style="2" customWidth="1"/>
    <col min="11015" max="11015" width="8.42578125" style="2" customWidth="1"/>
    <col min="11016" max="11016" width="9.7109375" style="2" customWidth="1"/>
    <col min="11017" max="11017" width="8" style="2" customWidth="1"/>
    <col min="11018" max="11018" width="9" style="2" customWidth="1"/>
    <col min="11019" max="11019" width="10.28515625" style="2" customWidth="1"/>
    <col min="11020" max="11021" width="8.140625" style="2" customWidth="1"/>
    <col min="11022" max="11022" width="9.28515625" style="2" customWidth="1"/>
    <col min="11023" max="11023" width="8.7109375" style="2" customWidth="1"/>
    <col min="11024" max="11264" width="9" style="2"/>
    <col min="11265" max="11265" width="8.42578125" style="2" customWidth="1"/>
    <col min="11266" max="11266" width="17.42578125" style="2" customWidth="1"/>
    <col min="11267" max="11268" width="7.28515625" style="2" customWidth="1"/>
    <col min="11269" max="11269" width="7.5703125" style="2" customWidth="1"/>
    <col min="11270" max="11270" width="8.85546875" style="2" customWidth="1"/>
    <col min="11271" max="11271" width="8.42578125" style="2" customWidth="1"/>
    <col min="11272" max="11272" width="9.7109375" style="2" customWidth="1"/>
    <col min="11273" max="11273" width="8" style="2" customWidth="1"/>
    <col min="11274" max="11274" width="9" style="2" customWidth="1"/>
    <col min="11275" max="11275" width="10.28515625" style="2" customWidth="1"/>
    <col min="11276" max="11277" width="8.140625" style="2" customWidth="1"/>
    <col min="11278" max="11278" width="9.28515625" style="2" customWidth="1"/>
    <col min="11279" max="11279" width="8.7109375" style="2" customWidth="1"/>
    <col min="11280" max="11520" width="9" style="2"/>
    <col min="11521" max="11521" width="8.42578125" style="2" customWidth="1"/>
    <col min="11522" max="11522" width="17.42578125" style="2" customWidth="1"/>
    <col min="11523" max="11524" width="7.28515625" style="2" customWidth="1"/>
    <col min="11525" max="11525" width="7.5703125" style="2" customWidth="1"/>
    <col min="11526" max="11526" width="8.85546875" style="2" customWidth="1"/>
    <col min="11527" max="11527" width="8.42578125" style="2" customWidth="1"/>
    <col min="11528" max="11528" width="9.7109375" style="2" customWidth="1"/>
    <col min="11529" max="11529" width="8" style="2" customWidth="1"/>
    <col min="11530" max="11530" width="9" style="2" customWidth="1"/>
    <col min="11531" max="11531" width="10.28515625" style="2" customWidth="1"/>
    <col min="11532" max="11533" width="8.140625" style="2" customWidth="1"/>
    <col min="11534" max="11534" width="9.28515625" style="2" customWidth="1"/>
    <col min="11535" max="11535" width="8.7109375" style="2" customWidth="1"/>
    <col min="11536" max="11776" width="9" style="2"/>
    <col min="11777" max="11777" width="8.42578125" style="2" customWidth="1"/>
    <col min="11778" max="11778" width="17.42578125" style="2" customWidth="1"/>
    <col min="11779" max="11780" width="7.28515625" style="2" customWidth="1"/>
    <col min="11781" max="11781" width="7.5703125" style="2" customWidth="1"/>
    <col min="11782" max="11782" width="8.85546875" style="2" customWidth="1"/>
    <col min="11783" max="11783" width="8.42578125" style="2" customWidth="1"/>
    <col min="11784" max="11784" width="9.7109375" style="2" customWidth="1"/>
    <col min="11785" max="11785" width="8" style="2" customWidth="1"/>
    <col min="11786" max="11786" width="9" style="2" customWidth="1"/>
    <col min="11787" max="11787" width="10.28515625" style="2" customWidth="1"/>
    <col min="11788" max="11789" width="8.140625" style="2" customWidth="1"/>
    <col min="11790" max="11790" width="9.28515625" style="2" customWidth="1"/>
    <col min="11791" max="11791" width="8.7109375" style="2" customWidth="1"/>
    <col min="11792" max="12032" width="9" style="2"/>
    <col min="12033" max="12033" width="8.42578125" style="2" customWidth="1"/>
    <col min="12034" max="12034" width="17.42578125" style="2" customWidth="1"/>
    <col min="12035" max="12036" width="7.28515625" style="2" customWidth="1"/>
    <col min="12037" max="12037" width="7.5703125" style="2" customWidth="1"/>
    <col min="12038" max="12038" width="8.85546875" style="2" customWidth="1"/>
    <col min="12039" max="12039" width="8.42578125" style="2" customWidth="1"/>
    <col min="12040" max="12040" width="9.7109375" style="2" customWidth="1"/>
    <col min="12041" max="12041" width="8" style="2" customWidth="1"/>
    <col min="12042" max="12042" width="9" style="2" customWidth="1"/>
    <col min="12043" max="12043" width="10.28515625" style="2" customWidth="1"/>
    <col min="12044" max="12045" width="8.140625" style="2" customWidth="1"/>
    <col min="12046" max="12046" width="9.28515625" style="2" customWidth="1"/>
    <col min="12047" max="12047" width="8.7109375" style="2" customWidth="1"/>
    <col min="12048" max="12288" width="9" style="2"/>
    <col min="12289" max="12289" width="8.42578125" style="2" customWidth="1"/>
    <col min="12290" max="12290" width="17.42578125" style="2" customWidth="1"/>
    <col min="12291" max="12292" width="7.28515625" style="2" customWidth="1"/>
    <col min="12293" max="12293" width="7.5703125" style="2" customWidth="1"/>
    <col min="12294" max="12294" width="8.85546875" style="2" customWidth="1"/>
    <col min="12295" max="12295" width="8.42578125" style="2" customWidth="1"/>
    <col min="12296" max="12296" width="9.7109375" style="2" customWidth="1"/>
    <col min="12297" max="12297" width="8" style="2" customWidth="1"/>
    <col min="12298" max="12298" width="9" style="2" customWidth="1"/>
    <col min="12299" max="12299" width="10.28515625" style="2" customWidth="1"/>
    <col min="12300" max="12301" width="8.140625" style="2" customWidth="1"/>
    <col min="12302" max="12302" width="9.28515625" style="2" customWidth="1"/>
    <col min="12303" max="12303" width="8.7109375" style="2" customWidth="1"/>
    <col min="12304" max="12544" width="9" style="2"/>
    <col min="12545" max="12545" width="8.42578125" style="2" customWidth="1"/>
    <col min="12546" max="12546" width="17.42578125" style="2" customWidth="1"/>
    <col min="12547" max="12548" width="7.28515625" style="2" customWidth="1"/>
    <col min="12549" max="12549" width="7.5703125" style="2" customWidth="1"/>
    <col min="12550" max="12550" width="8.85546875" style="2" customWidth="1"/>
    <col min="12551" max="12551" width="8.42578125" style="2" customWidth="1"/>
    <col min="12552" max="12552" width="9.7109375" style="2" customWidth="1"/>
    <col min="12553" max="12553" width="8" style="2" customWidth="1"/>
    <col min="12554" max="12554" width="9" style="2" customWidth="1"/>
    <col min="12555" max="12555" width="10.28515625" style="2" customWidth="1"/>
    <col min="12556" max="12557" width="8.140625" style="2" customWidth="1"/>
    <col min="12558" max="12558" width="9.28515625" style="2" customWidth="1"/>
    <col min="12559" max="12559" width="8.7109375" style="2" customWidth="1"/>
    <col min="12560" max="12800" width="9" style="2"/>
    <col min="12801" max="12801" width="8.42578125" style="2" customWidth="1"/>
    <col min="12802" max="12802" width="17.42578125" style="2" customWidth="1"/>
    <col min="12803" max="12804" width="7.28515625" style="2" customWidth="1"/>
    <col min="12805" max="12805" width="7.5703125" style="2" customWidth="1"/>
    <col min="12806" max="12806" width="8.85546875" style="2" customWidth="1"/>
    <col min="12807" max="12807" width="8.42578125" style="2" customWidth="1"/>
    <col min="12808" max="12808" width="9.7109375" style="2" customWidth="1"/>
    <col min="12809" max="12809" width="8" style="2" customWidth="1"/>
    <col min="12810" max="12810" width="9" style="2" customWidth="1"/>
    <col min="12811" max="12811" width="10.28515625" style="2" customWidth="1"/>
    <col min="12812" max="12813" width="8.140625" style="2" customWidth="1"/>
    <col min="12814" max="12814" width="9.28515625" style="2" customWidth="1"/>
    <col min="12815" max="12815" width="8.7109375" style="2" customWidth="1"/>
    <col min="12816" max="13056" width="9" style="2"/>
    <col min="13057" max="13057" width="8.42578125" style="2" customWidth="1"/>
    <col min="13058" max="13058" width="17.42578125" style="2" customWidth="1"/>
    <col min="13059" max="13060" width="7.28515625" style="2" customWidth="1"/>
    <col min="13061" max="13061" width="7.5703125" style="2" customWidth="1"/>
    <col min="13062" max="13062" width="8.85546875" style="2" customWidth="1"/>
    <col min="13063" max="13063" width="8.42578125" style="2" customWidth="1"/>
    <col min="13064" max="13064" width="9.7109375" style="2" customWidth="1"/>
    <col min="13065" max="13065" width="8" style="2" customWidth="1"/>
    <col min="13066" max="13066" width="9" style="2" customWidth="1"/>
    <col min="13067" max="13067" width="10.28515625" style="2" customWidth="1"/>
    <col min="13068" max="13069" width="8.140625" style="2" customWidth="1"/>
    <col min="13070" max="13070" width="9.28515625" style="2" customWidth="1"/>
    <col min="13071" max="13071" width="8.7109375" style="2" customWidth="1"/>
    <col min="13072" max="13312" width="9" style="2"/>
    <col min="13313" max="13313" width="8.42578125" style="2" customWidth="1"/>
    <col min="13314" max="13314" width="17.42578125" style="2" customWidth="1"/>
    <col min="13315" max="13316" width="7.28515625" style="2" customWidth="1"/>
    <col min="13317" max="13317" width="7.5703125" style="2" customWidth="1"/>
    <col min="13318" max="13318" width="8.85546875" style="2" customWidth="1"/>
    <col min="13319" max="13319" width="8.42578125" style="2" customWidth="1"/>
    <col min="13320" max="13320" width="9.7109375" style="2" customWidth="1"/>
    <col min="13321" max="13321" width="8" style="2" customWidth="1"/>
    <col min="13322" max="13322" width="9" style="2" customWidth="1"/>
    <col min="13323" max="13323" width="10.28515625" style="2" customWidth="1"/>
    <col min="13324" max="13325" width="8.140625" style="2" customWidth="1"/>
    <col min="13326" max="13326" width="9.28515625" style="2" customWidth="1"/>
    <col min="13327" max="13327" width="8.7109375" style="2" customWidth="1"/>
    <col min="13328" max="13568" width="9" style="2"/>
    <col min="13569" max="13569" width="8.42578125" style="2" customWidth="1"/>
    <col min="13570" max="13570" width="17.42578125" style="2" customWidth="1"/>
    <col min="13571" max="13572" width="7.28515625" style="2" customWidth="1"/>
    <col min="13573" max="13573" width="7.5703125" style="2" customWidth="1"/>
    <col min="13574" max="13574" width="8.85546875" style="2" customWidth="1"/>
    <col min="13575" max="13575" width="8.42578125" style="2" customWidth="1"/>
    <col min="13576" max="13576" width="9.7109375" style="2" customWidth="1"/>
    <col min="13577" max="13577" width="8" style="2" customWidth="1"/>
    <col min="13578" max="13578" width="9" style="2" customWidth="1"/>
    <col min="13579" max="13579" width="10.28515625" style="2" customWidth="1"/>
    <col min="13580" max="13581" width="8.140625" style="2" customWidth="1"/>
    <col min="13582" max="13582" width="9.28515625" style="2" customWidth="1"/>
    <col min="13583" max="13583" width="8.7109375" style="2" customWidth="1"/>
    <col min="13584" max="13824" width="9" style="2"/>
    <col min="13825" max="13825" width="8.42578125" style="2" customWidth="1"/>
    <col min="13826" max="13826" width="17.42578125" style="2" customWidth="1"/>
    <col min="13827" max="13828" width="7.28515625" style="2" customWidth="1"/>
    <col min="13829" max="13829" width="7.5703125" style="2" customWidth="1"/>
    <col min="13830" max="13830" width="8.85546875" style="2" customWidth="1"/>
    <col min="13831" max="13831" width="8.42578125" style="2" customWidth="1"/>
    <col min="13832" max="13832" width="9.7109375" style="2" customWidth="1"/>
    <col min="13833" max="13833" width="8" style="2" customWidth="1"/>
    <col min="13834" max="13834" width="9" style="2" customWidth="1"/>
    <col min="13835" max="13835" width="10.28515625" style="2" customWidth="1"/>
    <col min="13836" max="13837" width="8.140625" style="2" customWidth="1"/>
    <col min="13838" max="13838" width="9.28515625" style="2" customWidth="1"/>
    <col min="13839" max="13839" width="8.7109375" style="2" customWidth="1"/>
    <col min="13840" max="14080" width="9" style="2"/>
    <col min="14081" max="14081" width="8.42578125" style="2" customWidth="1"/>
    <col min="14082" max="14082" width="17.42578125" style="2" customWidth="1"/>
    <col min="14083" max="14084" width="7.28515625" style="2" customWidth="1"/>
    <col min="14085" max="14085" width="7.5703125" style="2" customWidth="1"/>
    <col min="14086" max="14086" width="8.85546875" style="2" customWidth="1"/>
    <col min="14087" max="14087" width="8.42578125" style="2" customWidth="1"/>
    <col min="14088" max="14088" width="9.7109375" style="2" customWidth="1"/>
    <col min="14089" max="14089" width="8" style="2" customWidth="1"/>
    <col min="14090" max="14090" width="9" style="2" customWidth="1"/>
    <col min="14091" max="14091" width="10.28515625" style="2" customWidth="1"/>
    <col min="14092" max="14093" width="8.140625" style="2" customWidth="1"/>
    <col min="14094" max="14094" width="9.28515625" style="2" customWidth="1"/>
    <col min="14095" max="14095" width="8.7109375" style="2" customWidth="1"/>
    <col min="14096" max="14336" width="9" style="2"/>
    <col min="14337" max="14337" width="8.42578125" style="2" customWidth="1"/>
    <col min="14338" max="14338" width="17.42578125" style="2" customWidth="1"/>
    <col min="14339" max="14340" width="7.28515625" style="2" customWidth="1"/>
    <col min="14341" max="14341" width="7.5703125" style="2" customWidth="1"/>
    <col min="14342" max="14342" width="8.85546875" style="2" customWidth="1"/>
    <col min="14343" max="14343" width="8.42578125" style="2" customWidth="1"/>
    <col min="14344" max="14344" width="9.7109375" style="2" customWidth="1"/>
    <col min="14345" max="14345" width="8" style="2" customWidth="1"/>
    <col min="14346" max="14346" width="9" style="2" customWidth="1"/>
    <col min="14347" max="14347" width="10.28515625" style="2" customWidth="1"/>
    <col min="14348" max="14349" width="8.140625" style="2" customWidth="1"/>
    <col min="14350" max="14350" width="9.28515625" style="2" customWidth="1"/>
    <col min="14351" max="14351" width="8.7109375" style="2" customWidth="1"/>
    <col min="14352" max="14592" width="9" style="2"/>
    <col min="14593" max="14593" width="8.42578125" style="2" customWidth="1"/>
    <col min="14594" max="14594" width="17.42578125" style="2" customWidth="1"/>
    <col min="14595" max="14596" width="7.28515625" style="2" customWidth="1"/>
    <col min="14597" max="14597" width="7.5703125" style="2" customWidth="1"/>
    <col min="14598" max="14598" width="8.85546875" style="2" customWidth="1"/>
    <col min="14599" max="14599" width="8.42578125" style="2" customWidth="1"/>
    <col min="14600" max="14600" width="9.7109375" style="2" customWidth="1"/>
    <col min="14601" max="14601" width="8" style="2" customWidth="1"/>
    <col min="14602" max="14602" width="9" style="2" customWidth="1"/>
    <col min="14603" max="14603" width="10.28515625" style="2" customWidth="1"/>
    <col min="14604" max="14605" width="8.140625" style="2" customWidth="1"/>
    <col min="14606" max="14606" width="9.28515625" style="2" customWidth="1"/>
    <col min="14607" max="14607" width="8.7109375" style="2" customWidth="1"/>
    <col min="14608" max="14848" width="9" style="2"/>
    <col min="14849" max="14849" width="8.42578125" style="2" customWidth="1"/>
    <col min="14850" max="14850" width="17.42578125" style="2" customWidth="1"/>
    <col min="14851" max="14852" width="7.28515625" style="2" customWidth="1"/>
    <col min="14853" max="14853" width="7.5703125" style="2" customWidth="1"/>
    <col min="14854" max="14854" width="8.85546875" style="2" customWidth="1"/>
    <col min="14855" max="14855" width="8.42578125" style="2" customWidth="1"/>
    <col min="14856" max="14856" width="9.7109375" style="2" customWidth="1"/>
    <col min="14857" max="14857" width="8" style="2" customWidth="1"/>
    <col min="14858" max="14858" width="9" style="2" customWidth="1"/>
    <col min="14859" max="14859" width="10.28515625" style="2" customWidth="1"/>
    <col min="14860" max="14861" width="8.140625" style="2" customWidth="1"/>
    <col min="14862" max="14862" width="9.28515625" style="2" customWidth="1"/>
    <col min="14863" max="14863" width="8.7109375" style="2" customWidth="1"/>
    <col min="14864" max="15104" width="9" style="2"/>
    <col min="15105" max="15105" width="8.42578125" style="2" customWidth="1"/>
    <col min="15106" max="15106" width="17.42578125" style="2" customWidth="1"/>
    <col min="15107" max="15108" width="7.28515625" style="2" customWidth="1"/>
    <col min="15109" max="15109" width="7.5703125" style="2" customWidth="1"/>
    <col min="15110" max="15110" width="8.85546875" style="2" customWidth="1"/>
    <col min="15111" max="15111" width="8.42578125" style="2" customWidth="1"/>
    <col min="15112" max="15112" width="9.7109375" style="2" customWidth="1"/>
    <col min="15113" max="15113" width="8" style="2" customWidth="1"/>
    <col min="15114" max="15114" width="9" style="2" customWidth="1"/>
    <col min="15115" max="15115" width="10.28515625" style="2" customWidth="1"/>
    <col min="15116" max="15117" width="8.140625" style="2" customWidth="1"/>
    <col min="15118" max="15118" width="9.28515625" style="2" customWidth="1"/>
    <col min="15119" max="15119" width="8.7109375" style="2" customWidth="1"/>
    <col min="15120" max="15360" width="9" style="2"/>
    <col min="15361" max="15361" width="8.42578125" style="2" customWidth="1"/>
    <col min="15362" max="15362" width="17.42578125" style="2" customWidth="1"/>
    <col min="15363" max="15364" width="7.28515625" style="2" customWidth="1"/>
    <col min="15365" max="15365" width="7.5703125" style="2" customWidth="1"/>
    <col min="15366" max="15366" width="8.85546875" style="2" customWidth="1"/>
    <col min="15367" max="15367" width="8.42578125" style="2" customWidth="1"/>
    <col min="15368" max="15368" width="9.7109375" style="2" customWidth="1"/>
    <col min="15369" max="15369" width="8" style="2" customWidth="1"/>
    <col min="15370" max="15370" width="9" style="2" customWidth="1"/>
    <col min="15371" max="15371" width="10.28515625" style="2" customWidth="1"/>
    <col min="15372" max="15373" width="8.140625" style="2" customWidth="1"/>
    <col min="15374" max="15374" width="9.28515625" style="2" customWidth="1"/>
    <col min="15375" max="15375" width="8.7109375" style="2" customWidth="1"/>
    <col min="15376" max="15616" width="9" style="2"/>
    <col min="15617" max="15617" width="8.42578125" style="2" customWidth="1"/>
    <col min="15618" max="15618" width="17.42578125" style="2" customWidth="1"/>
    <col min="15619" max="15620" width="7.28515625" style="2" customWidth="1"/>
    <col min="15621" max="15621" width="7.5703125" style="2" customWidth="1"/>
    <col min="15622" max="15622" width="8.85546875" style="2" customWidth="1"/>
    <col min="15623" max="15623" width="8.42578125" style="2" customWidth="1"/>
    <col min="15624" max="15624" width="9.7109375" style="2" customWidth="1"/>
    <col min="15625" max="15625" width="8" style="2" customWidth="1"/>
    <col min="15626" max="15626" width="9" style="2" customWidth="1"/>
    <col min="15627" max="15627" width="10.28515625" style="2" customWidth="1"/>
    <col min="15628" max="15629" width="8.140625" style="2" customWidth="1"/>
    <col min="15630" max="15630" width="9.28515625" style="2" customWidth="1"/>
    <col min="15631" max="15631" width="8.7109375" style="2" customWidth="1"/>
    <col min="15632" max="15872" width="9" style="2"/>
    <col min="15873" max="15873" width="8.42578125" style="2" customWidth="1"/>
    <col min="15874" max="15874" width="17.42578125" style="2" customWidth="1"/>
    <col min="15875" max="15876" width="7.28515625" style="2" customWidth="1"/>
    <col min="15877" max="15877" width="7.5703125" style="2" customWidth="1"/>
    <col min="15878" max="15878" width="8.85546875" style="2" customWidth="1"/>
    <col min="15879" max="15879" width="8.42578125" style="2" customWidth="1"/>
    <col min="15880" max="15880" width="9.7109375" style="2" customWidth="1"/>
    <col min="15881" max="15881" width="8" style="2" customWidth="1"/>
    <col min="15882" max="15882" width="9" style="2" customWidth="1"/>
    <col min="15883" max="15883" width="10.28515625" style="2" customWidth="1"/>
    <col min="15884" max="15885" width="8.140625" style="2" customWidth="1"/>
    <col min="15886" max="15886" width="9.28515625" style="2" customWidth="1"/>
    <col min="15887" max="15887" width="8.7109375" style="2" customWidth="1"/>
    <col min="15888" max="16128" width="9" style="2"/>
    <col min="16129" max="16129" width="8.42578125" style="2" customWidth="1"/>
    <col min="16130" max="16130" width="17.42578125" style="2" customWidth="1"/>
    <col min="16131" max="16132" width="7.28515625" style="2" customWidth="1"/>
    <col min="16133" max="16133" width="7.5703125" style="2" customWidth="1"/>
    <col min="16134" max="16134" width="8.85546875" style="2" customWidth="1"/>
    <col min="16135" max="16135" width="8.42578125" style="2" customWidth="1"/>
    <col min="16136" max="16136" width="9.7109375" style="2" customWidth="1"/>
    <col min="16137" max="16137" width="8" style="2" customWidth="1"/>
    <col min="16138" max="16138" width="9" style="2" customWidth="1"/>
    <col min="16139" max="16139" width="10.28515625" style="2" customWidth="1"/>
    <col min="16140" max="16141" width="8.140625" style="2" customWidth="1"/>
    <col min="16142" max="16142" width="9.28515625" style="2" customWidth="1"/>
    <col min="16143" max="16143" width="8.7109375" style="2" customWidth="1"/>
    <col min="16144" max="16384" width="9" style="2"/>
  </cols>
  <sheetData>
    <row r="1" spans="1:16" x14ac:dyDescent="0.2">
      <c r="A1" s="124" t="s">
        <v>0</v>
      </c>
      <c r="B1" s="124"/>
      <c r="C1" s="124"/>
      <c r="D1" s="124"/>
      <c r="E1" s="124"/>
      <c r="F1" s="124"/>
      <c r="G1" s="124"/>
      <c r="H1" s="124"/>
      <c r="I1" s="1"/>
      <c r="J1" s="1"/>
      <c r="K1" s="1"/>
      <c r="L1" s="1"/>
      <c r="M1" s="1"/>
      <c r="N1" s="1"/>
      <c r="O1" s="1"/>
      <c r="P1" s="1"/>
    </row>
    <row r="2" spans="1:16" x14ac:dyDescent="0.2">
      <c r="A2" s="125" t="s">
        <v>1</v>
      </c>
      <c r="B2" s="125" t="s">
        <v>2</v>
      </c>
      <c r="C2" s="125" t="s">
        <v>3</v>
      </c>
      <c r="D2" s="3"/>
      <c r="E2" s="121" t="s">
        <v>4</v>
      </c>
      <c r="F2" s="121"/>
      <c r="G2" s="121"/>
      <c r="H2" s="125" t="s">
        <v>5</v>
      </c>
      <c r="I2" s="121" t="s">
        <v>6</v>
      </c>
      <c r="J2" s="121"/>
      <c r="K2" s="121"/>
      <c r="L2" s="121"/>
      <c r="M2" s="122" t="s">
        <v>7</v>
      </c>
      <c r="N2" s="122"/>
      <c r="O2" s="122"/>
      <c r="P2" s="122"/>
    </row>
    <row r="3" spans="1:16" ht="24" customHeight="1" x14ac:dyDescent="0.2">
      <c r="A3" s="126"/>
      <c r="B3" s="126"/>
      <c r="C3" s="126"/>
      <c r="D3" s="4" t="s">
        <v>8</v>
      </c>
      <c r="E3" s="5" t="s">
        <v>9</v>
      </c>
      <c r="F3" s="5" t="s">
        <v>10</v>
      </c>
      <c r="G3" s="5" t="s">
        <v>11</v>
      </c>
      <c r="H3" s="126"/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19</v>
      </c>
    </row>
    <row r="4" spans="1:16" x14ac:dyDescent="0.2">
      <c r="A4" s="123" t="s">
        <v>20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s="12" customFormat="1" ht="31.5" customHeight="1" x14ac:dyDescent="0.2">
      <c r="A6" s="7">
        <v>120</v>
      </c>
      <c r="B6" s="8" t="s">
        <v>21</v>
      </c>
      <c r="C6" s="9">
        <v>200</v>
      </c>
      <c r="D6" s="10">
        <v>17.02</v>
      </c>
      <c r="E6" s="11">
        <v>4.673</v>
      </c>
      <c r="F6" s="11">
        <v>3.8679999999999999</v>
      </c>
      <c r="G6" s="11">
        <v>17.297999999999998</v>
      </c>
      <c r="H6" s="11">
        <v>123.44199999999999</v>
      </c>
      <c r="I6" s="11">
        <v>4.7E-2</v>
      </c>
      <c r="J6" s="11">
        <v>0.6</v>
      </c>
      <c r="K6" s="11">
        <v>16.399999999999999</v>
      </c>
      <c r="L6" s="11">
        <v>0.25600000000000001</v>
      </c>
      <c r="M6" s="11">
        <v>124.896</v>
      </c>
      <c r="N6" s="11">
        <v>104.7</v>
      </c>
      <c r="O6" s="11">
        <v>16.648</v>
      </c>
      <c r="P6" s="11">
        <v>0.374</v>
      </c>
    </row>
    <row r="7" spans="1:16" s="12" customFormat="1" x14ac:dyDescent="0.2">
      <c r="A7" s="7">
        <v>382</v>
      </c>
      <c r="B7" s="8" t="s">
        <v>22</v>
      </c>
      <c r="C7" s="9">
        <v>200</v>
      </c>
      <c r="D7" s="10">
        <v>17.8</v>
      </c>
      <c r="E7" s="11">
        <v>3.1419999999999999</v>
      </c>
      <c r="F7" s="11">
        <v>2.5110000000000001</v>
      </c>
      <c r="G7" s="11">
        <v>16.344000000000001</v>
      </c>
      <c r="H7" s="11">
        <v>101.58199999999999</v>
      </c>
      <c r="I7" s="11">
        <v>1.9800000000000002E-2</v>
      </c>
      <c r="J7" s="11">
        <v>0.48599999999999999</v>
      </c>
      <c r="K7" s="11">
        <v>8.1969999999999992</v>
      </c>
      <c r="L7" s="11">
        <v>9.9000000000000008E-3</v>
      </c>
      <c r="M7" s="11">
        <v>101.34699999999999</v>
      </c>
      <c r="N7" s="11">
        <v>94.122</v>
      </c>
      <c r="O7" s="11">
        <v>25.11</v>
      </c>
      <c r="P7" s="11">
        <v>0.83</v>
      </c>
    </row>
    <row r="8" spans="1:16" s="12" customFormat="1" hidden="1" x14ac:dyDescent="0.2">
      <c r="A8" s="7"/>
      <c r="B8" s="8"/>
      <c r="C8" s="9"/>
      <c r="D8" s="10">
        <v>17.02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s="12" customFormat="1" x14ac:dyDescent="0.2">
      <c r="A9" s="7">
        <v>14</v>
      </c>
      <c r="B9" s="8" t="s">
        <v>23</v>
      </c>
      <c r="C9" s="9">
        <v>10</v>
      </c>
      <c r="D9" s="10">
        <v>7.5</v>
      </c>
      <c r="E9" s="11">
        <v>0.08</v>
      </c>
      <c r="F9" s="11">
        <v>7.25</v>
      </c>
      <c r="G9" s="11">
        <v>0.13</v>
      </c>
      <c r="H9" s="11">
        <v>66.09</v>
      </c>
      <c r="I9" s="11">
        <v>1E-3</v>
      </c>
      <c r="J9" s="13"/>
      <c r="K9" s="11">
        <v>40</v>
      </c>
      <c r="L9" s="11">
        <v>0.1</v>
      </c>
      <c r="M9" s="11">
        <v>2.4</v>
      </c>
      <c r="N9" s="11">
        <v>3</v>
      </c>
      <c r="O9" s="13"/>
      <c r="P9" s="11">
        <v>0.02</v>
      </c>
    </row>
    <row r="10" spans="1:16" s="18" customFormat="1" x14ac:dyDescent="0.2">
      <c r="A10" s="14"/>
      <c r="B10" s="15" t="s">
        <v>24</v>
      </c>
      <c r="C10" s="16">
        <v>40</v>
      </c>
      <c r="D10" s="10">
        <v>3.2</v>
      </c>
      <c r="E10" s="17">
        <v>3.04</v>
      </c>
      <c r="F10" s="17">
        <v>1.1200000000000001</v>
      </c>
      <c r="G10" s="17">
        <v>20.56</v>
      </c>
      <c r="H10" s="17">
        <v>104.48</v>
      </c>
      <c r="I10" s="17">
        <v>6.2000000000000006E-2</v>
      </c>
      <c r="J10" s="17">
        <v>0.8</v>
      </c>
      <c r="K10" s="17">
        <v>0</v>
      </c>
      <c r="L10" s="17">
        <v>0.62222222222222223</v>
      </c>
      <c r="M10" s="17">
        <v>18.044444444444444</v>
      </c>
      <c r="N10" s="17">
        <v>26</v>
      </c>
      <c r="O10" s="17">
        <v>4.7999999999999989</v>
      </c>
      <c r="P10" s="17">
        <v>0.48</v>
      </c>
    </row>
    <row r="11" spans="1:16" s="12" customFormat="1" x14ac:dyDescent="0.2">
      <c r="A11" s="9"/>
      <c r="B11" s="8" t="s">
        <v>25</v>
      </c>
      <c r="C11" s="9">
        <v>100</v>
      </c>
      <c r="D11" s="10">
        <v>12</v>
      </c>
      <c r="E11" s="11">
        <v>0.4</v>
      </c>
      <c r="F11" s="11">
        <v>0.4</v>
      </c>
      <c r="G11" s="11">
        <v>9.8000000000000007</v>
      </c>
      <c r="H11" s="11">
        <v>47</v>
      </c>
      <c r="I11" s="11">
        <v>0.03</v>
      </c>
      <c r="J11" s="11">
        <v>10</v>
      </c>
      <c r="K11" s="11">
        <v>0</v>
      </c>
      <c r="L11" s="11">
        <v>0.2</v>
      </c>
      <c r="M11" s="11">
        <v>16</v>
      </c>
      <c r="N11" s="11">
        <v>11</v>
      </c>
      <c r="O11" s="11">
        <v>9</v>
      </c>
      <c r="P11" s="11">
        <v>2.2000000000000002</v>
      </c>
    </row>
    <row r="12" spans="1:16" s="12" customFormat="1" ht="22.5" customHeight="1" x14ac:dyDescent="0.2">
      <c r="A12" s="8"/>
      <c r="B12" s="19" t="s">
        <v>26</v>
      </c>
      <c r="C12" s="19">
        <f>SUM(C6:C11)</f>
        <v>550</v>
      </c>
      <c r="D12" s="20">
        <f>D6+D7+D9+D10+D11</f>
        <v>57.52</v>
      </c>
      <c r="E12" s="21">
        <f t="shared" ref="E12:P12" si="0">SUM(E6:E11)</f>
        <v>11.334999999999999</v>
      </c>
      <c r="F12" s="21">
        <f t="shared" si="0"/>
        <v>15.148999999999999</v>
      </c>
      <c r="G12" s="21">
        <f t="shared" si="0"/>
        <v>64.131999999999991</v>
      </c>
      <c r="H12" s="21">
        <f t="shared" si="0"/>
        <v>442.59400000000005</v>
      </c>
      <c r="I12" s="21">
        <f t="shared" si="0"/>
        <v>0.1598</v>
      </c>
      <c r="J12" s="21">
        <f t="shared" si="0"/>
        <v>11.885999999999999</v>
      </c>
      <c r="K12" s="21">
        <f t="shared" si="0"/>
        <v>64.596999999999994</v>
      </c>
      <c r="L12" s="21">
        <f t="shared" si="0"/>
        <v>1.1881222222222223</v>
      </c>
      <c r="M12" s="21">
        <f t="shared" si="0"/>
        <v>262.68744444444445</v>
      </c>
      <c r="N12" s="21">
        <f t="shared" si="0"/>
        <v>238.822</v>
      </c>
      <c r="O12" s="21">
        <f t="shared" si="0"/>
        <v>55.557999999999993</v>
      </c>
      <c r="P12" s="21">
        <f t="shared" si="0"/>
        <v>3.9039999999999999</v>
      </c>
    </row>
    <row r="13" spans="1:16" s="12" customFormat="1" x14ac:dyDescent="0.2">
      <c r="A13" s="113" t="s">
        <v>27</v>
      </c>
      <c r="B13" s="113"/>
      <c r="C13" s="113"/>
      <c r="D13" s="113"/>
      <c r="E13" s="113"/>
      <c r="F13" s="113"/>
      <c r="G13" s="113"/>
      <c r="H13" s="113"/>
      <c r="I13" s="22"/>
      <c r="J13" s="22"/>
      <c r="K13" s="22"/>
      <c r="L13" s="22"/>
      <c r="M13" s="22"/>
      <c r="N13" s="22"/>
      <c r="O13" s="22"/>
      <c r="P13" s="22"/>
    </row>
    <row r="14" spans="1:16" s="12" customFormat="1" x14ac:dyDescent="0.2">
      <c r="A14" s="112" t="s">
        <v>20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</row>
    <row r="15" spans="1:16" s="12" customFormat="1" x14ac:dyDescent="0.2">
      <c r="A15" s="23" t="s">
        <v>28</v>
      </c>
      <c r="B15" s="24" t="s">
        <v>29</v>
      </c>
      <c r="C15" s="23">
        <v>140</v>
      </c>
      <c r="D15" s="25">
        <v>57.88</v>
      </c>
      <c r="E15" s="26">
        <v>9.9300000000000015</v>
      </c>
      <c r="F15" s="26">
        <v>13.316666666666666</v>
      </c>
      <c r="G15" s="26">
        <v>17.476666666666667</v>
      </c>
      <c r="H15" s="26">
        <v>279.8</v>
      </c>
      <c r="I15" s="26">
        <v>0.16166666666666665</v>
      </c>
      <c r="J15" s="26">
        <v>19.493333333333332</v>
      </c>
      <c r="K15" s="26">
        <v>157.66666666666666</v>
      </c>
      <c r="L15" s="26">
        <v>1.9366666666666668</v>
      </c>
      <c r="M15" s="26">
        <v>75.473333333333343</v>
      </c>
      <c r="N15" s="26">
        <v>190.30833333333334</v>
      </c>
      <c r="O15" s="26">
        <v>32.876666666666665</v>
      </c>
      <c r="P15" s="26">
        <v>2.3341666666666669</v>
      </c>
    </row>
    <row r="16" spans="1:16" s="12" customFormat="1" x14ac:dyDescent="0.2">
      <c r="A16" s="13"/>
      <c r="B16" s="8" t="s">
        <v>30</v>
      </c>
      <c r="C16" s="9">
        <v>20</v>
      </c>
      <c r="D16" s="25">
        <v>4.8</v>
      </c>
      <c r="E16" s="11">
        <v>0.62000000000000011</v>
      </c>
      <c r="F16" s="11">
        <v>0.04</v>
      </c>
      <c r="G16" s="11">
        <v>1.3</v>
      </c>
      <c r="H16" s="11">
        <v>8</v>
      </c>
      <c r="I16" s="11">
        <v>2.2000000000000002E-2</v>
      </c>
      <c r="J16" s="11">
        <v>2</v>
      </c>
      <c r="K16" s="11">
        <v>0</v>
      </c>
      <c r="L16" s="11">
        <v>0.04</v>
      </c>
      <c r="M16" s="11">
        <v>4</v>
      </c>
      <c r="N16" s="11">
        <v>12.4</v>
      </c>
      <c r="O16" s="11">
        <v>4.2</v>
      </c>
      <c r="P16" s="11">
        <v>0.14000000000000001</v>
      </c>
    </row>
    <row r="17" spans="1:16" s="12" customFormat="1" x14ac:dyDescent="0.2">
      <c r="A17" s="27">
        <v>376</v>
      </c>
      <c r="B17" s="15" t="s">
        <v>31</v>
      </c>
      <c r="C17" s="16">
        <v>200</v>
      </c>
      <c r="D17" s="25">
        <v>2.2999999999999998</v>
      </c>
      <c r="E17" s="28"/>
      <c r="F17" s="28"/>
      <c r="G17" s="29">
        <v>10.981</v>
      </c>
      <c r="H17" s="29">
        <v>43.902000000000001</v>
      </c>
      <c r="I17" s="29">
        <v>1E-3</v>
      </c>
      <c r="J17" s="29">
        <v>0.1</v>
      </c>
      <c r="K17" s="28"/>
      <c r="L17" s="28"/>
      <c r="M17" s="29">
        <v>4.95</v>
      </c>
      <c r="N17" s="29">
        <v>8.24</v>
      </c>
      <c r="O17" s="29">
        <v>4.4000000000000004</v>
      </c>
      <c r="P17" s="29">
        <v>0.85299999999999998</v>
      </c>
    </row>
    <row r="18" spans="1:16" s="18" customFormat="1" x14ac:dyDescent="0.2">
      <c r="A18" s="30"/>
      <c r="B18" s="15" t="s">
        <v>24</v>
      </c>
      <c r="C18" s="16">
        <v>30</v>
      </c>
      <c r="D18" s="25">
        <v>2.4</v>
      </c>
      <c r="E18" s="17">
        <v>2.2799999999999998</v>
      </c>
      <c r="F18" s="17">
        <v>0.84000000000000008</v>
      </c>
      <c r="G18" s="17">
        <v>15.42</v>
      </c>
      <c r="H18" s="17">
        <v>78.36</v>
      </c>
      <c r="I18" s="17">
        <v>4.6500000000000007E-2</v>
      </c>
      <c r="J18" s="17">
        <v>0.6</v>
      </c>
      <c r="K18" s="17">
        <v>0</v>
      </c>
      <c r="L18" s="17">
        <v>0.46666666666666667</v>
      </c>
      <c r="M18" s="17">
        <v>13.533333333333333</v>
      </c>
      <c r="N18" s="17">
        <v>19.5</v>
      </c>
      <c r="O18" s="17">
        <v>3.5999999999999996</v>
      </c>
      <c r="P18" s="17">
        <v>0.36</v>
      </c>
    </row>
    <row r="19" spans="1:16" s="12" customFormat="1" x14ac:dyDescent="0.2">
      <c r="A19" s="31"/>
      <c r="B19" s="32" t="s">
        <v>26</v>
      </c>
      <c r="C19" s="33">
        <f>SUM(C15:C18)</f>
        <v>390</v>
      </c>
      <c r="D19" s="25">
        <f>D15+D16+D17+D18</f>
        <v>67.38000000000001</v>
      </c>
      <c r="E19" s="21">
        <f t="shared" ref="E19:P19" si="1">SUM(E15:E18)</f>
        <v>12.83</v>
      </c>
      <c r="F19" s="21">
        <f t="shared" si="1"/>
        <v>14.196666666666665</v>
      </c>
      <c r="G19" s="21">
        <f t="shared" si="1"/>
        <v>45.177666666666667</v>
      </c>
      <c r="H19" s="21">
        <f t="shared" si="1"/>
        <v>410.06200000000001</v>
      </c>
      <c r="I19" s="21">
        <f t="shared" si="1"/>
        <v>0.23116666666666666</v>
      </c>
      <c r="J19" s="21">
        <f t="shared" si="1"/>
        <v>22.193333333333335</v>
      </c>
      <c r="K19" s="21">
        <f t="shared" si="1"/>
        <v>157.66666666666666</v>
      </c>
      <c r="L19" s="21">
        <f t="shared" si="1"/>
        <v>2.4433333333333334</v>
      </c>
      <c r="M19" s="21">
        <f t="shared" si="1"/>
        <v>97.956666666666678</v>
      </c>
      <c r="N19" s="21">
        <f t="shared" si="1"/>
        <v>230.44833333333335</v>
      </c>
      <c r="O19" s="21">
        <f t="shared" si="1"/>
        <v>45.076666666666668</v>
      </c>
      <c r="P19" s="21">
        <f t="shared" si="1"/>
        <v>3.6871666666666667</v>
      </c>
    </row>
    <row r="20" spans="1:16" s="12" customFormat="1" x14ac:dyDescent="0.2">
      <c r="A20" s="113" t="s">
        <v>32</v>
      </c>
      <c r="B20" s="113"/>
      <c r="C20" s="113"/>
      <c r="D20" s="113"/>
      <c r="E20" s="113"/>
      <c r="F20" s="113"/>
      <c r="G20" s="113"/>
      <c r="H20" s="113"/>
      <c r="I20" s="22"/>
      <c r="J20" s="22"/>
      <c r="K20" s="22"/>
      <c r="L20" s="22"/>
      <c r="M20" s="22"/>
      <c r="N20" s="22"/>
      <c r="O20" s="22"/>
      <c r="P20" s="22"/>
    </row>
    <row r="21" spans="1:16" s="12" customFormat="1" x14ac:dyDescent="0.2">
      <c r="A21" s="112" t="s">
        <v>20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</row>
    <row r="22" spans="1:16" s="12" customFormat="1" x14ac:dyDescent="0.2">
      <c r="A22" s="34">
        <v>38</v>
      </c>
      <c r="B22" s="8" t="s">
        <v>33</v>
      </c>
      <c r="C22" s="9">
        <v>30</v>
      </c>
      <c r="D22" s="10">
        <v>5.4</v>
      </c>
      <c r="E22" s="11">
        <v>0.52</v>
      </c>
      <c r="F22" s="11">
        <v>0.04</v>
      </c>
      <c r="G22" s="11">
        <v>1.96</v>
      </c>
      <c r="H22" s="11">
        <v>10.4</v>
      </c>
      <c r="I22" s="11">
        <v>3.2000000000000001E-2</v>
      </c>
      <c r="J22" s="11">
        <v>80</v>
      </c>
      <c r="K22" s="11">
        <v>0</v>
      </c>
      <c r="L22" s="11">
        <v>0</v>
      </c>
      <c r="M22" s="11">
        <v>3.2</v>
      </c>
      <c r="N22" s="11">
        <v>0</v>
      </c>
      <c r="O22" s="11">
        <v>2.8</v>
      </c>
      <c r="P22" s="11">
        <v>0.2</v>
      </c>
    </row>
    <row r="23" spans="1:16" s="12" customFormat="1" ht="22.5" x14ac:dyDescent="0.2">
      <c r="A23" s="35" t="s">
        <v>34</v>
      </c>
      <c r="B23" s="36" t="s">
        <v>35</v>
      </c>
      <c r="C23" s="37">
        <v>80</v>
      </c>
      <c r="D23" s="10">
        <v>29.03</v>
      </c>
      <c r="E23" s="38">
        <v>9.7910000000000004</v>
      </c>
      <c r="F23" s="38">
        <v>10.856</v>
      </c>
      <c r="G23" s="38">
        <v>8.9450000000000003</v>
      </c>
      <c r="H23" s="38">
        <v>173.05</v>
      </c>
      <c r="I23" s="38">
        <v>7.3999999999999996E-2</v>
      </c>
      <c r="J23" s="38">
        <v>2.0659999999999998</v>
      </c>
      <c r="K23" s="38">
        <v>7.5</v>
      </c>
      <c r="L23" s="38">
        <v>1.57</v>
      </c>
      <c r="M23" s="38">
        <v>19.396999999999998</v>
      </c>
      <c r="N23" s="38">
        <v>106.264</v>
      </c>
      <c r="O23" s="38">
        <v>17.446000000000002</v>
      </c>
      <c r="P23" s="38">
        <v>1.633</v>
      </c>
    </row>
    <row r="24" spans="1:16" s="12" customFormat="1" x14ac:dyDescent="0.2">
      <c r="A24" s="7">
        <v>309</v>
      </c>
      <c r="B24" s="8" t="s">
        <v>36</v>
      </c>
      <c r="C24" s="9">
        <v>150</v>
      </c>
      <c r="D24" s="10">
        <v>7.99</v>
      </c>
      <c r="E24" s="11">
        <v>6.0380000000000003</v>
      </c>
      <c r="F24" s="11">
        <v>4.5750000000000002</v>
      </c>
      <c r="G24" s="11">
        <v>38.497</v>
      </c>
      <c r="H24" s="11">
        <v>219.48099999999999</v>
      </c>
      <c r="I24" s="11">
        <v>9.2999999999999999E-2</v>
      </c>
      <c r="J24" s="11">
        <v>0</v>
      </c>
      <c r="K24" s="11">
        <v>21.332999999999998</v>
      </c>
      <c r="L24" s="11">
        <v>0.871</v>
      </c>
      <c r="M24" s="11">
        <v>13.929</v>
      </c>
      <c r="N24" s="11">
        <v>49.488</v>
      </c>
      <c r="O24" s="11">
        <v>8.8580000000000005</v>
      </c>
      <c r="P24" s="11">
        <v>0.90100000000000002</v>
      </c>
    </row>
    <row r="25" spans="1:16" s="12" customFormat="1" x14ac:dyDescent="0.2">
      <c r="A25" s="9"/>
      <c r="B25" s="15" t="s">
        <v>24</v>
      </c>
      <c r="C25" s="39">
        <v>50</v>
      </c>
      <c r="D25" s="10">
        <v>4</v>
      </c>
      <c r="E25" s="29">
        <v>3.8</v>
      </c>
      <c r="F25" s="29">
        <v>1.4</v>
      </c>
      <c r="G25" s="29">
        <v>25.7</v>
      </c>
      <c r="H25" s="29">
        <v>130.6</v>
      </c>
      <c r="I25" s="29">
        <v>7.7499999999999999E-2</v>
      </c>
      <c r="J25" s="29">
        <v>1</v>
      </c>
      <c r="K25" s="29">
        <v>0</v>
      </c>
      <c r="L25" s="29">
        <v>0.77777777777777779</v>
      </c>
      <c r="M25" s="29">
        <v>22.555555555555554</v>
      </c>
      <c r="N25" s="29">
        <v>32.5</v>
      </c>
      <c r="O25" s="29">
        <v>5.9999999999999982</v>
      </c>
      <c r="P25" s="29">
        <v>0.60000000000000009</v>
      </c>
    </row>
    <row r="26" spans="1:16" s="12" customFormat="1" x14ac:dyDescent="0.2">
      <c r="A26" s="40"/>
      <c r="B26" s="41" t="s">
        <v>25</v>
      </c>
      <c r="C26" s="42">
        <v>100</v>
      </c>
      <c r="D26" s="25">
        <v>12</v>
      </c>
      <c r="E26" s="11">
        <v>0.4</v>
      </c>
      <c r="F26" s="11">
        <v>0.3</v>
      </c>
      <c r="G26" s="11">
        <v>10.3</v>
      </c>
      <c r="H26" s="11">
        <v>47</v>
      </c>
      <c r="I26" s="11">
        <v>1.9999999999999997E-2</v>
      </c>
      <c r="J26" s="11">
        <v>5</v>
      </c>
      <c r="K26" s="11">
        <v>0</v>
      </c>
      <c r="L26" s="11">
        <v>0.4</v>
      </c>
      <c r="M26" s="11">
        <v>19</v>
      </c>
      <c r="N26" s="11">
        <v>16</v>
      </c>
      <c r="O26" s="11">
        <v>12</v>
      </c>
      <c r="P26" s="11">
        <v>2.2999999999999998</v>
      </c>
    </row>
    <row r="27" spans="1:16" s="12" customFormat="1" x14ac:dyDescent="0.2">
      <c r="A27" s="27">
        <v>376</v>
      </c>
      <c r="B27" s="15" t="s">
        <v>31</v>
      </c>
      <c r="C27" s="16">
        <v>200</v>
      </c>
      <c r="D27" s="43">
        <v>2.2999999999999998</v>
      </c>
      <c r="E27" s="17">
        <v>5.3999999999999999E-2</v>
      </c>
      <c r="F27" s="17">
        <v>6.0000000000000001E-3</v>
      </c>
      <c r="G27" s="17">
        <v>9.1649999999999991</v>
      </c>
      <c r="H27" s="26">
        <v>37.962000000000003</v>
      </c>
      <c r="I27" s="26">
        <v>3.0000000000000001E-3</v>
      </c>
      <c r="J27" s="26">
        <v>2.5</v>
      </c>
      <c r="K27" s="44"/>
      <c r="L27" s="26">
        <v>1.2E-2</v>
      </c>
      <c r="M27" s="26">
        <v>7.35</v>
      </c>
      <c r="N27" s="26">
        <v>9.56</v>
      </c>
      <c r="O27" s="26">
        <v>5.12</v>
      </c>
      <c r="P27" s="26">
        <v>0.88300000000000001</v>
      </c>
    </row>
    <row r="28" spans="1:16" s="12" customFormat="1" x14ac:dyDescent="0.2">
      <c r="A28" s="31"/>
      <c r="B28" s="32" t="s">
        <v>26</v>
      </c>
      <c r="C28" s="33">
        <f>SUM(C22:C27)</f>
        <v>610</v>
      </c>
      <c r="D28" s="10">
        <f>D22+D23+D24+D25+D26+D27</f>
        <v>60.72</v>
      </c>
      <c r="E28" s="21">
        <f t="shared" ref="E28:P28" si="2">SUM(E22:E27)</f>
        <v>20.602999999999998</v>
      </c>
      <c r="F28" s="21">
        <f t="shared" si="2"/>
        <v>17.177</v>
      </c>
      <c r="G28" s="21">
        <f t="shared" si="2"/>
        <v>94.567000000000007</v>
      </c>
      <c r="H28" s="21">
        <f t="shared" si="2"/>
        <v>618.49300000000005</v>
      </c>
      <c r="I28" s="21">
        <f t="shared" si="2"/>
        <v>0.29950000000000004</v>
      </c>
      <c r="J28" s="21">
        <f t="shared" si="2"/>
        <v>90.566000000000003</v>
      </c>
      <c r="K28" s="21">
        <f t="shared" si="2"/>
        <v>28.832999999999998</v>
      </c>
      <c r="L28" s="21">
        <f t="shared" si="2"/>
        <v>3.6307777777777774</v>
      </c>
      <c r="M28" s="21">
        <f t="shared" si="2"/>
        <v>85.431555555555548</v>
      </c>
      <c r="N28" s="21">
        <f t="shared" si="2"/>
        <v>213.81200000000001</v>
      </c>
      <c r="O28" s="21">
        <f t="shared" si="2"/>
        <v>52.223999999999997</v>
      </c>
      <c r="P28" s="21">
        <f t="shared" si="2"/>
        <v>6.5170000000000003</v>
      </c>
    </row>
    <row r="29" spans="1:16" s="12" customFormat="1" ht="14.1" customHeight="1" x14ac:dyDescent="0.2">
      <c r="A29" s="118" t="s">
        <v>37</v>
      </c>
      <c r="B29" s="119"/>
      <c r="C29" s="119"/>
      <c r="D29" s="119"/>
      <c r="E29" s="119"/>
      <c r="F29" s="119"/>
      <c r="G29" s="119"/>
      <c r="H29" s="120"/>
      <c r="I29" s="22"/>
      <c r="J29" s="22"/>
      <c r="K29" s="22"/>
      <c r="L29" s="22"/>
      <c r="M29" s="22"/>
      <c r="N29" s="22"/>
      <c r="O29" s="22"/>
      <c r="P29" s="22"/>
    </row>
    <row r="30" spans="1:16" s="12" customFormat="1" x14ac:dyDescent="0.2">
      <c r="A30" s="112" t="s">
        <v>20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</row>
    <row r="31" spans="1:16" s="12" customFormat="1" ht="22.5" x14ac:dyDescent="0.2">
      <c r="A31" s="37" t="s">
        <v>38</v>
      </c>
      <c r="B31" s="36" t="s">
        <v>39</v>
      </c>
      <c r="C31" s="13">
        <v>160</v>
      </c>
      <c r="D31" s="13">
        <v>53.8</v>
      </c>
      <c r="E31" s="38">
        <v>16.895</v>
      </c>
      <c r="F31" s="38">
        <v>15.103999999999999</v>
      </c>
      <c r="G31" s="38">
        <v>34.429000000000002</v>
      </c>
      <c r="H31" s="38">
        <v>371.42</v>
      </c>
      <c r="I31" s="38">
        <v>9.1999999999999998E-2</v>
      </c>
      <c r="J31" s="38">
        <v>1.748</v>
      </c>
      <c r="K31" s="38">
        <v>61.801000000000002</v>
      </c>
      <c r="L31" s="38">
        <v>2.5960000000000001</v>
      </c>
      <c r="M31" s="38">
        <v>180.3</v>
      </c>
      <c r="N31" s="38">
        <v>225.21</v>
      </c>
      <c r="O31" s="38">
        <v>36.271000000000001</v>
      </c>
      <c r="P31" s="38">
        <v>0.998</v>
      </c>
    </row>
    <row r="32" spans="1:16" s="12" customFormat="1" ht="21" hidden="1" customHeight="1" x14ac:dyDescent="0.2">
      <c r="A32" s="45"/>
      <c r="B32" s="36"/>
      <c r="C32" s="37"/>
      <c r="D32" s="13">
        <v>64.290000000000006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 s="48" customFormat="1" ht="12" customHeight="1" x14ac:dyDescent="0.2">
      <c r="A33" s="46" t="s">
        <v>40</v>
      </c>
      <c r="B33" s="47" t="s">
        <v>41</v>
      </c>
      <c r="C33" s="46">
        <v>15</v>
      </c>
      <c r="D33" s="13">
        <v>11.25</v>
      </c>
      <c r="E33" s="26">
        <v>4</v>
      </c>
      <c r="F33" s="26">
        <v>4</v>
      </c>
      <c r="G33" s="26">
        <v>0</v>
      </c>
      <c r="H33" s="26">
        <v>54</v>
      </c>
      <c r="I33" s="26">
        <v>5.0000000000000001E-3</v>
      </c>
      <c r="J33" s="26">
        <v>0.1</v>
      </c>
      <c r="K33" s="26">
        <v>39</v>
      </c>
      <c r="L33" s="26">
        <v>0.1</v>
      </c>
      <c r="M33" s="26">
        <v>132</v>
      </c>
      <c r="N33" s="26">
        <v>75</v>
      </c>
      <c r="O33" s="26">
        <v>5</v>
      </c>
      <c r="P33" s="26">
        <v>0.15</v>
      </c>
    </row>
    <row r="34" spans="1:16" s="12" customFormat="1" ht="15" customHeight="1" x14ac:dyDescent="0.2">
      <c r="A34" s="49" t="s">
        <v>42</v>
      </c>
      <c r="B34" s="15" t="s">
        <v>43</v>
      </c>
      <c r="C34" s="16">
        <v>207</v>
      </c>
      <c r="D34" s="10">
        <v>4.38</v>
      </c>
      <c r="E34" s="17">
        <v>5.3999999999999999E-2</v>
      </c>
      <c r="F34" s="17">
        <v>6.0000000000000001E-3</v>
      </c>
      <c r="G34" s="17">
        <v>9.1649999999999991</v>
      </c>
      <c r="H34" s="26">
        <v>37.962000000000003</v>
      </c>
      <c r="I34" s="26">
        <v>3.0000000000000001E-3</v>
      </c>
      <c r="J34" s="26">
        <v>2.5</v>
      </c>
      <c r="K34" s="44"/>
      <c r="L34" s="26">
        <v>1.2E-2</v>
      </c>
      <c r="M34" s="26">
        <v>7.35</v>
      </c>
      <c r="N34" s="26">
        <v>9.56</v>
      </c>
      <c r="O34" s="26">
        <v>5.12</v>
      </c>
      <c r="P34" s="26">
        <v>0.88300000000000001</v>
      </c>
    </row>
    <row r="35" spans="1:16" s="18" customFormat="1" x14ac:dyDescent="0.2">
      <c r="A35" s="30"/>
      <c r="B35" s="15" t="s">
        <v>24</v>
      </c>
      <c r="C35" s="16">
        <v>40</v>
      </c>
      <c r="D35" s="13">
        <v>3.2</v>
      </c>
      <c r="E35" s="17">
        <v>3.04</v>
      </c>
      <c r="F35" s="17">
        <v>1.1200000000000001</v>
      </c>
      <c r="G35" s="17">
        <v>20.56</v>
      </c>
      <c r="H35" s="17">
        <v>104.48</v>
      </c>
      <c r="I35" s="17">
        <v>6.2000000000000006E-2</v>
      </c>
      <c r="J35" s="17">
        <v>0.8</v>
      </c>
      <c r="K35" s="17">
        <v>0</v>
      </c>
      <c r="L35" s="17">
        <v>0.62222222222222223</v>
      </c>
      <c r="M35" s="17">
        <v>18.044444444444444</v>
      </c>
      <c r="N35" s="17">
        <v>26</v>
      </c>
      <c r="O35" s="17">
        <v>4.7999999999999989</v>
      </c>
      <c r="P35" s="17">
        <v>0.48</v>
      </c>
    </row>
    <row r="36" spans="1:16" s="18" customFormat="1" x14ac:dyDescent="0.2">
      <c r="A36" s="50"/>
      <c r="B36" s="51" t="s">
        <v>26</v>
      </c>
      <c r="C36" s="52">
        <v>435</v>
      </c>
      <c r="D36" s="53">
        <f>D31+D33+D34+D35</f>
        <v>72.63</v>
      </c>
      <c r="E36" s="54">
        <f t="shared" ref="E36:P36" si="3">SUM(E31:E35)</f>
        <v>23.988999999999997</v>
      </c>
      <c r="F36" s="54">
        <f t="shared" si="3"/>
        <v>20.23</v>
      </c>
      <c r="G36" s="54">
        <f t="shared" si="3"/>
        <v>64.153999999999996</v>
      </c>
      <c r="H36" s="54">
        <f t="shared" si="3"/>
        <v>567.86199999999997</v>
      </c>
      <c r="I36" s="54">
        <f t="shared" si="3"/>
        <v>0.16200000000000001</v>
      </c>
      <c r="J36" s="54">
        <f t="shared" si="3"/>
        <v>5.1479999999999997</v>
      </c>
      <c r="K36" s="54">
        <f t="shared" si="3"/>
        <v>100.801</v>
      </c>
      <c r="L36" s="54">
        <f t="shared" si="3"/>
        <v>3.3302222222222224</v>
      </c>
      <c r="M36" s="54">
        <f t="shared" si="3"/>
        <v>337.69444444444446</v>
      </c>
      <c r="N36" s="54">
        <f t="shared" si="3"/>
        <v>335.77000000000004</v>
      </c>
      <c r="O36" s="54">
        <f t="shared" si="3"/>
        <v>51.190999999999995</v>
      </c>
      <c r="P36" s="54">
        <f t="shared" si="3"/>
        <v>2.5109999999999997</v>
      </c>
    </row>
    <row r="37" spans="1:16" s="12" customFormat="1" x14ac:dyDescent="0.2">
      <c r="A37" s="113" t="s">
        <v>44</v>
      </c>
      <c r="B37" s="113"/>
      <c r="C37" s="113"/>
      <c r="D37" s="113"/>
      <c r="E37" s="113"/>
      <c r="F37" s="113"/>
      <c r="G37" s="113"/>
      <c r="H37" s="113"/>
      <c r="I37" s="22"/>
      <c r="J37" s="22"/>
      <c r="K37" s="22"/>
      <c r="L37" s="22"/>
      <c r="M37" s="22"/>
      <c r="N37" s="22"/>
      <c r="O37" s="22"/>
      <c r="P37" s="22"/>
    </row>
    <row r="38" spans="1:16" s="12" customFormat="1" x14ac:dyDescent="0.2">
      <c r="A38" s="112" t="s">
        <v>20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</row>
    <row r="39" spans="1:16" s="12" customFormat="1" x14ac:dyDescent="0.2">
      <c r="A39" s="7">
        <v>71</v>
      </c>
      <c r="B39" s="8" t="s">
        <v>33</v>
      </c>
      <c r="C39" s="9">
        <v>30</v>
      </c>
      <c r="D39" s="10">
        <v>5.4</v>
      </c>
      <c r="E39" s="11">
        <v>0.21</v>
      </c>
      <c r="F39" s="11">
        <v>0.03</v>
      </c>
      <c r="G39" s="11">
        <v>0.56999999999999995</v>
      </c>
      <c r="H39" s="11">
        <v>3.3</v>
      </c>
      <c r="I39" s="11">
        <v>8.9999999999999993E-3</v>
      </c>
      <c r="J39" s="11">
        <v>2.1</v>
      </c>
      <c r="K39" s="13"/>
      <c r="L39" s="11">
        <v>0.03</v>
      </c>
      <c r="M39" s="11">
        <v>5.0999999999999996</v>
      </c>
      <c r="N39" s="11">
        <v>9</v>
      </c>
      <c r="O39" s="11">
        <v>4.2</v>
      </c>
      <c r="P39" s="11">
        <v>0.15</v>
      </c>
    </row>
    <row r="40" spans="1:16" s="12" customFormat="1" x14ac:dyDescent="0.2">
      <c r="A40" s="35">
        <v>260</v>
      </c>
      <c r="B40" s="36" t="s">
        <v>45</v>
      </c>
      <c r="C40" s="37">
        <v>80</v>
      </c>
      <c r="D40" s="10">
        <v>40.01</v>
      </c>
      <c r="E40" s="43">
        <v>13.884</v>
      </c>
      <c r="F40" s="43">
        <v>14.901</v>
      </c>
      <c r="G40" s="43">
        <v>3.4660000000000002</v>
      </c>
      <c r="H40" s="43">
        <v>203.75899999999999</v>
      </c>
      <c r="I40" s="43">
        <v>7.3999999999999996E-2</v>
      </c>
      <c r="J40" s="43">
        <v>4.05</v>
      </c>
      <c r="K40" s="43"/>
      <c r="L40" s="43">
        <v>1.9419999999999999</v>
      </c>
      <c r="M40" s="43">
        <v>10.94</v>
      </c>
      <c r="N40" s="43">
        <v>145.25</v>
      </c>
      <c r="O40" s="43">
        <v>20.7</v>
      </c>
      <c r="P40" s="43">
        <v>2.1739999999999999</v>
      </c>
    </row>
    <row r="41" spans="1:16" s="12" customFormat="1" x14ac:dyDescent="0.2">
      <c r="A41" s="7" t="s">
        <v>46</v>
      </c>
      <c r="B41" s="8" t="s">
        <v>47</v>
      </c>
      <c r="C41" s="9">
        <v>150</v>
      </c>
      <c r="D41" s="10">
        <v>9.75</v>
      </c>
      <c r="E41" s="11">
        <v>3.2789999999999999</v>
      </c>
      <c r="F41" s="11">
        <v>3.9910000000000001</v>
      </c>
      <c r="G41" s="11">
        <v>22.183</v>
      </c>
      <c r="H41" s="11">
        <v>138.18600000000001</v>
      </c>
      <c r="I41" s="11">
        <v>0.16</v>
      </c>
      <c r="J41" s="11">
        <v>25.937999999999999</v>
      </c>
      <c r="K41" s="11">
        <v>26.3</v>
      </c>
      <c r="L41" s="11">
        <v>0.189</v>
      </c>
      <c r="M41" s="11">
        <v>45.62</v>
      </c>
      <c r="N41" s="11">
        <v>98.07</v>
      </c>
      <c r="O41" s="11">
        <v>33.110000000000007</v>
      </c>
      <c r="P41" s="11">
        <v>1.2250000000000001</v>
      </c>
    </row>
    <row r="42" spans="1:16" s="12" customFormat="1" x14ac:dyDescent="0.2">
      <c r="A42" s="27">
        <v>376</v>
      </c>
      <c r="B42" s="15" t="s">
        <v>31</v>
      </c>
      <c r="C42" s="16">
        <v>200</v>
      </c>
      <c r="D42" s="43">
        <v>2.2999999999999998</v>
      </c>
      <c r="E42" s="17">
        <v>5.3999999999999999E-2</v>
      </c>
      <c r="F42" s="17">
        <v>6.0000000000000001E-3</v>
      </c>
      <c r="G42" s="17">
        <v>9.1649999999999991</v>
      </c>
      <c r="H42" s="26">
        <v>37.962000000000003</v>
      </c>
      <c r="I42" s="26">
        <v>3.0000000000000001E-3</v>
      </c>
      <c r="J42" s="26">
        <v>2.5</v>
      </c>
      <c r="K42" s="44"/>
      <c r="L42" s="26">
        <v>1.2E-2</v>
      </c>
      <c r="M42" s="26">
        <v>7.35</v>
      </c>
      <c r="N42" s="26">
        <v>9.56</v>
      </c>
      <c r="O42" s="26">
        <v>5.12</v>
      </c>
      <c r="P42" s="26">
        <v>0.88300000000000001</v>
      </c>
    </row>
    <row r="43" spans="1:16" s="18" customFormat="1" x14ac:dyDescent="0.2">
      <c r="A43" s="55"/>
      <c r="B43" s="15" t="s">
        <v>24</v>
      </c>
      <c r="C43" s="16">
        <v>40</v>
      </c>
      <c r="D43" s="10">
        <v>3.2</v>
      </c>
      <c r="E43" s="17">
        <v>3.04</v>
      </c>
      <c r="F43" s="17">
        <v>1.1200000000000001</v>
      </c>
      <c r="G43" s="17">
        <v>20.56</v>
      </c>
      <c r="H43" s="17">
        <v>104.48</v>
      </c>
      <c r="I43" s="17">
        <v>6.2000000000000006E-2</v>
      </c>
      <c r="J43" s="17">
        <v>0.8</v>
      </c>
      <c r="K43" s="17">
        <v>0</v>
      </c>
      <c r="L43" s="17">
        <v>0.62222222222222223</v>
      </c>
      <c r="M43" s="17">
        <v>18.044444444444444</v>
      </c>
      <c r="N43" s="17">
        <v>26</v>
      </c>
      <c r="O43" s="17">
        <v>4.7999999999999989</v>
      </c>
      <c r="P43" s="17">
        <v>0.48</v>
      </c>
    </row>
    <row r="44" spans="1:16" s="18" customFormat="1" x14ac:dyDescent="0.2">
      <c r="A44" s="50"/>
      <c r="B44" s="51" t="s">
        <v>26</v>
      </c>
      <c r="C44" s="52">
        <f>SUM(C39:C43)</f>
        <v>500</v>
      </c>
      <c r="D44" s="10">
        <f>D39+D40+D41+D42+D43</f>
        <v>60.66</v>
      </c>
      <c r="E44" s="54">
        <f t="shared" ref="E44:P44" si="4">SUM(E39:E43)</f>
        <v>20.466999999999999</v>
      </c>
      <c r="F44" s="54">
        <f t="shared" si="4"/>
        <v>20.048000000000002</v>
      </c>
      <c r="G44" s="54">
        <f t="shared" si="4"/>
        <v>55.944000000000003</v>
      </c>
      <c r="H44" s="54">
        <f t="shared" si="4"/>
        <v>487.68700000000001</v>
      </c>
      <c r="I44" s="54">
        <f t="shared" si="4"/>
        <v>0.308</v>
      </c>
      <c r="J44" s="54">
        <f t="shared" si="4"/>
        <v>35.387999999999998</v>
      </c>
      <c r="K44" s="54">
        <f t="shared" si="4"/>
        <v>26.3</v>
      </c>
      <c r="L44" s="54">
        <f t="shared" si="4"/>
        <v>2.7952222222222223</v>
      </c>
      <c r="M44" s="54">
        <f t="shared" si="4"/>
        <v>87.054444444444442</v>
      </c>
      <c r="N44" s="54">
        <f t="shared" si="4"/>
        <v>287.88</v>
      </c>
      <c r="O44" s="54">
        <f t="shared" si="4"/>
        <v>67.930000000000007</v>
      </c>
      <c r="P44" s="54">
        <f t="shared" si="4"/>
        <v>4.9120000000000008</v>
      </c>
    </row>
    <row r="45" spans="1:16" s="12" customFormat="1" x14ac:dyDescent="0.2">
      <c r="A45" s="113" t="s">
        <v>48</v>
      </c>
      <c r="B45" s="113"/>
      <c r="C45" s="113"/>
      <c r="D45" s="113"/>
      <c r="E45" s="113"/>
      <c r="F45" s="113"/>
      <c r="G45" s="113"/>
      <c r="H45" s="113"/>
      <c r="I45" s="22"/>
      <c r="J45" s="22"/>
      <c r="K45" s="22"/>
      <c r="L45" s="22"/>
      <c r="M45" s="22"/>
      <c r="N45" s="22"/>
      <c r="O45" s="22"/>
      <c r="P45" s="22"/>
    </row>
    <row r="46" spans="1:16" s="12" customFormat="1" x14ac:dyDescent="0.2">
      <c r="A46" s="112" t="s">
        <v>20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1:16" s="12" customFormat="1" ht="21" customHeight="1" x14ac:dyDescent="0.2">
      <c r="A47" s="7">
        <v>75</v>
      </c>
      <c r="B47" s="8" t="s">
        <v>33</v>
      </c>
      <c r="C47" s="9">
        <v>30</v>
      </c>
      <c r="D47" s="10">
        <v>5.4</v>
      </c>
      <c r="E47" s="11">
        <v>0.33</v>
      </c>
      <c r="F47" s="11">
        <v>0.06</v>
      </c>
      <c r="G47" s="11">
        <v>1.1399999999999999</v>
      </c>
      <c r="H47" s="11">
        <v>7.2</v>
      </c>
      <c r="I47" s="11">
        <v>1.7999999999999999E-2</v>
      </c>
      <c r="J47" s="11">
        <v>7.5</v>
      </c>
      <c r="K47" s="13"/>
      <c r="L47" s="11">
        <v>0.21</v>
      </c>
      <c r="M47" s="11">
        <v>4.2</v>
      </c>
      <c r="N47" s="11">
        <v>7.8</v>
      </c>
      <c r="O47" s="11">
        <v>6</v>
      </c>
      <c r="P47" s="11">
        <v>0.27</v>
      </c>
    </row>
    <row r="48" spans="1:16" s="12" customFormat="1" x14ac:dyDescent="0.2">
      <c r="A48" s="45">
        <v>234</v>
      </c>
      <c r="B48" s="36" t="s">
        <v>49</v>
      </c>
      <c r="C48" s="37">
        <v>90</v>
      </c>
      <c r="D48" s="10">
        <v>35.979999999999997</v>
      </c>
      <c r="E48" s="38">
        <v>10.629</v>
      </c>
      <c r="F48" s="38">
        <v>10.414</v>
      </c>
      <c r="G48" s="38">
        <v>11.817</v>
      </c>
      <c r="H48" s="38">
        <v>183.876</v>
      </c>
      <c r="I48" s="38">
        <v>0.13300000000000001</v>
      </c>
      <c r="J48" s="38">
        <v>0.48799999999999999</v>
      </c>
      <c r="K48" s="38">
        <v>21.6</v>
      </c>
      <c r="L48" s="38">
        <v>3.5510000000000002</v>
      </c>
      <c r="M48" s="38">
        <v>42.67</v>
      </c>
      <c r="N48" s="38">
        <v>118.88</v>
      </c>
      <c r="O48" s="38">
        <v>21.95</v>
      </c>
      <c r="P48" s="38">
        <v>0.74299999999999999</v>
      </c>
    </row>
    <row r="49" spans="1:16" s="12" customFormat="1" x14ac:dyDescent="0.2">
      <c r="A49" s="7" t="s">
        <v>50</v>
      </c>
      <c r="B49" s="8" t="s">
        <v>51</v>
      </c>
      <c r="C49" s="9">
        <v>150</v>
      </c>
      <c r="D49" s="10">
        <v>11.17</v>
      </c>
      <c r="E49" s="38">
        <v>4.6139999999999999</v>
      </c>
      <c r="F49" s="38">
        <v>6.45</v>
      </c>
      <c r="G49" s="38">
        <v>48.204000000000001</v>
      </c>
      <c r="H49" s="38">
        <v>269.322</v>
      </c>
      <c r="I49" s="38">
        <v>5.2999999999999999E-2</v>
      </c>
      <c r="J49" s="56"/>
      <c r="K49" s="38">
        <v>32</v>
      </c>
      <c r="L49" s="38">
        <v>0.34</v>
      </c>
      <c r="M49" s="38">
        <v>7.782</v>
      </c>
      <c r="N49" s="38">
        <v>100.035</v>
      </c>
      <c r="O49" s="38">
        <v>32.54</v>
      </c>
      <c r="P49" s="38">
        <v>0.67100000000000004</v>
      </c>
    </row>
    <row r="50" spans="1:16" s="12" customFormat="1" x14ac:dyDescent="0.2">
      <c r="A50" s="7">
        <v>382</v>
      </c>
      <c r="B50" s="8" t="s">
        <v>22</v>
      </c>
      <c r="C50" s="9">
        <v>200</v>
      </c>
      <c r="D50" s="10">
        <v>17.8</v>
      </c>
      <c r="E50" s="11">
        <v>3.1419999999999999</v>
      </c>
      <c r="F50" s="11">
        <v>2.5110000000000001</v>
      </c>
      <c r="G50" s="11">
        <v>16.344000000000001</v>
      </c>
      <c r="H50" s="11">
        <v>101.58199999999999</v>
      </c>
      <c r="I50" s="11">
        <v>1.9800000000000002E-2</v>
      </c>
      <c r="J50" s="11">
        <v>0.48599999999999999</v>
      </c>
      <c r="K50" s="11">
        <v>8.1969999999999992</v>
      </c>
      <c r="L50" s="11">
        <v>9.9000000000000008E-3</v>
      </c>
      <c r="M50" s="11">
        <v>101.34699999999999</v>
      </c>
      <c r="N50" s="11">
        <v>94.122</v>
      </c>
      <c r="O50" s="11">
        <v>25.11</v>
      </c>
      <c r="P50" s="11">
        <v>0.83</v>
      </c>
    </row>
    <row r="51" spans="1:16" s="18" customFormat="1" x14ac:dyDescent="0.2">
      <c r="A51" s="30"/>
      <c r="B51" s="15" t="s">
        <v>24</v>
      </c>
      <c r="C51" s="16">
        <v>40</v>
      </c>
      <c r="D51" s="10">
        <v>3.2</v>
      </c>
      <c r="E51" s="17">
        <v>2.2799999999999998</v>
      </c>
      <c r="F51" s="17">
        <v>0.84000000000000008</v>
      </c>
      <c r="G51" s="17">
        <v>15.42</v>
      </c>
      <c r="H51" s="17">
        <v>78.36</v>
      </c>
      <c r="I51" s="17">
        <v>4.6500000000000007E-2</v>
      </c>
      <c r="J51" s="17">
        <v>0.6</v>
      </c>
      <c r="K51" s="17">
        <v>0</v>
      </c>
      <c r="L51" s="17">
        <v>0.46666666666666667</v>
      </c>
      <c r="M51" s="17">
        <v>13.533333333333333</v>
      </c>
      <c r="N51" s="17">
        <v>19.5</v>
      </c>
      <c r="O51" s="17">
        <v>3.5999999999999996</v>
      </c>
      <c r="P51" s="17">
        <v>0.36</v>
      </c>
    </row>
    <row r="52" spans="1:16" s="12" customFormat="1" x14ac:dyDescent="0.2">
      <c r="A52" s="31"/>
      <c r="B52" s="32" t="s">
        <v>26</v>
      </c>
      <c r="C52" s="33">
        <f>SUM(C47:C51)</f>
        <v>510</v>
      </c>
      <c r="D52" s="10">
        <f>D47+D48+D49+D50+D51</f>
        <v>73.55</v>
      </c>
      <c r="E52" s="21">
        <f t="shared" ref="E52:P52" si="5">SUM(E47:E51)</f>
        <v>20.995000000000001</v>
      </c>
      <c r="F52" s="21">
        <f t="shared" si="5"/>
        <v>20.274999999999999</v>
      </c>
      <c r="G52" s="21">
        <f t="shared" si="5"/>
        <v>92.924999999999997</v>
      </c>
      <c r="H52" s="21">
        <f t="shared" si="5"/>
        <v>640.34</v>
      </c>
      <c r="I52" s="21">
        <f t="shared" si="5"/>
        <v>0.27029999999999998</v>
      </c>
      <c r="J52" s="21">
        <f t="shared" si="5"/>
        <v>9.0739999999999998</v>
      </c>
      <c r="K52" s="21">
        <f t="shared" si="5"/>
        <v>61.796999999999997</v>
      </c>
      <c r="L52" s="21">
        <f t="shared" si="5"/>
        <v>4.5775666666666668</v>
      </c>
      <c r="M52" s="21">
        <f t="shared" si="5"/>
        <v>169.53233333333333</v>
      </c>
      <c r="N52" s="21">
        <f t="shared" si="5"/>
        <v>340.33699999999999</v>
      </c>
      <c r="O52" s="21">
        <f t="shared" si="5"/>
        <v>89.199999999999989</v>
      </c>
      <c r="P52" s="21">
        <f t="shared" si="5"/>
        <v>2.8739999999999997</v>
      </c>
    </row>
    <row r="53" spans="1:16" s="12" customFormat="1" x14ac:dyDescent="0.2">
      <c r="A53" s="113" t="s">
        <v>52</v>
      </c>
      <c r="B53" s="113"/>
      <c r="C53" s="113"/>
      <c r="D53" s="113"/>
      <c r="E53" s="113"/>
      <c r="F53" s="113"/>
      <c r="G53" s="113"/>
      <c r="H53" s="113"/>
      <c r="I53" s="22"/>
      <c r="J53" s="22"/>
      <c r="K53" s="22"/>
      <c r="L53" s="22"/>
      <c r="M53" s="22"/>
      <c r="N53" s="22"/>
      <c r="O53" s="22"/>
      <c r="P53" s="22"/>
    </row>
    <row r="54" spans="1:16" s="12" customFormat="1" x14ac:dyDescent="0.2">
      <c r="A54" s="112" t="s">
        <v>20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</row>
    <row r="55" spans="1:16" s="12" customFormat="1" ht="22.5" x14ac:dyDescent="0.2">
      <c r="A55" s="57" t="s">
        <v>53</v>
      </c>
      <c r="B55" s="58" t="s">
        <v>54</v>
      </c>
      <c r="C55" s="59">
        <v>160</v>
      </c>
      <c r="D55" s="60">
        <v>53.8</v>
      </c>
      <c r="E55" s="17">
        <v>18.37</v>
      </c>
      <c r="F55" s="17">
        <v>19.091000000000001</v>
      </c>
      <c r="G55" s="17">
        <v>50.481999999999999</v>
      </c>
      <c r="H55" s="17">
        <v>450.97500000000002</v>
      </c>
      <c r="I55" s="17">
        <v>0.182</v>
      </c>
      <c r="J55" s="17">
        <v>1.9179999999999999</v>
      </c>
      <c r="K55" s="17">
        <v>72</v>
      </c>
      <c r="L55" s="17">
        <v>3.9409999999999998</v>
      </c>
      <c r="M55" s="17">
        <v>158.61500000000001</v>
      </c>
      <c r="N55" s="17">
        <v>232.38200000000001</v>
      </c>
      <c r="O55" s="17">
        <v>37.44</v>
      </c>
      <c r="P55" s="17">
        <v>1.091</v>
      </c>
    </row>
    <row r="56" spans="1:16" s="12" customFormat="1" hidden="1" x14ac:dyDescent="0.2">
      <c r="A56" s="57"/>
      <c r="B56" s="58"/>
      <c r="C56" s="59"/>
      <c r="D56" s="60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s="65" customFormat="1" hidden="1" x14ac:dyDescent="0.2">
      <c r="A57" s="61"/>
      <c r="B57" s="62"/>
      <c r="C57" s="63"/>
      <c r="D57" s="60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</row>
    <row r="58" spans="1:16" s="12" customFormat="1" x14ac:dyDescent="0.2">
      <c r="A58" s="7">
        <v>377</v>
      </c>
      <c r="B58" s="8" t="s">
        <v>43</v>
      </c>
      <c r="C58" s="9">
        <v>207</v>
      </c>
      <c r="D58" s="60">
        <v>4.38</v>
      </c>
      <c r="E58" s="11">
        <v>6.3E-2</v>
      </c>
      <c r="F58" s="11">
        <v>7.0000000000000001E-3</v>
      </c>
      <c r="G58" s="11">
        <v>15.183</v>
      </c>
      <c r="H58" s="11">
        <v>62.241999999999997</v>
      </c>
      <c r="I58" s="11">
        <v>4.0000000000000001E-3</v>
      </c>
      <c r="J58" s="11">
        <v>2.9</v>
      </c>
      <c r="K58" s="13"/>
      <c r="L58" s="11">
        <v>1.4E-2</v>
      </c>
      <c r="M58" s="11">
        <v>7.75</v>
      </c>
      <c r="N58" s="11">
        <v>9.7799999999999994</v>
      </c>
      <c r="O58" s="11">
        <v>5.24</v>
      </c>
      <c r="P58" s="11">
        <v>0.90700000000000003</v>
      </c>
    </row>
    <row r="59" spans="1:16" s="18" customFormat="1" x14ac:dyDescent="0.2">
      <c r="A59" s="66"/>
      <c r="B59" s="8" t="s">
        <v>24</v>
      </c>
      <c r="C59" s="16">
        <v>20</v>
      </c>
      <c r="D59" s="60">
        <v>1.6</v>
      </c>
      <c r="E59" s="17">
        <v>3.04</v>
      </c>
      <c r="F59" s="17">
        <v>1.1200000000000001</v>
      </c>
      <c r="G59" s="17">
        <v>20.56</v>
      </c>
      <c r="H59" s="17">
        <v>104.48</v>
      </c>
      <c r="I59" s="17">
        <v>6.2000000000000006E-2</v>
      </c>
      <c r="J59" s="17">
        <v>0.8</v>
      </c>
      <c r="K59" s="17">
        <v>0</v>
      </c>
      <c r="L59" s="17">
        <v>0.62222222222222223</v>
      </c>
      <c r="M59" s="17">
        <v>18.044444444444444</v>
      </c>
      <c r="N59" s="17">
        <v>26</v>
      </c>
      <c r="O59" s="17">
        <v>4.7999999999999989</v>
      </c>
      <c r="P59" s="17">
        <v>0.48</v>
      </c>
    </row>
    <row r="60" spans="1:16" s="12" customFormat="1" x14ac:dyDescent="0.2">
      <c r="B60" s="32" t="s">
        <v>26</v>
      </c>
      <c r="C60" s="33">
        <f>SUM(C55:C59)</f>
        <v>387</v>
      </c>
      <c r="D60" s="60">
        <f>D55+D58+D59</f>
        <v>59.78</v>
      </c>
      <c r="E60" s="21">
        <f t="shared" ref="E60:P60" si="6">SUM(E55:E59)</f>
        <v>21.472999999999999</v>
      </c>
      <c r="F60" s="21">
        <f t="shared" si="6"/>
        <v>20.218000000000004</v>
      </c>
      <c r="G60" s="21">
        <f t="shared" si="6"/>
        <v>86.224999999999994</v>
      </c>
      <c r="H60" s="21">
        <f t="shared" si="6"/>
        <v>617.697</v>
      </c>
      <c r="I60" s="21">
        <f t="shared" si="6"/>
        <v>0.248</v>
      </c>
      <c r="J60" s="21">
        <f t="shared" si="6"/>
        <v>5.6179999999999994</v>
      </c>
      <c r="K60" s="21">
        <f t="shared" si="6"/>
        <v>72</v>
      </c>
      <c r="L60" s="21">
        <f t="shared" si="6"/>
        <v>4.5772222222222219</v>
      </c>
      <c r="M60" s="21">
        <f t="shared" si="6"/>
        <v>184.40944444444446</v>
      </c>
      <c r="N60" s="21">
        <f t="shared" si="6"/>
        <v>268.16200000000003</v>
      </c>
      <c r="O60" s="21">
        <f t="shared" si="6"/>
        <v>47.48</v>
      </c>
      <c r="P60" s="21">
        <f t="shared" si="6"/>
        <v>2.4779999999999998</v>
      </c>
    </row>
    <row r="61" spans="1:16" s="12" customFormat="1" x14ac:dyDescent="0.2">
      <c r="A61" s="113" t="s">
        <v>55</v>
      </c>
      <c r="B61" s="113"/>
      <c r="C61" s="113"/>
      <c r="D61" s="113"/>
      <c r="E61" s="113"/>
      <c r="F61" s="113"/>
      <c r="G61" s="113"/>
      <c r="H61" s="113"/>
      <c r="I61" s="22"/>
      <c r="J61" s="22"/>
      <c r="K61" s="22"/>
      <c r="L61" s="22"/>
      <c r="M61" s="22"/>
      <c r="N61" s="22"/>
      <c r="O61" s="22"/>
      <c r="P61" s="22"/>
    </row>
    <row r="62" spans="1:16" s="12" customFormat="1" x14ac:dyDescent="0.2">
      <c r="A62" s="112" t="s">
        <v>20</v>
      </c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</row>
    <row r="63" spans="1:16" s="12" customFormat="1" ht="21" customHeight="1" x14ac:dyDescent="0.2">
      <c r="A63" s="7">
        <v>75</v>
      </c>
      <c r="B63" s="8" t="s">
        <v>56</v>
      </c>
      <c r="C63" s="9">
        <v>30</v>
      </c>
      <c r="D63" s="10">
        <v>5.4</v>
      </c>
      <c r="E63" s="11">
        <v>0.66</v>
      </c>
      <c r="F63" s="11">
        <v>0.12</v>
      </c>
      <c r="G63" s="11">
        <v>2.2799999999999998</v>
      </c>
      <c r="H63" s="11">
        <v>14.4</v>
      </c>
      <c r="I63" s="11">
        <v>3.5999999999999997E-2</v>
      </c>
      <c r="J63" s="11">
        <v>15</v>
      </c>
      <c r="K63" s="13"/>
      <c r="L63" s="11">
        <v>0.42</v>
      </c>
      <c r="M63" s="11">
        <v>8.4</v>
      </c>
      <c r="N63" s="11">
        <v>15.6</v>
      </c>
      <c r="O63" s="11">
        <v>12</v>
      </c>
      <c r="P63" s="11">
        <v>0.54</v>
      </c>
    </row>
    <row r="64" spans="1:16" s="12" customFormat="1" ht="18.75" customHeight="1" x14ac:dyDescent="0.2">
      <c r="A64" s="27">
        <v>376</v>
      </c>
      <c r="B64" s="15" t="s">
        <v>31</v>
      </c>
      <c r="C64" s="16">
        <v>200</v>
      </c>
      <c r="D64" s="10">
        <v>2.2999999999999998</v>
      </c>
      <c r="E64" s="28"/>
      <c r="F64" s="28"/>
      <c r="G64" s="29">
        <v>10.981</v>
      </c>
      <c r="H64" s="29">
        <v>43.902000000000001</v>
      </c>
      <c r="I64" s="29">
        <v>1E-3</v>
      </c>
      <c r="J64" s="29">
        <v>0.1</v>
      </c>
      <c r="K64" s="28"/>
      <c r="L64" s="28"/>
      <c r="M64" s="29">
        <v>4.95</v>
      </c>
      <c r="N64" s="29">
        <v>8.24</v>
      </c>
      <c r="O64" s="29">
        <v>4.4000000000000004</v>
      </c>
      <c r="P64" s="29">
        <v>0.85299999999999998</v>
      </c>
    </row>
    <row r="65" spans="1:17" s="12" customFormat="1" ht="21.75" customHeight="1" x14ac:dyDescent="0.2">
      <c r="A65" s="7">
        <v>309</v>
      </c>
      <c r="B65" s="8" t="s">
        <v>36</v>
      </c>
      <c r="C65" s="9">
        <v>150</v>
      </c>
      <c r="D65" s="10">
        <v>7.99</v>
      </c>
      <c r="E65" s="11">
        <v>6.0380000000000003</v>
      </c>
      <c r="F65" s="11">
        <v>4.5750000000000002</v>
      </c>
      <c r="G65" s="11">
        <v>38.497</v>
      </c>
      <c r="H65" s="11">
        <v>219.48099999999999</v>
      </c>
      <c r="I65" s="11">
        <v>9.2999999999999999E-2</v>
      </c>
      <c r="J65" s="11">
        <v>0</v>
      </c>
      <c r="K65" s="11">
        <v>21.332999999999998</v>
      </c>
      <c r="L65" s="11">
        <v>0.871</v>
      </c>
      <c r="M65" s="11">
        <v>13.929</v>
      </c>
      <c r="N65" s="11">
        <v>49.488</v>
      </c>
      <c r="O65" s="11">
        <v>8.8580000000000005</v>
      </c>
      <c r="P65" s="11">
        <v>0.90100000000000002</v>
      </c>
    </row>
    <row r="66" spans="1:17" s="12" customFormat="1" ht="21.75" customHeight="1" x14ac:dyDescent="0.2">
      <c r="A66" s="7" t="s">
        <v>57</v>
      </c>
      <c r="B66" s="8" t="s">
        <v>58</v>
      </c>
      <c r="C66" s="9">
        <v>80</v>
      </c>
      <c r="D66" s="10">
        <v>31.52</v>
      </c>
      <c r="E66" s="56">
        <v>17.267199999999999</v>
      </c>
      <c r="F66" s="56">
        <v>6.9648000000000003</v>
      </c>
      <c r="G66" s="56">
        <v>30.852800000000002</v>
      </c>
      <c r="H66" s="56">
        <v>256.37919999999997</v>
      </c>
      <c r="I66" s="56">
        <v>0.41280000000000006</v>
      </c>
      <c r="J66" s="56">
        <v>54.144000000000005</v>
      </c>
      <c r="K66" s="56">
        <v>6316.7999999999993</v>
      </c>
      <c r="L66" s="56">
        <v>0.99839999999999995</v>
      </c>
      <c r="M66" s="56">
        <v>34</v>
      </c>
      <c r="N66" s="56">
        <v>337.904</v>
      </c>
      <c r="O66" s="56">
        <v>49.951999999999998</v>
      </c>
      <c r="P66" s="56">
        <v>6.8656000000000006</v>
      </c>
    </row>
    <row r="67" spans="1:17" s="12" customFormat="1" ht="33.75" x14ac:dyDescent="0.2">
      <c r="A67" s="13"/>
      <c r="B67" s="8" t="s">
        <v>59</v>
      </c>
      <c r="C67" s="9" t="s">
        <v>60</v>
      </c>
      <c r="D67" s="10">
        <v>7.15</v>
      </c>
      <c r="E67" s="11">
        <v>7.4999999999999997E-2</v>
      </c>
      <c r="F67" s="13"/>
      <c r="G67" s="11">
        <v>12</v>
      </c>
      <c r="H67" s="11">
        <v>48.6</v>
      </c>
      <c r="I67" s="13"/>
      <c r="J67" s="13"/>
      <c r="K67" s="13"/>
      <c r="L67" s="13"/>
      <c r="M67" s="11">
        <v>3.15</v>
      </c>
      <c r="N67" s="11">
        <v>1.65</v>
      </c>
      <c r="O67" s="11">
        <v>1.05</v>
      </c>
      <c r="P67" s="11">
        <v>0.24</v>
      </c>
    </row>
    <row r="68" spans="1:17" s="18" customFormat="1" ht="15.75" customHeight="1" x14ac:dyDescent="0.2">
      <c r="A68" s="30"/>
      <c r="B68" s="15" t="s">
        <v>24</v>
      </c>
      <c r="C68" s="16">
        <v>40</v>
      </c>
      <c r="D68" s="10">
        <v>2.8</v>
      </c>
      <c r="E68" s="17">
        <v>3.04</v>
      </c>
      <c r="F68" s="17">
        <v>1.1200000000000001</v>
      </c>
      <c r="G68" s="17">
        <v>20.56</v>
      </c>
      <c r="H68" s="17">
        <v>104.48</v>
      </c>
      <c r="I68" s="17">
        <v>6.2000000000000006E-2</v>
      </c>
      <c r="J68" s="17">
        <v>0.8</v>
      </c>
      <c r="K68" s="17">
        <v>0</v>
      </c>
      <c r="L68" s="17">
        <v>0.62222222222222223</v>
      </c>
      <c r="M68" s="17">
        <v>18.044444444444444</v>
      </c>
      <c r="N68" s="17">
        <v>26</v>
      </c>
      <c r="O68" s="17">
        <v>4.7999999999999989</v>
      </c>
      <c r="P68" s="17">
        <v>0.48</v>
      </c>
    </row>
    <row r="69" spans="1:17" s="18" customFormat="1" x14ac:dyDescent="0.2">
      <c r="B69" s="51" t="s">
        <v>26</v>
      </c>
      <c r="C69" s="52">
        <f>SUM(C63:C68)</f>
        <v>500</v>
      </c>
      <c r="D69" s="10">
        <f>D63+D64+D65+D66+D67+D68</f>
        <v>57.16</v>
      </c>
      <c r="E69" s="54">
        <f t="shared" ref="E69:P69" si="7">SUM(E63:E68)</f>
        <v>27.080199999999998</v>
      </c>
      <c r="F69" s="54">
        <f t="shared" si="7"/>
        <v>12.779800000000002</v>
      </c>
      <c r="G69" s="54">
        <f t="shared" si="7"/>
        <v>115.1708</v>
      </c>
      <c r="H69" s="54">
        <f t="shared" si="7"/>
        <v>687.24220000000003</v>
      </c>
      <c r="I69" s="54">
        <f t="shared" si="7"/>
        <v>0.60480000000000012</v>
      </c>
      <c r="J69" s="54">
        <f t="shared" si="7"/>
        <v>70.043999999999997</v>
      </c>
      <c r="K69" s="54">
        <f t="shared" si="7"/>
        <v>6338.1329999999989</v>
      </c>
      <c r="L69" s="54">
        <f t="shared" si="7"/>
        <v>2.9116222222222219</v>
      </c>
      <c r="M69" s="54">
        <f t="shared" si="7"/>
        <v>82.473444444444453</v>
      </c>
      <c r="N69" s="54">
        <f t="shared" si="7"/>
        <v>438.88199999999995</v>
      </c>
      <c r="O69" s="54">
        <f t="shared" si="7"/>
        <v>81.059999999999988</v>
      </c>
      <c r="P69" s="54">
        <f t="shared" si="7"/>
        <v>9.8796000000000017</v>
      </c>
    </row>
    <row r="70" spans="1:17" s="12" customFormat="1" x14ac:dyDescent="0.2">
      <c r="A70" s="113" t="s">
        <v>61</v>
      </c>
      <c r="B70" s="113"/>
      <c r="C70" s="113"/>
      <c r="D70" s="113"/>
      <c r="E70" s="113"/>
      <c r="F70" s="113"/>
      <c r="G70" s="113"/>
      <c r="H70" s="113"/>
      <c r="I70" s="22"/>
      <c r="J70" s="22"/>
      <c r="K70" s="22"/>
      <c r="L70" s="22"/>
      <c r="M70" s="22"/>
      <c r="N70" s="22"/>
      <c r="O70" s="22"/>
      <c r="P70" s="22"/>
    </row>
    <row r="71" spans="1:17" s="12" customFormat="1" x14ac:dyDescent="0.2">
      <c r="A71" s="112" t="s">
        <v>20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</row>
    <row r="72" spans="1:17" s="12" customFormat="1" x14ac:dyDescent="0.2">
      <c r="A72" s="7">
        <v>45</v>
      </c>
      <c r="B72" s="8" t="s">
        <v>33</v>
      </c>
      <c r="C72" s="9">
        <v>30</v>
      </c>
      <c r="D72" s="10">
        <v>5.4</v>
      </c>
      <c r="E72" s="11">
        <v>0.92400000000000004</v>
      </c>
      <c r="F72" s="11">
        <v>3.05</v>
      </c>
      <c r="G72" s="11">
        <v>5.617</v>
      </c>
      <c r="H72" s="11">
        <v>54.203000000000003</v>
      </c>
      <c r="I72" s="11">
        <v>1.7999999999999999E-2</v>
      </c>
      <c r="J72" s="11">
        <v>21.45</v>
      </c>
      <c r="K72" s="13">
        <v>1.391</v>
      </c>
      <c r="L72" s="11">
        <v>24.18</v>
      </c>
      <c r="M72" s="11">
        <v>17.93</v>
      </c>
      <c r="N72" s="11">
        <v>9.8000000000000007</v>
      </c>
      <c r="O72" s="11">
        <v>0.33300000000000002</v>
      </c>
      <c r="P72" s="11">
        <v>121.41</v>
      </c>
    </row>
    <row r="73" spans="1:17" s="12" customFormat="1" ht="22.5" x14ac:dyDescent="0.2">
      <c r="A73" s="67" t="s">
        <v>62</v>
      </c>
      <c r="B73" s="8" t="s">
        <v>63</v>
      </c>
      <c r="C73" s="56">
        <v>80</v>
      </c>
      <c r="D73" s="10">
        <v>25.8</v>
      </c>
      <c r="E73" s="11">
        <v>8.6010000000000009</v>
      </c>
      <c r="F73" s="11">
        <v>9.7690000000000001</v>
      </c>
      <c r="G73" s="11">
        <v>9.6679999999999993</v>
      </c>
      <c r="H73" s="11">
        <v>161.40700000000001</v>
      </c>
      <c r="I73" s="11">
        <v>9.6000000000000002E-2</v>
      </c>
      <c r="J73" s="11">
        <v>2.597</v>
      </c>
      <c r="K73" s="11">
        <v>34.774999999999999</v>
      </c>
      <c r="L73" s="11">
        <v>1.272</v>
      </c>
      <c r="M73" s="11">
        <v>22.19</v>
      </c>
      <c r="N73" s="11">
        <v>89.947999999999993</v>
      </c>
      <c r="O73" s="11">
        <v>14.218</v>
      </c>
      <c r="P73" s="11">
        <v>0.91500000000000004</v>
      </c>
    </row>
    <row r="74" spans="1:17" s="12" customFormat="1" hidden="1" x14ac:dyDescent="0.2">
      <c r="A74" s="7"/>
      <c r="B74" s="8"/>
      <c r="C74" s="9"/>
      <c r="D74" s="10"/>
      <c r="E74" s="11"/>
      <c r="F74" s="11"/>
      <c r="G74" s="11"/>
      <c r="H74" s="11"/>
      <c r="I74" s="11"/>
      <c r="J74" s="11"/>
      <c r="K74" s="13"/>
      <c r="L74" s="11"/>
      <c r="M74" s="11"/>
      <c r="N74" s="11"/>
      <c r="O74" s="11"/>
      <c r="P74" s="11"/>
      <c r="Q74" s="68"/>
    </row>
    <row r="75" spans="1:17" s="68" customFormat="1" hidden="1" x14ac:dyDescent="0.2">
      <c r="A75" s="69"/>
      <c r="B75" s="70"/>
      <c r="C75" s="71"/>
      <c r="D75" s="10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12"/>
    </row>
    <row r="76" spans="1:17" s="12" customFormat="1" x14ac:dyDescent="0.2">
      <c r="A76" s="7">
        <v>312</v>
      </c>
      <c r="B76" s="8" t="s">
        <v>47</v>
      </c>
      <c r="C76" s="9">
        <v>150</v>
      </c>
      <c r="D76" s="10">
        <v>9.75</v>
      </c>
      <c r="E76" s="11">
        <v>3.2949999999999999</v>
      </c>
      <c r="F76" s="11">
        <v>5.4409999999999998</v>
      </c>
      <c r="G76" s="11">
        <v>22.209</v>
      </c>
      <c r="H76" s="11">
        <v>151.404</v>
      </c>
      <c r="I76" s="11">
        <v>0.16</v>
      </c>
      <c r="J76" s="11">
        <v>25.937999999999999</v>
      </c>
      <c r="K76" s="11">
        <v>26.3</v>
      </c>
      <c r="L76" s="11">
        <v>0.189</v>
      </c>
      <c r="M76" s="11">
        <v>45.62</v>
      </c>
      <c r="N76" s="11">
        <v>98.07</v>
      </c>
      <c r="O76" s="11">
        <v>33.110000000000007</v>
      </c>
      <c r="P76" s="11">
        <v>1.2250000000000001</v>
      </c>
    </row>
    <row r="77" spans="1:17" s="12" customFormat="1" ht="15.95" customHeight="1" x14ac:dyDescent="0.2">
      <c r="A77" s="55" t="s">
        <v>42</v>
      </c>
      <c r="B77" s="15" t="s">
        <v>43</v>
      </c>
      <c r="C77" s="16">
        <v>207</v>
      </c>
      <c r="D77" s="10">
        <v>4.38</v>
      </c>
      <c r="E77" s="17">
        <v>5.3999999999999999E-2</v>
      </c>
      <c r="F77" s="17">
        <v>6.0000000000000001E-3</v>
      </c>
      <c r="G77" s="17">
        <v>9.1649999999999991</v>
      </c>
      <c r="H77" s="17">
        <v>37.962000000000003</v>
      </c>
      <c r="I77" s="17">
        <v>3.0000000000000001E-3</v>
      </c>
      <c r="J77" s="17">
        <v>2.5</v>
      </c>
      <c r="K77" s="73"/>
      <c r="L77" s="17">
        <v>1.2E-2</v>
      </c>
      <c r="M77" s="17">
        <v>7.35</v>
      </c>
      <c r="N77" s="17">
        <v>9.56</v>
      </c>
      <c r="O77" s="17">
        <v>5.12</v>
      </c>
      <c r="P77" s="17">
        <v>0.88300000000000001</v>
      </c>
    </row>
    <row r="78" spans="1:17" s="12" customFormat="1" x14ac:dyDescent="0.2">
      <c r="A78" s="9"/>
      <c r="B78" s="8" t="s">
        <v>24</v>
      </c>
      <c r="C78" s="16">
        <v>40</v>
      </c>
      <c r="D78" s="10">
        <v>3.2</v>
      </c>
      <c r="E78" s="17">
        <v>3.04</v>
      </c>
      <c r="F78" s="17">
        <v>1.1200000000000001</v>
      </c>
      <c r="G78" s="17">
        <v>20.56</v>
      </c>
      <c r="H78" s="17">
        <v>104.48</v>
      </c>
      <c r="I78" s="17">
        <v>6.2000000000000006E-2</v>
      </c>
      <c r="J78" s="17">
        <v>0.8</v>
      </c>
      <c r="K78" s="17">
        <v>0</v>
      </c>
      <c r="L78" s="17">
        <v>0.62222222222222223</v>
      </c>
      <c r="M78" s="17">
        <v>18.044444444444444</v>
      </c>
      <c r="N78" s="17">
        <v>26</v>
      </c>
      <c r="O78" s="17">
        <v>4.7999999999999989</v>
      </c>
      <c r="P78" s="17">
        <v>0.48</v>
      </c>
    </row>
    <row r="79" spans="1:17" s="12" customFormat="1" x14ac:dyDescent="0.2">
      <c r="B79" s="32" t="s">
        <v>26</v>
      </c>
      <c r="C79" s="33">
        <v>517</v>
      </c>
      <c r="D79" s="10">
        <f>D72+D73+D76+D77+D78</f>
        <v>48.530000000000008</v>
      </c>
      <c r="E79" s="21">
        <f t="shared" ref="E79:P79" si="8">SUM(E72:E78)</f>
        <v>15.914000000000001</v>
      </c>
      <c r="F79" s="21">
        <f t="shared" si="8"/>
        <v>19.385999999999999</v>
      </c>
      <c r="G79" s="21">
        <f t="shared" si="8"/>
        <v>67.218999999999994</v>
      </c>
      <c r="H79" s="21">
        <f t="shared" si="8"/>
        <v>509.45600000000002</v>
      </c>
      <c r="I79" s="21">
        <f t="shared" si="8"/>
        <v>0.33900000000000002</v>
      </c>
      <c r="J79" s="21">
        <f t="shared" si="8"/>
        <v>53.284999999999997</v>
      </c>
      <c r="K79" s="21">
        <f t="shared" si="8"/>
        <v>62.465999999999994</v>
      </c>
      <c r="L79" s="21">
        <f t="shared" si="8"/>
        <v>26.275222222222222</v>
      </c>
      <c r="M79" s="21">
        <f t="shared" si="8"/>
        <v>111.13444444444445</v>
      </c>
      <c r="N79" s="21">
        <f t="shared" si="8"/>
        <v>233.37799999999999</v>
      </c>
      <c r="O79" s="21">
        <f t="shared" si="8"/>
        <v>57.581000000000003</v>
      </c>
      <c r="P79" s="21">
        <f t="shared" si="8"/>
        <v>124.913</v>
      </c>
    </row>
    <row r="80" spans="1:17" s="12" customFormat="1" x14ac:dyDescent="0.2">
      <c r="A80" s="113" t="s">
        <v>64</v>
      </c>
      <c r="B80" s="113"/>
      <c r="C80" s="113"/>
      <c r="D80" s="113"/>
      <c r="E80" s="113"/>
      <c r="F80" s="113"/>
      <c r="G80" s="113"/>
      <c r="H80" s="113"/>
      <c r="I80" s="22"/>
      <c r="J80" s="22"/>
      <c r="K80" s="22"/>
      <c r="L80" s="22"/>
      <c r="M80" s="22"/>
      <c r="N80" s="22"/>
      <c r="O80" s="22"/>
      <c r="P80" s="22"/>
    </row>
    <row r="81" spans="1:17" s="12" customFormat="1" x14ac:dyDescent="0.2">
      <c r="A81" s="112" t="s">
        <v>20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</row>
    <row r="82" spans="1:17" s="12" customFormat="1" ht="22.5" x14ac:dyDescent="0.2">
      <c r="A82" s="7">
        <v>175</v>
      </c>
      <c r="B82" s="8" t="s">
        <v>65</v>
      </c>
      <c r="C82" s="9">
        <v>200</v>
      </c>
      <c r="D82" s="10">
        <v>19.34</v>
      </c>
      <c r="E82" s="11">
        <v>5.0183999999999989</v>
      </c>
      <c r="F82" s="11">
        <v>8.5419</v>
      </c>
      <c r="G82" s="11">
        <v>35.443800000000003</v>
      </c>
      <c r="H82" s="11">
        <v>239.31990000000002</v>
      </c>
      <c r="I82" s="11">
        <v>9.0900000000000009E-2</v>
      </c>
      <c r="J82" s="11">
        <v>0.49140000000000006</v>
      </c>
      <c r="K82" s="11">
        <v>40.590000000000003</v>
      </c>
      <c r="L82" s="11">
        <v>0.17370000000000002</v>
      </c>
      <c r="M82" s="11">
        <v>105.291</v>
      </c>
      <c r="N82" s="11">
        <v>129.339</v>
      </c>
      <c r="O82" s="11">
        <v>30.015000000000001</v>
      </c>
      <c r="P82" s="11">
        <v>0.66600000000000004</v>
      </c>
    </row>
    <row r="83" spans="1:17" s="12" customFormat="1" x14ac:dyDescent="0.2">
      <c r="A83" s="7">
        <v>382</v>
      </c>
      <c r="B83" s="8" t="s">
        <v>22</v>
      </c>
      <c r="C83" s="9">
        <v>200</v>
      </c>
      <c r="D83" s="10">
        <v>17.8</v>
      </c>
      <c r="E83" s="11">
        <v>3.1419999999999999</v>
      </c>
      <c r="F83" s="11">
        <v>2.5110000000000001</v>
      </c>
      <c r="G83" s="11">
        <v>16.344000000000001</v>
      </c>
      <c r="H83" s="11">
        <v>101.58199999999999</v>
      </c>
      <c r="I83" s="11">
        <v>1.9800000000000002E-2</v>
      </c>
      <c r="J83" s="11">
        <v>0.48599999999999999</v>
      </c>
      <c r="K83" s="11">
        <v>8.1969999999999992</v>
      </c>
      <c r="L83" s="11">
        <v>9.9000000000000008E-3</v>
      </c>
      <c r="M83" s="11">
        <v>101.34699999999999</v>
      </c>
      <c r="N83" s="11">
        <v>94.122</v>
      </c>
      <c r="O83" s="11">
        <v>25.11</v>
      </c>
      <c r="P83" s="11">
        <v>0.83</v>
      </c>
    </row>
    <row r="84" spans="1:17" s="12" customFormat="1" ht="56.25" x14ac:dyDescent="0.2">
      <c r="A84" s="13"/>
      <c r="B84" s="8" t="s">
        <v>66</v>
      </c>
      <c r="C84" s="9">
        <v>40</v>
      </c>
      <c r="D84" s="10">
        <v>11.83</v>
      </c>
      <c r="E84" s="11">
        <v>5.4489999999999998</v>
      </c>
      <c r="F84" s="11">
        <v>5.73</v>
      </c>
      <c r="G84" s="11">
        <v>32.281999999999996</v>
      </c>
      <c r="H84" s="11">
        <v>202.738</v>
      </c>
      <c r="I84" s="11">
        <v>0.30499999999999999</v>
      </c>
      <c r="J84" s="11">
        <v>0.56000000000000005</v>
      </c>
      <c r="K84" s="11">
        <v>1.6</v>
      </c>
      <c r="L84" s="11">
        <v>2.363</v>
      </c>
      <c r="M84" s="11">
        <v>42.796999999999997</v>
      </c>
      <c r="N84" s="11">
        <v>83.183999999999997</v>
      </c>
      <c r="O84" s="11">
        <v>26.84</v>
      </c>
      <c r="P84" s="11">
        <v>0.85599999999999998</v>
      </c>
      <c r="Q84" s="18"/>
    </row>
    <row r="85" spans="1:17" s="18" customFormat="1" x14ac:dyDescent="0.2">
      <c r="A85" s="66"/>
      <c r="B85" s="15" t="s">
        <v>24</v>
      </c>
      <c r="C85" s="16">
        <v>40</v>
      </c>
      <c r="D85" s="10">
        <v>3.2</v>
      </c>
      <c r="E85" s="17">
        <v>3.04</v>
      </c>
      <c r="F85" s="17">
        <v>1.1200000000000001</v>
      </c>
      <c r="G85" s="17">
        <v>20.56</v>
      </c>
      <c r="H85" s="17">
        <v>104.48</v>
      </c>
      <c r="I85" s="17">
        <v>6.2000000000000006E-2</v>
      </c>
      <c r="J85" s="17">
        <v>0.8</v>
      </c>
      <c r="K85" s="17">
        <v>0</v>
      </c>
      <c r="L85" s="17">
        <v>0.62222222222222223</v>
      </c>
      <c r="M85" s="17">
        <v>18.044444444444444</v>
      </c>
      <c r="N85" s="17">
        <v>26</v>
      </c>
      <c r="O85" s="17">
        <v>4.7999999999999989</v>
      </c>
      <c r="P85" s="17">
        <v>0.48</v>
      </c>
      <c r="Q85" s="12"/>
    </row>
    <row r="86" spans="1:17" s="12" customFormat="1" x14ac:dyDescent="0.2">
      <c r="B86" s="32" t="s">
        <v>26</v>
      </c>
      <c r="C86" s="33">
        <f>SUM(C82:C85)</f>
        <v>480</v>
      </c>
      <c r="D86" s="10">
        <f>D82+D83+D84+D85</f>
        <v>52.17</v>
      </c>
      <c r="E86" s="21">
        <f t="shared" ref="E86:P86" si="9">SUM(E82:E85)</f>
        <v>16.6494</v>
      </c>
      <c r="F86" s="21">
        <f t="shared" si="9"/>
        <v>17.902900000000002</v>
      </c>
      <c r="G86" s="21">
        <f t="shared" si="9"/>
        <v>104.6298</v>
      </c>
      <c r="H86" s="21">
        <f t="shared" si="9"/>
        <v>648.11990000000003</v>
      </c>
      <c r="I86" s="21">
        <f t="shared" si="9"/>
        <v>0.47770000000000001</v>
      </c>
      <c r="J86" s="21">
        <f t="shared" si="9"/>
        <v>2.3374000000000001</v>
      </c>
      <c r="K86" s="21">
        <f t="shared" si="9"/>
        <v>50.387000000000008</v>
      </c>
      <c r="L86" s="21">
        <f t="shared" si="9"/>
        <v>3.1688222222222224</v>
      </c>
      <c r="M86" s="21">
        <f t="shared" si="9"/>
        <v>267.47944444444443</v>
      </c>
      <c r="N86" s="21">
        <f t="shared" si="9"/>
        <v>332.64499999999998</v>
      </c>
      <c r="O86" s="21">
        <f t="shared" si="9"/>
        <v>86.765000000000001</v>
      </c>
      <c r="P86" s="21">
        <f t="shared" si="9"/>
        <v>2.8319999999999999</v>
      </c>
    </row>
    <row r="87" spans="1:17" s="12" customFormat="1" x14ac:dyDescent="0.2">
      <c r="B87" s="74"/>
      <c r="C87" s="75"/>
      <c r="D87" s="76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1:17" s="12" customFormat="1" x14ac:dyDescent="0.2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</row>
    <row r="89" spans="1:17" s="12" customFormat="1" x14ac:dyDescent="0.2">
      <c r="A89" s="78"/>
      <c r="B89" s="78" t="s">
        <v>67</v>
      </c>
      <c r="C89" s="78"/>
      <c r="D89" s="79">
        <f t="shared" ref="D89:P89" si="10">D12+D19+D28+D36+D44+D52+D60+D69+D79+D86</f>
        <v>610.09999999999991</v>
      </c>
      <c r="E89" s="79">
        <f t="shared" si="10"/>
        <v>191.3356</v>
      </c>
      <c r="F89" s="79">
        <f t="shared" si="10"/>
        <v>177.36236666666667</v>
      </c>
      <c r="G89" s="79">
        <f t="shared" si="10"/>
        <v>790.14426666666679</v>
      </c>
      <c r="H89" s="79">
        <f t="shared" si="10"/>
        <v>5629.5531000000001</v>
      </c>
      <c r="I89" s="79">
        <f t="shared" si="10"/>
        <v>3.1002666666666667</v>
      </c>
      <c r="J89" s="79">
        <f t="shared" si="10"/>
        <v>305.5397333333334</v>
      </c>
      <c r="K89" s="79">
        <f t="shared" si="10"/>
        <v>6962.9806666666655</v>
      </c>
      <c r="L89" s="79">
        <f t="shared" si="10"/>
        <v>54.898133333333334</v>
      </c>
      <c r="M89" s="79">
        <f t="shared" si="10"/>
        <v>1685.8536666666666</v>
      </c>
      <c r="N89" s="79">
        <f t="shared" si="10"/>
        <v>2920.1363333333334</v>
      </c>
      <c r="O89" s="79">
        <f t="shared" si="10"/>
        <v>634.06566666666663</v>
      </c>
      <c r="P89" s="79">
        <f t="shared" si="10"/>
        <v>164.50776666666667</v>
      </c>
    </row>
    <row r="90" spans="1:17" x14ac:dyDescent="0.2">
      <c r="A90" s="80"/>
      <c r="B90" s="115" t="s">
        <v>68</v>
      </c>
      <c r="C90" s="115"/>
      <c r="D90" s="81">
        <f>D89/10</f>
        <v>61.009999999999991</v>
      </c>
      <c r="E90" s="81">
        <f t="shared" ref="E90:P90" si="11">E89/10</f>
        <v>19.133559999999999</v>
      </c>
      <c r="F90" s="81">
        <f t="shared" si="11"/>
        <v>17.736236666666667</v>
      </c>
      <c r="G90" s="81">
        <f t="shared" si="11"/>
        <v>79.014426666666679</v>
      </c>
      <c r="H90" s="81">
        <f t="shared" si="11"/>
        <v>562.95531000000005</v>
      </c>
      <c r="I90" s="81">
        <f t="shared" si="11"/>
        <v>0.31002666666666667</v>
      </c>
      <c r="J90" s="81">
        <f t="shared" si="11"/>
        <v>30.553973333333339</v>
      </c>
      <c r="K90" s="81">
        <f t="shared" si="11"/>
        <v>696.2980666666665</v>
      </c>
      <c r="L90" s="81">
        <f t="shared" si="11"/>
        <v>5.4898133333333332</v>
      </c>
      <c r="M90" s="81">
        <f t="shared" si="11"/>
        <v>168.58536666666666</v>
      </c>
      <c r="N90" s="81">
        <f t="shared" si="11"/>
        <v>292.01363333333336</v>
      </c>
      <c r="O90" s="81">
        <f t="shared" si="11"/>
        <v>63.406566666666663</v>
      </c>
      <c r="P90" s="81">
        <f t="shared" si="11"/>
        <v>16.450776666666666</v>
      </c>
    </row>
    <row r="91" spans="1:17" x14ac:dyDescent="0.2">
      <c r="A91" s="116" t="s">
        <v>69</v>
      </c>
      <c r="B91" s="116"/>
      <c r="C91" s="117"/>
      <c r="D91" s="82"/>
      <c r="E91" s="83">
        <v>0.14000000000000001</v>
      </c>
      <c r="F91" s="83">
        <v>0.28999999999999998</v>
      </c>
      <c r="G91" s="83">
        <v>0.56999999999999995</v>
      </c>
      <c r="H91" s="84"/>
      <c r="I91" s="84"/>
      <c r="J91" s="84"/>
      <c r="K91" s="84"/>
      <c r="L91" s="84"/>
      <c r="M91" s="84"/>
      <c r="N91" s="84"/>
      <c r="O91" s="84"/>
      <c r="P91" s="84"/>
    </row>
    <row r="92" spans="1:17" x14ac:dyDescent="0.2">
      <c r="A92" s="102" t="s">
        <v>70</v>
      </c>
      <c r="B92" s="103"/>
      <c r="C92" s="104"/>
      <c r="D92" s="85"/>
      <c r="E92" s="86">
        <v>0.25</v>
      </c>
      <c r="F92" s="86">
        <v>0.22</v>
      </c>
      <c r="G92" s="86">
        <v>0.24</v>
      </c>
      <c r="H92" s="87">
        <v>0.23769999999999999</v>
      </c>
      <c r="I92" s="87">
        <v>0.28170000000000001</v>
      </c>
      <c r="J92" s="87">
        <v>0.50519999999999998</v>
      </c>
      <c r="K92" s="87">
        <v>0.99470000000000003</v>
      </c>
      <c r="L92" s="87">
        <v>0.54890000000000005</v>
      </c>
      <c r="M92" s="87">
        <v>0.153</v>
      </c>
      <c r="N92" s="87">
        <v>0.26529999999999998</v>
      </c>
      <c r="O92" s="87">
        <v>0.25330000000000003</v>
      </c>
      <c r="P92" s="87">
        <v>1.3706</v>
      </c>
    </row>
    <row r="93" spans="1:17" x14ac:dyDescent="0.2">
      <c r="A93" s="105" t="s">
        <v>71</v>
      </c>
      <c r="B93" s="106"/>
      <c r="C93" s="107"/>
      <c r="D93" s="88"/>
      <c r="E93" s="89">
        <v>0.24</v>
      </c>
      <c r="F93" s="89">
        <v>0.22800000000000001</v>
      </c>
      <c r="G93" s="89">
        <v>0.25</v>
      </c>
      <c r="H93" s="90">
        <v>0.25</v>
      </c>
      <c r="I93" s="90">
        <v>0.22</v>
      </c>
      <c r="J93" s="90">
        <v>0.35</v>
      </c>
      <c r="K93" s="90">
        <v>0.9</v>
      </c>
      <c r="L93" s="90">
        <v>0.49</v>
      </c>
      <c r="M93" s="90">
        <v>0.15</v>
      </c>
      <c r="N93" s="90">
        <v>0.21</v>
      </c>
      <c r="O93" s="90">
        <v>0.23</v>
      </c>
      <c r="P93" s="90">
        <v>1.24</v>
      </c>
      <c r="Q93" s="91"/>
    </row>
    <row r="94" spans="1:17" x14ac:dyDescent="0.2">
      <c r="A94" s="92"/>
      <c r="B94" s="93" t="s">
        <v>72</v>
      </c>
      <c r="C94" s="94"/>
      <c r="D94" s="94"/>
      <c r="E94" s="95">
        <v>0.8</v>
      </c>
      <c r="F94" s="96">
        <v>0.9</v>
      </c>
      <c r="G94" s="96">
        <v>0.97</v>
      </c>
      <c r="H94" s="96"/>
      <c r="I94" s="96">
        <v>0.8</v>
      </c>
      <c r="J94" s="96">
        <v>0.7</v>
      </c>
      <c r="K94" s="96">
        <v>0.9</v>
      </c>
      <c r="L94" s="96">
        <v>0.9</v>
      </c>
      <c r="M94" s="96">
        <v>0.95</v>
      </c>
      <c r="N94" s="96">
        <v>0.8</v>
      </c>
      <c r="O94" s="96">
        <v>0.9</v>
      </c>
      <c r="P94" s="96">
        <v>0.9</v>
      </c>
    </row>
    <row r="95" spans="1:17" x14ac:dyDescent="0.2">
      <c r="A95" s="97"/>
      <c r="B95" s="108" t="s">
        <v>73</v>
      </c>
      <c r="C95" s="109"/>
      <c r="D95" s="98"/>
      <c r="E95" s="99"/>
      <c r="F95" s="99"/>
      <c r="G95" s="99" t="s">
        <v>74</v>
      </c>
      <c r="H95" s="97"/>
      <c r="I95" s="97"/>
      <c r="J95" s="97"/>
      <c r="K95" s="97"/>
      <c r="L95" s="97"/>
      <c r="M95" s="97"/>
      <c r="N95" s="97"/>
      <c r="O95" s="97"/>
      <c r="P95" s="97"/>
    </row>
    <row r="96" spans="1:17" x14ac:dyDescent="0.2">
      <c r="A96" s="97"/>
      <c r="B96" s="110"/>
      <c r="C96" s="111"/>
      <c r="D96" s="100"/>
      <c r="E96" s="99" t="s">
        <v>75</v>
      </c>
      <c r="F96" s="99">
        <v>23.98</v>
      </c>
      <c r="G96" s="101" t="s">
        <v>76</v>
      </c>
      <c r="H96" s="97"/>
      <c r="I96" s="97"/>
      <c r="J96" s="97"/>
      <c r="K96" s="97"/>
      <c r="L96" s="97"/>
      <c r="M96" s="97"/>
      <c r="N96" s="97"/>
      <c r="O96" s="97"/>
      <c r="P96" s="97"/>
    </row>
  </sheetData>
  <mergeCells count="33">
    <mergeCell ref="A20:H20"/>
    <mergeCell ref="A1:H1"/>
    <mergeCell ref="A2:A3"/>
    <mergeCell ref="B2:B3"/>
    <mergeCell ref="C2:C3"/>
    <mergeCell ref="E2:G2"/>
    <mergeCell ref="H2:H3"/>
    <mergeCell ref="I2:L2"/>
    <mergeCell ref="M2:P2"/>
    <mergeCell ref="A4:P4"/>
    <mergeCell ref="A13:H13"/>
    <mergeCell ref="A14:P14"/>
    <mergeCell ref="A70:H70"/>
    <mergeCell ref="A21:P21"/>
    <mergeCell ref="A29:H29"/>
    <mergeCell ref="A30:P30"/>
    <mergeCell ref="A37:H37"/>
    <mergeCell ref="A38:P38"/>
    <mergeCell ref="A45:H45"/>
    <mergeCell ref="A46:P46"/>
    <mergeCell ref="A53:H53"/>
    <mergeCell ref="A54:P54"/>
    <mergeCell ref="A61:H61"/>
    <mergeCell ref="A62:P62"/>
    <mergeCell ref="A92:C92"/>
    <mergeCell ref="A93:C93"/>
    <mergeCell ref="B95:C96"/>
    <mergeCell ref="A71:P71"/>
    <mergeCell ref="A80:H80"/>
    <mergeCell ref="A81:P81"/>
    <mergeCell ref="A88:P88"/>
    <mergeCell ref="B90:C90"/>
    <mergeCell ref="A91:C9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 01.09. 22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2022-09-20T06:07:45Z</dcterms:created>
  <dcterms:modified xsi:type="dcterms:W3CDTF">2022-09-20T06:22:39Z</dcterms:modified>
</cp:coreProperties>
</file>