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тистика регистрации" sheetId="1" r:id="rId4"/>
    <sheet state="visible" name="Лист1" sheetId="2" r:id="rId5"/>
    <sheet state="visible" name="Квота по регистрации" sheetId="3" r:id="rId6"/>
    <sheet state="visible" name="Фактическое количество" sheetId="4" r:id="rId7"/>
  </sheets>
  <definedNames/>
  <calcPr/>
  <extLst>
    <ext uri="GoogleSheetsCustomDataVersion1">
      <go:sheetsCustomData xmlns:go="http://customooxmlschemas.google.com/" r:id="rId8" roundtripDataSignature="AMtx7mgp5ooYd9mJXSwEJ+CPWDd/el8Y+Q=="/>
    </ext>
  </extLst>
</workbook>
</file>

<file path=xl/sharedStrings.xml><?xml version="1.0" encoding="utf-8"?>
<sst xmlns="http://schemas.openxmlformats.org/spreadsheetml/2006/main" count="129" uniqueCount="38">
  <si>
    <t>Регион</t>
  </si>
  <si>
    <t>Управляй будущим</t>
  </si>
  <si>
    <t>Мой бизнес</t>
  </si>
  <si>
    <t>Наука и технологии</t>
  </si>
  <si>
    <t>Добролайф</t>
  </si>
  <si>
    <t>Место жительства</t>
  </si>
  <si>
    <t>ArtВолга</t>
  </si>
  <si>
    <t>«Практика»</t>
  </si>
  <si>
    <t>Детская иволга</t>
  </si>
  <si>
    <t>ГМП</t>
  </si>
  <si>
    <t>Всего</t>
  </si>
  <si>
    <t>Лидеры студенчества</t>
  </si>
  <si>
    <t>Лидеры изменений</t>
  </si>
  <si>
    <t>Молодежные СНО</t>
  </si>
  <si>
    <t>Выставка научных достижений</t>
  </si>
  <si>
    <t>Энергия сел и малых городов</t>
  </si>
  <si>
    <t>Городские реновации</t>
  </si>
  <si>
    <t>План</t>
  </si>
  <si>
    <t>Факт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</si>
  <si>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</si>
  <si>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</si>
  <si>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</si>
  <si>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</si>
  <si>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</si>
  <si>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</si>
  <si>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</si>
  <si>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</si>
  <si>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</si>
  <si>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</si>
  <si>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</si>
  <si>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</si>
  <si>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</si>
  <si>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</si>
  <si>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Регионы других федеральных округов России</t>
  </si>
  <si>
    <t>ИТОГО</t>
  </si>
  <si>
    <t xml:space="preserve">Кол-во человек </t>
  </si>
  <si>
    <t>Было в 2020 (до онлайн)</t>
  </si>
  <si>
    <t>Было в 2019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</si>
</sst>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2.0"/>
      <color theme="1"/>
      <name val="Arial"/>
    </font>
    <font>
      <sz val="9.0"/>
      <color rgb="FF000000"/>
      <name val="Times New Roman"/>
    </font>
    <font/>
    <font>
      <sz val="9.0"/>
      <color theme="1"/>
      <name val="Times New Roman"/>
    </font>
    <font>
      <b/>
      <sz val="9.0"/>
      <color rgb="FF000000"/>
      <name val="Times New Roman"/>
    </font>
    <font>
      <sz val="10.0"/>
      <color theme="1"/>
      <name val="Times New Roman"/>
    </font>
    <font>
      <sz val="12.0"/>
      <color theme="1"/>
      <name val="Calibri"/>
    </font>
    <font>
      <sz val="11.0"/>
      <color rgb="FF000000"/>
      <name val="Times New Roman"/>
    </font>
    <font>
      <sz val="11.0"/>
      <color theme="1"/>
      <name val="Times New Roman"/>
    </font>
    <font>
      <b/>
      <sz val="11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</fills>
  <borders count="48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shrinkToFit="0" vertical="center" wrapText="1"/>
    </xf>
    <xf borderId="30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1" numFmtId="0" xfId="0" applyAlignment="1" applyBorder="1" applyFont="1">
      <alignment horizontal="center" vertical="center"/>
    </xf>
    <xf borderId="33" fillId="0" fontId="1" numFmtId="0" xfId="0" applyAlignment="1" applyBorder="1" applyFont="1">
      <alignment horizontal="center" vertical="center"/>
    </xf>
    <xf borderId="34" fillId="0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0" fillId="0" fontId="5" numFmtId="0" xfId="0" applyFont="1"/>
    <xf borderId="11" fillId="0" fontId="5" numFmtId="0" xfId="0" applyBorder="1" applyFont="1"/>
    <xf borderId="0" fillId="0" fontId="6" numFmtId="0" xfId="0" applyFont="1"/>
    <xf borderId="2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37" fillId="2" fontId="7" numFmtId="0" xfId="0" applyAlignment="1" applyBorder="1" applyFill="1" applyFont="1">
      <alignment horizontal="center" shrinkToFit="0" vertical="center" wrapText="1"/>
    </xf>
    <xf borderId="38" fillId="2" fontId="7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horizontal="center"/>
    </xf>
    <xf borderId="39" fillId="0" fontId="7" numFmtId="0" xfId="0" applyAlignment="1" applyBorder="1" applyFont="1">
      <alignment horizontal="center" shrinkToFit="0" vertical="center" wrapText="1"/>
    </xf>
    <xf borderId="40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shrinkToFit="0" vertical="center" wrapText="1"/>
    </xf>
    <xf borderId="41" fillId="0" fontId="7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0" fontId="2" numFmtId="0" xfId="0" applyBorder="1" applyFont="1"/>
    <xf borderId="44" fillId="2" fontId="1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41" fillId="0" fontId="7" numFmtId="0" xfId="0" applyAlignment="1" applyBorder="1" applyFont="1">
      <alignment horizontal="center" vertical="center"/>
    </xf>
    <xf borderId="45" fillId="2" fontId="7" numFmtId="0" xfId="0" applyAlignment="1" applyBorder="1" applyFont="1">
      <alignment horizontal="center" vertical="center"/>
    </xf>
    <xf borderId="46" fillId="2" fontId="7" numFmtId="0" xfId="0" applyAlignment="1" applyBorder="1" applyFont="1">
      <alignment horizontal="center" vertical="center"/>
    </xf>
    <xf borderId="47" fillId="0" fontId="6" numFmtId="0" xfId="0" applyAlignment="1" applyBorder="1" applyFont="1">
      <alignment horizontal="center"/>
    </xf>
    <xf borderId="47" fillId="0" fontId="7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center" vertical="center"/>
    </xf>
    <xf borderId="0" fillId="0" fontId="7" numFmtId="0" xfId="0" applyAlignment="1" applyFont="1">
      <alignment horizontal="center" vertical="center"/>
    </xf>
    <xf borderId="47" fillId="0" fontId="6" numFmtId="0" xfId="0" applyBorder="1" applyFont="1"/>
    <xf borderId="15" fillId="0" fontId="9" numFmtId="0" xfId="0" applyAlignment="1" applyBorder="1" applyFont="1">
      <alignment horizontal="center" shrinkToFit="0" vertical="center" wrapText="1"/>
    </xf>
    <xf borderId="10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3" width="9.11"/>
    <col customWidth="1" min="4" max="7" width="8.33"/>
    <col customWidth="1" min="8" max="9" width="9.89"/>
    <col customWidth="1" min="10" max="27" width="8.33"/>
  </cols>
  <sheetData>
    <row r="1" ht="15.75" customHeight="1"/>
    <row r="2" ht="16.5" customHeight="1">
      <c r="A2" s="1" t="s">
        <v>0</v>
      </c>
      <c r="B2" s="2" t="s">
        <v>1</v>
      </c>
      <c r="C2" s="3"/>
      <c r="D2" s="3"/>
      <c r="E2" s="4"/>
      <c r="F2" s="2" t="s">
        <v>2</v>
      </c>
      <c r="G2" s="4"/>
      <c r="H2" s="5" t="s">
        <v>3</v>
      </c>
      <c r="I2" s="6"/>
      <c r="J2" s="6"/>
      <c r="K2" s="7"/>
      <c r="L2" s="2" t="s">
        <v>4</v>
      </c>
      <c r="M2" s="4"/>
      <c r="N2" s="5" t="s">
        <v>5</v>
      </c>
      <c r="O2" s="6"/>
      <c r="P2" s="6"/>
      <c r="Q2" s="7"/>
      <c r="R2" s="2" t="s">
        <v>6</v>
      </c>
      <c r="S2" s="4"/>
      <c r="T2" s="2" t="s">
        <v>7</v>
      </c>
      <c r="U2" s="4"/>
      <c r="V2" s="2" t="s">
        <v>8</v>
      </c>
      <c r="W2" s="4"/>
      <c r="X2" s="2" t="s">
        <v>9</v>
      </c>
      <c r="Y2" s="3"/>
      <c r="Z2" s="2" t="s">
        <v>10</v>
      </c>
      <c r="AA2" s="4"/>
    </row>
    <row r="3" ht="39.75" customHeight="1">
      <c r="A3" s="8"/>
      <c r="B3" s="5" t="s">
        <v>11</v>
      </c>
      <c r="C3" s="7"/>
      <c r="D3" s="5" t="s">
        <v>12</v>
      </c>
      <c r="E3" s="7"/>
      <c r="F3" s="9"/>
      <c r="G3" s="10"/>
      <c r="H3" s="5" t="s">
        <v>13</v>
      </c>
      <c r="I3" s="7"/>
      <c r="J3" s="11" t="s">
        <v>14</v>
      </c>
      <c r="K3" s="7"/>
      <c r="L3" s="9"/>
      <c r="M3" s="10"/>
      <c r="N3" s="5" t="s">
        <v>15</v>
      </c>
      <c r="O3" s="7"/>
      <c r="P3" s="12" t="s">
        <v>16</v>
      </c>
      <c r="Q3" s="10"/>
      <c r="R3" s="13"/>
      <c r="S3" s="14"/>
      <c r="T3" s="13"/>
      <c r="U3" s="14"/>
      <c r="V3" s="13"/>
      <c r="W3" s="14"/>
      <c r="X3" s="13"/>
      <c r="Y3" s="15"/>
      <c r="Z3" s="9"/>
      <c r="AA3" s="10"/>
    </row>
    <row r="4" ht="15.75" customHeight="1">
      <c r="A4" s="16"/>
      <c r="B4" s="17" t="s">
        <v>17</v>
      </c>
      <c r="C4" s="18" t="s">
        <v>18</v>
      </c>
      <c r="D4" s="17" t="s">
        <v>17</v>
      </c>
      <c r="E4" s="18" t="s">
        <v>18</v>
      </c>
      <c r="F4" s="17" t="s">
        <v>17</v>
      </c>
      <c r="G4" s="18" t="s">
        <v>18</v>
      </c>
      <c r="H4" s="17" t="s">
        <v>17</v>
      </c>
      <c r="I4" s="18" t="s">
        <v>18</v>
      </c>
      <c r="J4" s="19" t="s">
        <v>17</v>
      </c>
      <c r="K4" s="18" t="s">
        <v>18</v>
      </c>
      <c r="L4" s="17" t="s">
        <v>17</v>
      </c>
      <c r="M4" s="18" t="s">
        <v>18</v>
      </c>
      <c r="N4" s="17" t="s">
        <v>17</v>
      </c>
      <c r="O4" s="18" t="s">
        <v>18</v>
      </c>
      <c r="P4" s="19" t="s">
        <v>17</v>
      </c>
      <c r="Q4" s="18" t="s">
        <v>18</v>
      </c>
      <c r="R4" s="17" t="s">
        <v>17</v>
      </c>
      <c r="S4" s="18" t="s">
        <v>18</v>
      </c>
      <c r="T4" s="17" t="s">
        <v>17</v>
      </c>
      <c r="U4" s="18" t="s">
        <v>18</v>
      </c>
      <c r="V4" s="17" t="s">
        <v>17</v>
      </c>
      <c r="W4" s="18" t="s">
        <v>18</v>
      </c>
      <c r="X4" s="17" t="s">
        <v>17</v>
      </c>
      <c r="Y4" s="20" t="s">
        <v>18</v>
      </c>
      <c r="Z4" s="17" t="s">
        <v>17</v>
      </c>
      <c r="AA4" s="18" t="s">
        <v>18</v>
      </c>
    </row>
    <row r="5" ht="15.75" customHeight="1">
      <c r="A5" s="21" t="s">
        <v>19</v>
      </c>
      <c r="B5" s="22">
        <f>10*9</f>
        <v>90</v>
      </c>
      <c r="C5" s="23"/>
      <c r="D5" s="22">
        <f>6*9</f>
        <v>54</v>
      </c>
      <c r="E5" s="23"/>
      <c r="F5" s="22">
        <f>12*9</f>
        <v>108</v>
      </c>
      <c r="G5" s="23"/>
      <c r="H5" s="24">
        <f>11*9</f>
        <v>99</v>
      </c>
      <c r="I5" s="25"/>
      <c r="J5" s="26">
        <f>9*9</f>
        <v>81</v>
      </c>
      <c r="K5" s="25"/>
      <c r="L5" s="24">
        <f>13*9</f>
        <v>117</v>
      </c>
      <c r="M5" s="25"/>
      <c r="N5" s="24">
        <f>4*9</f>
        <v>36</v>
      </c>
      <c r="O5" s="25"/>
      <c r="P5" s="26">
        <f>6*9</f>
        <v>54</v>
      </c>
      <c r="Q5" s="25"/>
      <c r="R5" s="24">
        <f>10*9</f>
        <v>90</v>
      </c>
      <c r="S5" s="25"/>
      <c r="T5" s="24">
        <f>5*9</f>
        <v>45</v>
      </c>
      <c r="U5" s="25"/>
      <c r="V5" s="24">
        <v>8.0</v>
      </c>
      <c r="W5" s="27"/>
      <c r="X5" s="24">
        <v>6.0</v>
      </c>
      <c r="Y5" s="28"/>
      <c r="Z5" s="22">
        <f t="shared" ref="Z5:Z20" si="1">SUM(B5+D5+F5+H5+J5+L5+N5+P5+R5+T5+V5+X5)</f>
        <v>788</v>
      </c>
      <c r="AA5" s="23"/>
    </row>
    <row r="6" ht="15.75" customHeight="1">
      <c r="A6" s="29" t="s">
        <v>20</v>
      </c>
      <c r="B6" s="24">
        <f t="shared" ref="B6:B7" si="2">9*9</f>
        <v>81</v>
      </c>
      <c r="C6" s="25"/>
      <c r="D6" s="24">
        <f t="shared" ref="D6:D7" si="3">3*9</f>
        <v>27</v>
      </c>
      <c r="E6" s="25"/>
      <c r="F6" s="24">
        <f t="shared" ref="F6:F7" si="4">11*9</f>
        <v>99</v>
      </c>
      <c r="G6" s="25"/>
      <c r="H6" s="24">
        <f t="shared" ref="H6:H7" si="5">9*9</f>
        <v>81</v>
      </c>
      <c r="I6" s="25"/>
      <c r="J6" s="26">
        <f t="shared" ref="J6:J7" si="6">6*9</f>
        <v>54</v>
      </c>
      <c r="K6" s="25"/>
      <c r="L6" s="24">
        <f>12*9</f>
        <v>108</v>
      </c>
      <c r="M6" s="25"/>
      <c r="N6" s="24">
        <f t="shared" ref="N6:N7" si="7">3*9</f>
        <v>27</v>
      </c>
      <c r="O6" s="25"/>
      <c r="P6" s="26">
        <f t="shared" ref="P6:P7" si="8">5*9</f>
        <v>45</v>
      </c>
      <c r="Q6" s="25"/>
      <c r="R6" s="24">
        <f>13*9</f>
        <v>117</v>
      </c>
      <c r="S6" s="25"/>
      <c r="T6" s="24">
        <f t="shared" ref="T6:T7" si="9">4*9</f>
        <v>36</v>
      </c>
      <c r="U6" s="25"/>
      <c r="V6" s="24">
        <v>8.0</v>
      </c>
      <c r="W6" s="27"/>
      <c r="X6" s="24">
        <v>6.0</v>
      </c>
      <c r="Y6" s="28"/>
      <c r="Z6" s="22">
        <f t="shared" si="1"/>
        <v>689</v>
      </c>
      <c r="AA6" s="25"/>
    </row>
    <row r="7" ht="15.75" customHeight="1">
      <c r="A7" s="29" t="s">
        <v>21</v>
      </c>
      <c r="B7" s="24">
        <f t="shared" si="2"/>
        <v>81</v>
      </c>
      <c r="C7" s="25"/>
      <c r="D7" s="24">
        <f t="shared" si="3"/>
        <v>27</v>
      </c>
      <c r="E7" s="25"/>
      <c r="F7" s="24">
        <f t="shared" si="4"/>
        <v>99</v>
      </c>
      <c r="G7" s="25"/>
      <c r="H7" s="24">
        <f t="shared" si="5"/>
        <v>81</v>
      </c>
      <c r="I7" s="25"/>
      <c r="J7" s="26">
        <f t="shared" si="6"/>
        <v>54</v>
      </c>
      <c r="K7" s="25"/>
      <c r="L7" s="24">
        <f>11*9</f>
        <v>99</v>
      </c>
      <c r="M7" s="25"/>
      <c r="N7" s="24">
        <f t="shared" si="7"/>
        <v>27</v>
      </c>
      <c r="O7" s="25"/>
      <c r="P7" s="26">
        <f t="shared" si="8"/>
        <v>45</v>
      </c>
      <c r="Q7" s="25"/>
      <c r="R7" s="24">
        <f>14*9</f>
        <v>126</v>
      </c>
      <c r="S7" s="25"/>
      <c r="T7" s="24">
        <f t="shared" si="9"/>
        <v>36</v>
      </c>
      <c r="U7" s="25"/>
      <c r="V7" s="24">
        <v>8.0</v>
      </c>
      <c r="W7" s="27"/>
      <c r="X7" s="24">
        <v>6.0</v>
      </c>
      <c r="Y7" s="28"/>
      <c r="Z7" s="22">
        <f t="shared" si="1"/>
        <v>689</v>
      </c>
      <c r="AA7" s="25"/>
    </row>
    <row r="8" ht="15.75" customHeight="1">
      <c r="A8" s="29" t="s">
        <v>22</v>
      </c>
      <c r="B8" s="24">
        <f t="shared" ref="B8:B9" si="10">10*9</f>
        <v>90</v>
      </c>
      <c r="C8" s="25"/>
      <c r="D8" s="24">
        <f>5*9</f>
        <v>45</v>
      </c>
      <c r="E8" s="25"/>
      <c r="F8" s="24">
        <f t="shared" ref="F8:F9" si="11">13*9</f>
        <v>117</v>
      </c>
      <c r="G8" s="25"/>
      <c r="H8" s="24">
        <f t="shared" ref="H8:H9" si="12">11*9</f>
        <v>99</v>
      </c>
      <c r="I8" s="25"/>
      <c r="J8" s="26">
        <f t="shared" ref="J8:J9" si="13">8*9</f>
        <v>72</v>
      </c>
      <c r="K8" s="25"/>
      <c r="L8" s="24">
        <f t="shared" ref="L8:L9" si="14">13*9</f>
        <v>117</v>
      </c>
      <c r="M8" s="25"/>
      <c r="N8" s="24">
        <f>4*9</f>
        <v>36</v>
      </c>
      <c r="O8" s="25"/>
      <c r="P8" s="26">
        <f>6*9</f>
        <v>54</v>
      </c>
      <c r="Q8" s="25"/>
      <c r="R8" s="24">
        <f>11*9</f>
        <v>99</v>
      </c>
      <c r="S8" s="25"/>
      <c r="T8" s="24">
        <f>5*9</f>
        <v>45</v>
      </c>
      <c r="U8" s="25"/>
      <c r="V8" s="24">
        <v>8.0</v>
      </c>
      <c r="W8" s="27"/>
      <c r="X8" s="24">
        <v>6.0</v>
      </c>
      <c r="Y8" s="28"/>
      <c r="Z8" s="22">
        <f t="shared" si="1"/>
        <v>788</v>
      </c>
      <c r="AA8" s="25"/>
    </row>
    <row r="9" ht="15.75" customHeight="1">
      <c r="A9" s="29" t="s">
        <v>23</v>
      </c>
      <c r="B9" s="24">
        <f t="shared" si="10"/>
        <v>90</v>
      </c>
      <c r="C9" s="25"/>
      <c r="D9" s="24">
        <f t="shared" ref="D9:D10" si="15">4*9</f>
        <v>36</v>
      </c>
      <c r="E9" s="25"/>
      <c r="F9" s="24">
        <f t="shared" si="11"/>
        <v>117</v>
      </c>
      <c r="G9" s="25"/>
      <c r="H9" s="24">
        <f t="shared" si="12"/>
        <v>99</v>
      </c>
      <c r="I9" s="25"/>
      <c r="J9" s="26">
        <f t="shared" si="13"/>
        <v>72</v>
      </c>
      <c r="K9" s="25"/>
      <c r="L9" s="24">
        <f t="shared" si="14"/>
        <v>117</v>
      </c>
      <c r="M9" s="25"/>
      <c r="N9" s="24">
        <f t="shared" ref="N9:N11" si="16">3*9</f>
        <v>27</v>
      </c>
      <c r="O9" s="25"/>
      <c r="P9" s="26">
        <f>7*9</f>
        <v>63</v>
      </c>
      <c r="Q9" s="25"/>
      <c r="R9" s="24">
        <f>13*9</f>
        <v>117</v>
      </c>
      <c r="S9" s="25"/>
      <c r="T9" s="24">
        <f t="shared" ref="T9:T15" si="17">4*9</f>
        <v>36</v>
      </c>
      <c r="U9" s="25"/>
      <c r="V9" s="24">
        <v>8.0</v>
      </c>
      <c r="W9" s="27"/>
      <c r="X9" s="24">
        <v>6.0</v>
      </c>
      <c r="Y9" s="28"/>
      <c r="Z9" s="22">
        <f t="shared" si="1"/>
        <v>788</v>
      </c>
      <c r="AA9" s="25"/>
    </row>
    <row r="10" ht="15.75" customHeight="1">
      <c r="A10" s="29" t="s">
        <v>24</v>
      </c>
      <c r="B10" s="24">
        <f t="shared" ref="B10:B11" si="18">9*9</f>
        <v>81</v>
      </c>
      <c r="C10" s="25"/>
      <c r="D10" s="24">
        <f t="shared" si="15"/>
        <v>36</v>
      </c>
      <c r="E10" s="25"/>
      <c r="F10" s="24">
        <f>12*9</f>
        <v>108</v>
      </c>
      <c r="G10" s="25"/>
      <c r="H10" s="24">
        <f>10*9</f>
        <v>90</v>
      </c>
      <c r="I10" s="25"/>
      <c r="J10" s="26">
        <f>5*9</f>
        <v>45</v>
      </c>
      <c r="K10" s="25"/>
      <c r="L10" s="24">
        <f t="shared" ref="L10:L11" si="19">11*9</f>
        <v>99</v>
      </c>
      <c r="M10" s="25"/>
      <c r="N10" s="24">
        <f t="shared" si="16"/>
        <v>27</v>
      </c>
      <c r="O10" s="25"/>
      <c r="P10" s="26">
        <f t="shared" ref="P10:P12" si="20">6*9</f>
        <v>54</v>
      </c>
      <c r="Q10" s="25"/>
      <c r="R10" s="24">
        <f>12*9</f>
        <v>108</v>
      </c>
      <c r="S10" s="25"/>
      <c r="T10" s="24">
        <f t="shared" si="17"/>
        <v>36</v>
      </c>
      <c r="U10" s="25"/>
      <c r="V10" s="24">
        <v>8.0</v>
      </c>
      <c r="W10" s="27"/>
      <c r="X10" s="24">
        <v>6.0</v>
      </c>
      <c r="Y10" s="28"/>
      <c r="Z10" s="22">
        <f t="shared" si="1"/>
        <v>698</v>
      </c>
      <c r="AA10" s="25"/>
    </row>
    <row r="11" ht="15.75" customHeight="1">
      <c r="A11" s="29" t="s">
        <v>25</v>
      </c>
      <c r="B11" s="24">
        <f t="shared" si="18"/>
        <v>81</v>
      </c>
      <c r="C11" s="25"/>
      <c r="D11" s="24">
        <f>3*9</f>
        <v>27</v>
      </c>
      <c r="E11" s="25"/>
      <c r="F11" s="24">
        <f>10*9</f>
        <v>90</v>
      </c>
      <c r="G11" s="25"/>
      <c r="H11" s="24">
        <f>9*9</f>
        <v>81</v>
      </c>
      <c r="I11" s="25"/>
      <c r="J11" s="26">
        <f t="shared" ref="J11:J13" si="21">6*9</f>
        <v>54</v>
      </c>
      <c r="K11" s="25"/>
      <c r="L11" s="24">
        <f t="shared" si="19"/>
        <v>99</v>
      </c>
      <c r="M11" s="25"/>
      <c r="N11" s="24">
        <f t="shared" si="16"/>
        <v>27</v>
      </c>
      <c r="O11" s="25"/>
      <c r="P11" s="26">
        <f t="shared" si="20"/>
        <v>54</v>
      </c>
      <c r="Q11" s="25"/>
      <c r="R11" s="24">
        <f t="shared" ref="R11:R12" si="22">14*9</f>
        <v>126</v>
      </c>
      <c r="S11" s="25"/>
      <c r="T11" s="24">
        <f t="shared" si="17"/>
        <v>36</v>
      </c>
      <c r="U11" s="25"/>
      <c r="V11" s="24">
        <v>8.0</v>
      </c>
      <c r="W11" s="27"/>
      <c r="X11" s="24">
        <v>6.0</v>
      </c>
      <c r="Y11" s="28"/>
      <c r="Z11" s="22">
        <f t="shared" si="1"/>
        <v>689</v>
      </c>
      <c r="AA11" s="25"/>
    </row>
    <row r="12" ht="15.75" customHeight="1">
      <c r="A12" s="29" t="s">
        <v>26</v>
      </c>
      <c r="B12" s="24">
        <f>10*9</f>
        <v>90</v>
      </c>
      <c r="C12" s="25"/>
      <c r="D12" s="24">
        <f>4*9</f>
        <v>36</v>
      </c>
      <c r="E12" s="25"/>
      <c r="F12" s="24">
        <f>11*9</f>
        <v>99</v>
      </c>
      <c r="G12" s="25"/>
      <c r="H12" s="24">
        <f>10*9</f>
        <v>90</v>
      </c>
      <c r="I12" s="25"/>
      <c r="J12" s="26">
        <f t="shared" si="21"/>
        <v>54</v>
      </c>
      <c r="K12" s="25"/>
      <c r="L12" s="24">
        <f>12*9</f>
        <v>108</v>
      </c>
      <c r="M12" s="25"/>
      <c r="N12" s="24">
        <f>4*9</f>
        <v>36</v>
      </c>
      <c r="O12" s="25"/>
      <c r="P12" s="26">
        <f t="shared" si="20"/>
        <v>54</v>
      </c>
      <c r="Q12" s="25"/>
      <c r="R12" s="24">
        <f t="shared" si="22"/>
        <v>126</v>
      </c>
      <c r="S12" s="25"/>
      <c r="T12" s="24">
        <f t="shared" si="17"/>
        <v>36</v>
      </c>
      <c r="U12" s="25"/>
      <c r="V12" s="24">
        <v>8.0</v>
      </c>
      <c r="W12" s="27"/>
      <c r="X12" s="24">
        <v>6.0</v>
      </c>
      <c r="Y12" s="28"/>
      <c r="Z12" s="22">
        <f t="shared" si="1"/>
        <v>743</v>
      </c>
      <c r="AA12" s="25"/>
    </row>
    <row r="13" ht="15.75" customHeight="1">
      <c r="A13" s="29" t="s">
        <v>27</v>
      </c>
      <c r="B13" s="24">
        <f>9*9</f>
        <v>81</v>
      </c>
      <c r="C13" s="25"/>
      <c r="D13" s="24">
        <f>3*9</f>
        <v>27</v>
      </c>
      <c r="E13" s="25"/>
      <c r="F13" s="24">
        <f>10*9</f>
        <v>90</v>
      </c>
      <c r="G13" s="25"/>
      <c r="H13" s="24">
        <f>9*9</f>
        <v>81</v>
      </c>
      <c r="I13" s="25"/>
      <c r="J13" s="26">
        <f t="shared" si="21"/>
        <v>54</v>
      </c>
      <c r="K13" s="25"/>
      <c r="L13" s="24">
        <f>11*9</f>
        <v>99</v>
      </c>
      <c r="M13" s="25"/>
      <c r="N13" s="24">
        <f t="shared" ref="N13:N15" si="23">3*9</f>
        <v>27</v>
      </c>
      <c r="O13" s="25"/>
      <c r="P13" s="26">
        <f>5*9</f>
        <v>45</v>
      </c>
      <c r="Q13" s="25"/>
      <c r="R13" s="24">
        <f>15*9</f>
        <v>135</v>
      </c>
      <c r="S13" s="25"/>
      <c r="T13" s="24">
        <f t="shared" si="17"/>
        <v>36</v>
      </c>
      <c r="U13" s="25"/>
      <c r="V13" s="24">
        <v>8.0</v>
      </c>
      <c r="W13" s="27"/>
      <c r="X13" s="24">
        <v>6.0</v>
      </c>
      <c r="Y13" s="28"/>
      <c r="Z13" s="22">
        <f t="shared" si="1"/>
        <v>689</v>
      </c>
      <c r="AA13" s="25"/>
    </row>
    <row r="14" ht="15.75" customHeight="1">
      <c r="A14" s="29" t="s">
        <v>28</v>
      </c>
      <c r="B14" s="24">
        <f t="shared" ref="B14:B15" si="24">10*9</f>
        <v>90</v>
      </c>
      <c r="C14" s="25"/>
      <c r="D14" s="24">
        <f>4*9</f>
        <v>36</v>
      </c>
      <c r="E14" s="25"/>
      <c r="F14" s="24">
        <f t="shared" ref="F14:F15" si="25">13*9</f>
        <v>117</v>
      </c>
      <c r="G14" s="25"/>
      <c r="H14" s="24">
        <f t="shared" ref="H14:H15" si="26">11*9</f>
        <v>99</v>
      </c>
      <c r="I14" s="25"/>
      <c r="J14" s="26">
        <f t="shared" ref="J14:J15" si="27">7*9</f>
        <v>63</v>
      </c>
      <c r="K14" s="25"/>
      <c r="L14" s="24">
        <f t="shared" ref="L14:L15" si="28">13*9</f>
        <v>117</v>
      </c>
      <c r="M14" s="25"/>
      <c r="N14" s="24">
        <f t="shared" si="23"/>
        <v>27</v>
      </c>
      <c r="O14" s="25"/>
      <c r="P14" s="26">
        <f t="shared" ref="P14:P15" si="29">7*9</f>
        <v>63</v>
      </c>
      <c r="Q14" s="25"/>
      <c r="R14" s="24">
        <f>14*9</f>
        <v>126</v>
      </c>
      <c r="S14" s="25"/>
      <c r="T14" s="24">
        <f t="shared" si="17"/>
        <v>36</v>
      </c>
      <c r="U14" s="25"/>
      <c r="V14" s="24">
        <v>8.0</v>
      </c>
      <c r="W14" s="27"/>
      <c r="X14" s="24">
        <v>6.0</v>
      </c>
      <c r="Y14" s="28"/>
      <c r="Z14" s="22">
        <f t="shared" si="1"/>
        <v>788</v>
      </c>
      <c r="AA14" s="25"/>
    </row>
    <row r="15" ht="15.75" customHeight="1">
      <c r="A15" s="29" t="s">
        <v>29</v>
      </c>
      <c r="B15" s="24">
        <f t="shared" si="24"/>
        <v>90</v>
      </c>
      <c r="C15" s="25"/>
      <c r="D15" s="24">
        <f>5*9</f>
        <v>45</v>
      </c>
      <c r="E15" s="25"/>
      <c r="F15" s="24">
        <f t="shared" si="25"/>
        <v>117</v>
      </c>
      <c r="G15" s="25"/>
      <c r="H15" s="24">
        <f t="shared" si="26"/>
        <v>99</v>
      </c>
      <c r="I15" s="25"/>
      <c r="J15" s="26">
        <f t="shared" si="27"/>
        <v>63</v>
      </c>
      <c r="K15" s="25"/>
      <c r="L15" s="24">
        <f t="shared" si="28"/>
        <v>117</v>
      </c>
      <c r="M15" s="25"/>
      <c r="N15" s="24">
        <f t="shared" si="23"/>
        <v>27</v>
      </c>
      <c r="O15" s="25"/>
      <c r="P15" s="26">
        <f t="shared" si="29"/>
        <v>63</v>
      </c>
      <c r="Q15" s="25"/>
      <c r="R15" s="24">
        <f>13*9</f>
        <v>117</v>
      </c>
      <c r="S15" s="25"/>
      <c r="T15" s="24">
        <f t="shared" si="17"/>
        <v>36</v>
      </c>
      <c r="U15" s="25"/>
      <c r="V15" s="24">
        <v>8.0</v>
      </c>
      <c r="W15" s="27"/>
      <c r="X15" s="24">
        <v>6.0</v>
      </c>
      <c r="Y15" s="28"/>
      <c r="Z15" s="22">
        <f t="shared" si="1"/>
        <v>788</v>
      </c>
      <c r="AA15" s="25"/>
    </row>
    <row r="16" ht="15.75" customHeight="1">
      <c r="A16" s="29" t="s">
        <v>30</v>
      </c>
      <c r="B16" s="30">
        <f>63*7</f>
        <v>441</v>
      </c>
      <c r="C16" s="31"/>
      <c r="D16" s="24">
        <f>9*7</f>
        <v>63</v>
      </c>
      <c r="E16" s="25"/>
      <c r="F16" s="24">
        <f>65*7</f>
        <v>455</v>
      </c>
      <c r="G16" s="25"/>
      <c r="H16" s="30">
        <f>58*7</f>
        <v>406</v>
      </c>
      <c r="I16" s="31"/>
      <c r="J16" s="32">
        <f>47*7</f>
        <v>329</v>
      </c>
      <c r="K16" s="31"/>
      <c r="L16" s="24">
        <f>61*7</f>
        <v>427</v>
      </c>
      <c r="M16" s="25"/>
      <c r="N16" s="24">
        <f>18*7</f>
        <v>126</v>
      </c>
      <c r="O16" s="25"/>
      <c r="P16" s="26">
        <f>40*7</f>
        <v>280</v>
      </c>
      <c r="Q16" s="25"/>
      <c r="R16" s="24">
        <f>61*7</f>
        <v>427</v>
      </c>
      <c r="S16" s="25"/>
      <c r="T16" s="24">
        <f>25*7</f>
        <v>175</v>
      </c>
      <c r="U16" s="25"/>
      <c r="V16" s="24">
        <f>22+14</f>
        <v>36</v>
      </c>
      <c r="W16" s="27"/>
      <c r="X16" s="24">
        <v>22.0</v>
      </c>
      <c r="Y16" s="28"/>
      <c r="Z16" s="22">
        <f t="shared" si="1"/>
        <v>3187</v>
      </c>
      <c r="AA16" s="25"/>
    </row>
    <row r="17" ht="15.75" customHeight="1">
      <c r="A17" s="29" t="s">
        <v>31</v>
      </c>
      <c r="B17" s="24">
        <f t="shared" ref="B17:B18" si="30">10*9</f>
        <v>90</v>
      </c>
      <c r="C17" s="25"/>
      <c r="D17" s="24">
        <f>5*9</f>
        <v>45</v>
      </c>
      <c r="E17" s="25"/>
      <c r="F17" s="24">
        <f>13*9</f>
        <v>117</v>
      </c>
      <c r="G17" s="25"/>
      <c r="H17" s="24">
        <f>11*9</f>
        <v>99</v>
      </c>
      <c r="I17" s="25"/>
      <c r="J17" s="26">
        <f>9*9</f>
        <v>81</v>
      </c>
      <c r="K17" s="25"/>
      <c r="L17" s="24">
        <f>13*9</f>
        <v>117</v>
      </c>
      <c r="M17" s="25"/>
      <c r="N17" s="24">
        <f>4*9</f>
        <v>36</v>
      </c>
      <c r="O17" s="25"/>
      <c r="P17" s="26">
        <f>6*9</f>
        <v>54</v>
      </c>
      <c r="Q17" s="25"/>
      <c r="R17" s="24">
        <f>10*9</f>
        <v>90</v>
      </c>
      <c r="S17" s="25"/>
      <c r="T17" s="24">
        <f>5*9</f>
        <v>45</v>
      </c>
      <c r="U17" s="25"/>
      <c r="V17" s="24">
        <v>8.0</v>
      </c>
      <c r="W17" s="27"/>
      <c r="X17" s="24">
        <v>6.0</v>
      </c>
      <c r="Y17" s="28"/>
      <c r="Z17" s="22">
        <f t="shared" si="1"/>
        <v>788</v>
      </c>
      <c r="AA17" s="25"/>
    </row>
    <row r="18" ht="15.75" customHeight="1">
      <c r="A18" s="29" t="s">
        <v>32</v>
      </c>
      <c r="B18" s="24">
        <f t="shared" si="30"/>
        <v>90</v>
      </c>
      <c r="C18" s="25"/>
      <c r="D18" s="24">
        <f>4*9</f>
        <v>36</v>
      </c>
      <c r="E18" s="25"/>
      <c r="F18" s="24">
        <f>11*9</f>
        <v>99</v>
      </c>
      <c r="G18" s="25"/>
      <c r="H18" s="24">
        <f t="shared" ref="H18:H19" si="31">10*9</f>
        <v>90</v>
      </c>
      <c r="I18" s="25"/>
      <c r="J18" s="26">
        <f>8*9</f>
        <v>72</v>
      </c>
      <c r="K18" s="25"/>
      <c r="L18" s="24">
        <f>12*9</f>
        <v>108</v>
      </c>
      <c r="M18" s="25"/>
      <c r="N18" s="24">
        <f>3*9</f>
        <v>27</v>
      </c>
      <c r="O18" s="25"/>
      <c r="P18" s="26">
        <f>7*9</f>
        <v>63</v>
      </c>
      <c r="Q18" s="25"/>
      <c r="R18" s="24">
        <f>11*9</f>
        <v>99</v>
      </c>
      <c r="S18" s="25"/>
      <c r="T18" s="24">
        <f>4*9</f>
        <v>36</v>
      </c>
      <c r="U18" s="25"/>
      <c r="V18" s="24">
        <v>8.0</v>
      </c>
      <c r="W18" s="27"/>
      <c r="X18" s="24">
        <v>6.0</v>
      </c>
      <c r="Y18" s="28"/>
      <c r="Z18" s="22">
        <f t="shared" si="1"/>
        <v>734</v>
      </c>
      <c r="AA18" s="25"/>
    </row>
    <row r="19" ht="15.75" customHeight="1">
      <c r="A19" s="33" t="s">
        <v>33</v>
      </c>
      <c r="B19" s="34">
        <f>12*9</f>
        <v>108</v>
      </c>
      <c r="C19" s="35"/>
      <c r="D19" s="34">
        <f>8*9</f>
        <v>72</v>
      </c>
      <c r="E19" s="35"/>
      <c r="F19" s="34">
        <f>12*9</f>
        <v>108</v>
      </c>
      <c r="G19" s="35"/>
      <c r="H19" s="34">
        <f t="shared" si="31"/>
        <v>90</v>
      </c>
      <c r="I19" s="35"/>
      <c r="J19" s="36">
        <f>12*9</f>
        <v>108</v>
      </c>
      <c r="K19" s="35"/>
      <c r="L19" s="34">
        <f>11*9</f>
        <v>99</v>
      </c>
      <c r="M19" s="35"/>
      <c r="N19" s="34">
        <f>9*9</f>
        <v>81</v>
      </c>
      <c r="O19" s="35"/>
      <c r="P19" s="36">
        <f>11*9</f>
        <v>99</v>
      </c>
      <c r="Q19" s="35"/>
      <c r="R19" s="34">
        <f>15*9</f>
        <v>135</v>
      </c>
      <c r="S19" s="35"/>
      <c r="T19" s="34">
        <v>0.0</v>
      </c>
      <c r="U19" s="35"/>
      <c r="V19" s="34">
        <v>60.0</v>
      </c>
      <c r="W19" s="37"/>
      <c r="X19" s="38">
        <v>0.0</v>
      </c>
      <c r="Y19" s="39"/>
      <c r="Z19" s="40">
        <f t="shared" si="1"/>
        <v>960</v>
      </c>
      <c r="AA19" s="35"/>
    </row>
    <row r="20" ht="15.75" customHeight="1">
      <c r="A20" s="41" t="s">
        <v>34</v>
      </c>
      <c r="B20" s="42">
        <f>SUM(B5:B19)</f>
        <v>1674</v>
      </c>
      <c r="C20" s="43"/>
      <c r="D20" s="42">
        <f>SUM(D5:D19)</f>
        <v>612</v>
      </c>
      <c r="E20" s="43"/>
      <c r="F20" s="42">
        <f>SUM(F5:F19)</f>
        <v>1940</v>
      </c>
      <c r="G20" s="43"/>
      <c r="H20" s="42">
        <f>SUM(H5:H19)</f>
        <v>1684</v>
      </c>
      <c r="I20" s="43"/>
      <c r="J20" s="44">
        <f>SUM(J5:J19)</f>
        <v>1256</v>
      </c>
      <c r="K20" s="43"/>
      <c r="L20" s="42">
        <f>SUM(L5:L19)</f>
        <v>1948</v>
      </c>
      <c r="M20" s="43"/>
      <c r="N20" s="42">
        <f>SUM(N5:N19)</f>
        <v>594</v>
      </c>
      <c r="O20" s="43"/>
      <c r="P20" s="44">
        <f>SUM(P5:P19)</f>
        <v>1090</v>
      </c>
      <c r="Q20" s="43"/>
      <c r="R20" s="42">
        <f>SUM(R5:R19)</f>
        <v>2038</v>
      </c>
      <c r="S20" s="43"/>
      <c r="T20" s="42">
        <f>SUM(T5:T19)</f>
        <v>670</v>
      </c>
      <c r="U20" s="43"/>
      <c r="V20" s="42">
        <f>SUM(V5:V19)</f>
        <v>200</v>
      </c>
      <c r="W20" s="45"/>
      <c r="X20" s="44">
        <f>SUM(X5:X19)</f>
        <v>100</v>
      </c>
      <c r="Y20" s="46"/>
      <c r="Z20" s="42">
        <f t="shared" si="1"/>
        <v>13806</v>
      </c>
      <c r="AA20" s="4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7">
    <mergeCell ref="T2:U3"/>
    <mergeCell ref="V2:W3"/>
    <mergeCell ref="X2:Y3"/>
    <mergeCell ref="Z2:AA3"/>
    <mergeCell ref="B3:C3"/>
    <mergeCell ref="D3:E3"/>
    <mergeCell ref="H3:I3"/>
    <mergeCell ref="J3:K3"/>
    <mergeCell ref="N3:O3"/>
    <mergeCell ref="P3:Q3"/>
    <mergeCell ref="A2:A4"/>
    <mergeCell ref="B2:E2"/>
    <mergeCell ref="F2:G3"/>
    <mergeCell ref="H2:K2"/>
    <mergeCell ref="L2:M3"/>
    <mergeCell ref="N2:Q2"/>
    <mergeCell ref="R2:S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7.22"/>
    <col customWidth="1" min="2" max="2" width="9.89"/>
    <col customWidth="1" min="3" max="4" width="8.44"/>
    <col customWidth="1" min="5" max="5" width="9.11"/>
    <col customWidth="1" min="6" max="10" width="8.44"/>
    <col customWidth="1" min="11" max="15" width="8.33"/>
    <col customWidth="1" min="16" max="18" width="8.44"/>
    <col customWidth="1" min="19" max="26" width="8.33"/>
  </cols>
  <sheetData>
    <row r="1" ht="15.75" customHeight="1">
      <c r="A1" s="47"/>
      <c r="B1" s="47"/>
      <c r="C1" s="47"/>
      <c r="D1" s="47"/>
      <c r="E1" s="47"/>
      <c r="F1" s="47"/>
      <c r="G1" s="47"/>
      <c r="H1" s="47"/>
      <c r="I1" s="48"/>
      <c r="J1" s="47"/>
      <c r="K1" s="47"/>
      <c r="L1" s="47"/>
      <c r="M1" s="47"/>
      <c r="N1" s="47"/>
      <c r="O1" s="47"/>
      <c r="P1" s="49"/>
      <c r="Q1" s="49"/>
      <c r="R1" s="49"/>
    </row>
    <row r="2" ht="16.5" customHeight="1">
      <c r="A2" s="50" t="s">
        <v>0</v>
      </c>
      <c r="B2" s="51" t="s">
        <v>1</v>
      </c>
      <c r="C2" s="7"/>
      <c r="D2" s="52" t="s">
        <v>2</v>
      </c>
      <c r="E2" s="51" t="s">
        <v>3</v>
      </c>
      <c r="F2" s="7"/>
      <c r="G2" s="53" t="s">
        <v>4</v>
      </c>
      <c r="H2" s="51" t="s">
        <v>5</v>
      </c>
      <c r="I2" s="7"/>
      <c r="J2" s="52" t="s">
        <v>6</v>
      </c>
      <c r="K2" s="53" t="s">
        <v>7</v>
      </c>
      <c r="L2" s="54" t="s">
        <v>35</v>
      </c>
      <c r="M2" s="55" t="s">
        <v>8</v>
      </c>
      <c r="N2" s="55" t="s">
        <v>9</v>
      </c>
      <c r="O2" s="55" t="s">
        <v>10</v>
      </c>
      <c r="P2" s="56" t="s">
        <v>36</v>
      </c>
      <c r="Q2" s="57" t="s">
        <v>37</v>
      </c>
      <c r="R2" s="49"/>
    </row>
    <row r="3" ht="15.75" customHeight="1">
      <c r="A3" s="9"/>
      <c r="B3" s="58" t="s">
        <v>11</v>
      </c>
      <c r="C3" s="59" t="s">
        <v>12</v>
      </c>
      <c r="D3" s="10"/>
      <c r="E3" s="60" t="s">
        <v>13</v>
      </c>
      <c r="F3" s="60" t="s">
        <v>14</v>
      </c>
      <c r="G3" s="16"/>
      <c r="H3" s="61" t="s">
        <v>15</v>
      </c>
      <c r="I3" s="62" t="s">
        <v>16</v>
      </c>
      <c r="J3" s="10"/>
      <c r="K3" s="16"/>
      <c r="L3" s="63"/>
      <c r="M3" s="64"/>
      <c r="N3" s="64"/>
      <c r="O3" s="64"/>
      <c r="P3" s="10"/>
      <c r="Q3" s="10"/>
      <c r="R3" s="49"/>
      <c r="U3" s="65">
        <v>100.0</v>
      </c>
    </row>
    <row r="4" ht="15.75" customHeight="1">
      <c r="A4" s="66" t="s">
        <v>19</v>
      </c>
      <c r="B4" s="67">
        <f>10*9</f>
        <v>90</v>
      </c>
      <c r="C4" s="68">
        <f>6*9</f>
        <v>54</v>
      </c>
      <c r="D4" s="67">
        <f>12*9</f>
        <v>108</v>
      </c>
      <c r="E4" s="67">
        <f>11*9</f>
        <v>99</v>
      </c>
      <c r="F4" s="67">
        <f>9*9</f>
        <v>81</v>
      </c>
      <c r="G4" s="67">
        <f>13*9</f>
        <v>117</v>
      </c>
      <c r="H4" s="68">
        <f>4*9</f>
        <v>36</v>
      </c>
      <c r="I4" s="67">
        <f>6*9</f>
        <v>54</v>
      </c>
      <c r="J4" s="67">
        <f>10*9</f>
        <v>90</v>
      </c>
      <c r="K4" s="67">
        <f>5*9</f>
        <v>45</v>
      </c>
      <c r="L4" s="69">
        <f t="shared" ref="L4:L18" si="1">SUM(B4:K4)</f>
        <v>774</v>
      </c>
      <c r="M4" s="70">
        <v>8.0</v>
      </c>
      <c r="N4" s="70">
        <v>6.0</v>
      </c>
      <c r="O4" s="70">
        <f t="shared" ref="O4:O18" si="2">L4+M4+N4</f>
        <v>788</v>
      </c>
      <c r="P4" s="71">
        <v>90.0</v>
      </c>
      <c r="Q4" s="72">
        <v>130.0</v>
      </c>
      <c r="R4" s="49"/>
      <c r="S4" s="49"/>
      <c r="T4" s="49"/>
      <c r="U4" s="65">
        <v>89.0</v>
      </c>
      <c r="V4" s="49"/>
      <c r="W4" s="49"/>
      <c r="X4" s="49"/>
      <c r="Y4" s="49"/>
      <c r="Z4" s="49"/>
    </row>
    <row r="5" ht="15.75" customHeight="1">
      <c r="A5" s="66" t="s">
        <v>20</v>
      </c>
      <c r="B5" s="67">
        <f t="shared" ref="B5:B6" si="3">9*9</f>
        <v>81</v>
      </c>
      <c r="C5" s="68">
        <f t="shared" ref="C5:C6" si="4">3*9</f>
        <v>27</v>
      </c>
      <c r="D5" s="67">
        <f t="shared" ref="D5:D6" si="5">11*9</f>
        <v>99</v>
      </c>
      <c r="E5" s="67">
        <f t="shared" ref="E5:E6" si="6">9*9</f>
        <v>81</v>
      </c>
      <c r="F5" s="67">
        <f t="shared" ref="F5:F6" si="7">6*9</f>
        <v>54</v>
      </c>
      <c r="G5" s="67">
        <f>12*9</f>
        <v>108</v>
      </c>
      <c r="H5" s="68">
        <f t="shared" ref="H5:H6" si="8">3*9</f>
        <v>27</v>
      </c>
      <c r="I5" s="67">
        <f t="shared" ref="I5:I6" si="9">5*9</f>
        <v>45</v>
      </c>
      <c r="J5" s="67">
        <f>13*9</f>
        <v>117</v>
      </c>
      <c r="K5" s="67">
        <f t="shared" ref="K5:K6" si="10">4*9</f>
        <v>36</v>
      </c>
      <c r="L5" s="69">
        <f t="shared" si="1"/>
        <v>675</v>
      </c>
      <c r="M5" s="70">
        <v>8.0</v>
      </c>
      <c r="N5" s="70">
        <v>6.0</v>
      </c>
      <c r="O5" s="70">
        <f t="shared" si="2"/>
        <v>689</v>
      </c>
      <c r="P5" s="71">
        <v>75.0</v>
      </c>
      <c r="Q5" s="72">
        <v>84.0</v>
      </c>
      <c r="R5" s="49"/>
      <c r="S5" s="49"/>
      <c r="T5" s="49"/>
      <c r="U5" s="65">
        <v>89.0</v>
      </c>
      <c r="V5" s="49"/>
      <c r="W5" s="49"/>
      <c r="X5" s="49"/>
      <c r="Y5" s="49"/>
      <c r="Z5" s="49"/>
    </row>
    <row r="6" ht="15.75" customHeight="1">
      <c r="A6" s="66" t="s">
        <v>21</v>
      </c>
      <c r="B6" s="67">
        <f t="shared" si="3"/>
        <v>81</v>
      </c>
      <c r="C6" s="68">
        <f t="shared" si="4"/>
        <v>27</v>
      </c>
      <c r="D6" s="67">
        <f t="shared" si="5"/>
        <v>99</v>
      </c>
      <c r="E6" s="67">
        <f t="shared" si="6"/>
        <v>81</v>
      </c>
      <c r="F6" s="67">
        <f t="shared" si="7"/>
        <v>54</v>
      </c>
      <c r="G6" s="67">
        <f>11*9</f>
        <v>99</v>
      </c>
      <c r="H6" s="68">
        <f t="shared" si="8"/>
        <v>27</v>
      </c>
      <c r="I6" s="67">
        <f t="shared" si="9"/>
        <v>45</v>
      </c>
      <c r="J6" s="67">
        <f>14*9</f>
        <v>126</v>
      </c>
      <c r="K6" s="67">
        <f t="shared" si="10"/>
        <v>36</v>
      </c>
      <c r="L6" s="69">
        <f t="shared" si="1"/>
        <v>675</v>
      </c>
      <c r="M6" s="70">
        <v>8.0</v>
      </c>
      <c r="N6" s="70">
        <v>6.0</v>
      </c>
      <c r="O6" s="70">
        <f t="shared" si="2"/>
        <v>689</v>
      </c>
      <c r="P6" s="71">
        <v>75.0</v>
      </c>
      <c r="Q6" s="72">
        <v>84.0</v>
      </c>
      <c r="R6" s="49"/>
      <c r="S6" s="49"/>
      <c r="T6" s="49"/>
      <c r="U6" s="65">
        <v>100.0</v>
      </c>
      <c r="V6" s="49"/>
      <c r="W6" s="49"/>
      <c r="X6" s="49"/>
      <c r="Y6" s="49"/>
      <c r="Z6" s="49"/>
    </row>
    <row r="7" ht="15.75" customHeight="1">
      <c r="A7" s="66" t="s">
        <v>22</v>
      </c>
      <c r="B7" s="67">
        <f t="shared" ref="B7:B8" si="11">10*9</f>
        <v>90</v>
      </c>
      <c r="C7" s="68">
        <f>5*9</f>
        <v>45</v>
      </c>
      <c r="D7" s="67">
        <f t="shared" ref="D7:D8" si="12">13*9</f>
        <v>117</v>
      </c>
      <c r="E7" s="67">
        <f t="shared" ref="E7:E8" si="13">11*9</f>
        <v>99</v>
      </c>
      <c r="F7" s="67">
        <f t="shared" ref="F7:F8" si="14">8*9</f>
        <v>72</v>
      </c>
      <c r="G7" s="67">
        <f t="shared" ref="G7:G8" si="15">13*9</f>
        <v>117</v>
      </c>
      <c r="H7" s="68">
        <f>4*9</f>
        <v>36</v>
      </c>
      <c r="I7" s="67">
        <f>6*9</f>
        <v>54</v>
      </c>
      <c r="J7" s="67">
        <f>11*9</f>
        <v>99</v>
      </c>
      <c r="K7" s="67">
        <f>5*9</f>
        <v>45</v>
      </c>
      <c r="L7" s="69">
        <f t="shared" si="1"/>
        <v>774</v>
      </c>
      <c r="M7" s="70">
        <v>8.0</v>
      </c>
      <c r="N7" s="70">
        <v>6.0</v>
      </c>
      <c r="O7" s="70">
        <f t="shared" si="2"/>
        <v>788</v>
      </c>
      <c r="P7" s="71">
        <v>95.0</v>
      </c>
      <c r="Q7" s="72">
        <v>130.0</v>
      </c>
      <c r="R7" s="49"/>
      <c r="S7" s="49"/>
      <c r="T7" s="49"/>
      <c r="U7" s="65">
        <v>99.0</v>
      </c>
      <c r="V7" s="49"/>
      <c r="W7" s="49"/>
      <c r="X7" s="49"/>
      <c r="Y7" s="49"/>
      <c r="Z7" s="49"/>
    </row>
    <row r="8" ht="15.75" customHeight="1">
      <c r="A8" s="66" t="s">
        <v>23</v>
      </c>
      <c r="B8" s="67">
        <f t="shared" si="11"/>
        <v>90</v>
      </c>
      <c r="C8" s="68">
        <f t="shared" ref="C8:C9" si="16">4*9</f>
        <v>36</v>
      </c>
      <c r="D8" s="67">
        <f t="shared" si="12"/>
        <v>117</v>
      </c>
      <c r="E8" s="67">
        <f t="shared" si="13"/>
        <v>99</v>
      </c>
      <c r="F8" s="67">
        <f t="shared" si="14"/>
        <v>72</v>
      </c>
      <c r="G8" s="67">
        <f t="shared" si="15"/>
        <v>117</v>
      </c>
      <c r="H8" s="68">
        <f t="shared" ref="H8:H10" si="17">3*9</f>
        <v>27</v>
      </c>
      <c r="I8" s="67">
        <f>7*9</f>
        <v>63</v>
      </c>
      <c r="J8" s="67">
        <f>13*9</f>
        <v>117</v>
      </c>
      <c r="K8" s="67">
        <f t="shared" ref="K8:K14" si="18">4*9</f>
        <v>36</v>
      </c>
      <c r="L8" s="69">
        <f t="shared" si="1"/>
        <v>774</v>
      </c>
      <c r="M8" s="70">
        <v>8.0</v>
      </c>
      <c r="N8" s="70">
        <v>6.0</v>
      </c>
      <c r="O8" s="70">
        <f t="shared" si="2"/>
        <v>788</v>
      </c>
      <c r="P8" s="71">
        <v>85.0</v>
      </c>
      <c r="Q8" s="72">
        <v>85.0</v>
      </c>
      <c r="R8" s="49"/>
      <c r="S8" s="49"/>
      <c r="T8" s="49"/>
      <c r="U8" s="65">
        <v>94.0</v>
      </c>
      <c r="V8" s="49"/>
      <c r="W8" s="49"/>
      <c r="X8" s="49"/>
      <c r="Y8" s="49"/>
      <c r="Z8" s="49"/>
    </row>
    <row r="9" ht="15.75" customHeight="1">
      <c r="A9" s="66" t="s">
        <v>24</v>
      </c>
      <c r="B9" s="67">
        <f t="shared" ref="B9:B10" si="19">9*9</f>
        <v>81</v>
      </c>
      <c r="C9" s="68">
        <f t="shared" si="16"/>
        <v>36</v>
      </c>
      <c r="D9" s="67">
        <f>12*9</f>
        <v>108</v>
      </c>
      <c r="E9" s="67">
        <f>10*9</f>
        <v>90</v>
      </c>
      <c r="F9" s="67">
        <f>5*9</f>
        <v>45</v>
      </c>
      <c r="G9" s="67">
        <f t="shared" ref="G9:G10" si="20">11*9</f>
        <v>99</v>
      </c>
      <c r="H9" s="68">
        <f t="shared" si="17"/>
        <v>27</v>
      </c>
      <c r="I9" s="67">
        <f t="shared" ref="I9:I11" si="21">6*9</f>
        <v>54</v>
      </c>
      <c r="J9" s="67">
        <f>12*9</f>
        <v>108</v>
      </c>
      <c r="K9" s="67">
        <f t="shared" si="18"/>
        <v>36</v>
      </c>
      <c r="L9" s="69">
        <f t="shared" si="1"/>
        <v>684</v>
      </c>
      <c r="M9" s="70">
        <v>8.0</v>
      </c>
      <c r="N9" s="70">
        <v>6.0</v>
      </c>
      <c r="O9" s="70">
        <f t="shared" si="2"/>
        <v>698</v>
      </c>
      <c r="P9" s="71">
        <v>80.0</v>
      </c>
      <c r="Q9" s="72">
        <v>85.0</v>
      </c>
      <c r="R9" s="49"/>
      <c r="S9" s="49"/>
      <c r="T9" s="49"/>
      <c r="U9" s="65">
        <v>89.0</v>
      </c>
      <c r="V9" s="49"/>
      <c r="W9" s="49"/>
      <c r="X9" s="49"/>
      <c r="Y9" s="49"/>
      <c r="Z9" s="49"/>
    </row>
    <row r="10" ht="15.75" customHeight="1">
      <c r="A10" s="66" t="s">
        <v>25</v>
      </c>
      <c r="B10" s="67">
        <f t="shared" si="19"/>
        <v>81</v>
      </c>
      <c r="C10" s="68">
        <f>3*9</f>
        <v>27</v>
      </c>
      <c r="D10" s="67">
        <f>10*9</f>
        <v>90</v>
      </c>
      <c r="E10" s="67">
        <f>9*9</f>
        <v>81</v>
      </c>
      <c r="F10" s="67">
        <f t="shared" ref="F10:F12" si="22">6*9</f>
        <v>54</v>
      </c>
      <c r="G10" s="67">
        <f t="shared" si="20"/>
        <v>99</v>
      </c>
      <c r="H10" s="68">
        <f t="shared" si="17"/>
        <v>27</v>
      </c>
      <c r="I10" s="67">
        <f t="shared" si="21"/>
        <v>54</v>
      </c>
      <c r="J10" s="67">
        <f t="shared" ref="J10:J11" si="23">14*9</f>
        <v>126</v>
      </c>
      <c r="K10" s="67">
        <f t="shared" si="18"/>
        <v>36</v>
      </c>
      <c r="L10" s="69">
        <f t="shared" si="1"/>
        <v>675</v>
      </c>
      <c r="M10" s="70">
        <v>8.0</v>
      </c>
      <c r="N10" s="70">
        <v>6.0</v>
      </c>
      <c r="O10" s="70">
        <f t="shared" si="2"/>
        <v>689</v>
      </c>
      <c r="P10" s="71">
        <v>75.0</v>
      </c>
      <c r="Q10" s="72">
        <v>86.0</v>
      </c>
      <c r="R10" s="49"/>
      <c r="S10" s="49"/>
      <c r="T10" s="49"/>
      <c r="U10" s="65">
        <v>94.0</v>
      </c>
      <c r="V10" s="49"/>
      <c r="W10" s="49"/>
      <c r="X10" s="49"/>
      <c r="Y10" s="49"/>
      <c r="Z10" s="49"/>
    </row>
    <row r="11" ht="15.75" customHeight="1">
      <c r="A11" s="66" t="s">
        <v>26</v>
      </c>
      <c r="B11" s="67">
        <f>10*9</f>
        <v>90</v>
      </c>
      <c r="C11" s="68">
        <f>4*9</f>
        <v>36</v>
      </c>
      <c r="D11" s="67">
        <f>11*9</f>
        <v>99</v>
      </c>
      <c r="E11" s="67">
        <f>10*9</f>
        <v>90</v>
      </c>
      <c r="F11" s="67">
        <f t="shared" si="22"/>
        <v>54</v>
      </c>
      <c r="G11" s="67">
        <f>12*9</f>
        <v>108</v>
      </c>
      <c r="H11" s="68">
        <f>4*9</f>
        <v>36</v>
      </c>
      <c r="I11" s="67">
        <f t="shared" si="21"/>
        <v>54</v>
      </c>
      <c r="J11" s="67">
        <f t="shared" si="23"/>
        <v>126</v>
      </c>
      <c r="K11" s="67">
        <f t="shared" si="18"/>
        <v>36</v>
      </c>
      <c r="L11" s="69">
        <f t="shared" si="1"/>
        <v>729</v>
      </c>
      <c r="M11" s="70">
        <v>8.0</v>
      </c>
      <c r="N11" s="70">
        <v>6.0</v>
      </c>
      <c r="O11" s="70">
        <f t="shared" si="2"/>
        <v>743</v>
      </c>
      <c r="P11" s="71">
        <v>80.0</v>
      </c>
      <c r="Q11" s="72">
        <v>85.0</v>
      </c>
      <c r="R11" s="49"/>
      <c r="S11" s="49"/>
      <c r="T11" s="49"/>
      <c r="U11" s="65">
        <v>89.0</v>
      </c>
      <c r="V11" s="49"/>
      <c r="W11" s="49"/>
      <c r="X11" s="49"/>
      <c r="Y11" s="49"/>
      <c r="Z11" s="49"/>
    </row>
    <row r="12" ht="15.75" customHeight="1">
      <c r="A12" s="66" t="s">
        <v>27</v>
      </c>
      <c r="B12" s="67">
        <f>9*9</f>
        <v>81</v>
      </c>
      <c r="C12" s="68">
        <f>3*9</f>
        <v>27</v>
      </c>
      <c r="D12" s="67">
        <f>10*9</f>
        <v>90</v>
      </c>
      <c r="E12" s="67">
        <f>9*9</f>
        <v>81</v>
      </c>
      <c r="F12" s="67">
        <f t="shared" si="22"/>
        <v>54</v>
      </c>
      <c r="G12" s="67">
        <f>11*9</f>
        <v>99</v>
      </c>
      <c r="H12" s="68">
        <f t="shared" ref="H12:H14" si="24">3*9</f>
        <v>27</v>
      </c>
      <c r="I12" s="67">
        <f>5*9</f>
        <v>45</v>
      </c>
      <c r="J12" s="67">
        <f>15*9</f>
        <v>135</v>
      </c>
      <c r="K12" s="67">
        <f t="shared" si="18"/>
        <v>36</v>
      </c>
      <c r="L12" s="69">
        <f t="shared" si="1"/>
        <v>675</v>
      </c>
      <c r="M12" s="70">
        <v>8.0</v>
      </c>
      <c r="N12" s="70">
        <v>6.0</v>
      </c>
      <c r="O12" s="70">
        <f t="shared" si="2"/>
        <v>689</v>
      </c>
      <c r="P12" s="71">
        <v>75.0</v>
      </c>
      <c r="Q12" s="72">
        <v>85.0</v>
      </c>
      <c r="R12" s="49"/>
      <c r="S12" s="49"/>
      <c r="T12" s="49"/>
      <c r="U12" s="65">
        <v>100.0</v>
      </c>
      <c r="V12" s="49"/>
      <c r="W12" s="49"/>
      <c r="X12" s="49"/>
      <c r="Y12" s="49"/>
      <c r="Z12" s="49"/>
    </row>
    <row r="13" ht="15.75" customHeight="1">
      <c r="A13" s="66" t="s">
        <v>28</v>
      </c>
      <c r="B13" s="67">
        <f t="shared" ref="B13:B14" si="25">10*9</f>
        <v>90</v>
      </c>
      <c r="C13" s="68">
        <f>4*9</f>
        <v>36</v>
      </c>
      <c r="D13" s="67">
        <f t="shared" ref="D13:D14" si="26">13*9</f>
        <v>117</v>
      </c>
      <c r="E13" s="67">
        <f t="shared" ref="E13:E14" si="27">11*9</f>
        <v>99</v>
      </c>
      <c r="F13" s="67">
        <f t="shared" ref="F13:F14" si="28">7*9</f>
        <v>63</v>
      </c>
      <c r="G13" s="67">
        <f t="shared" ref="G13:G14" si="29">13*9</f>
        <v>117</v>
      </c>
      <c r="H13" s="68">
        <f t="shared" si="24"/>
        <v>27</v>
      </c>
      <c r="I13" s="67">
        <f t="shared" ref="I13:I14" si="30">7*9</f>
        <v>63</v>
      </c>
      <c r="J13" s="67">
        <f>14*9</f>
        <v>126</v>
      </c>
      <c r="K13" s="67">
        <f t="shared" si="18"/>
        <v>36</v>
      </c>
      <c r="L13" s="69">
        <f t="shared" si="1"/>
        <v>774</v>
      </c>
      <c r="M13" s="70">
        <v>8.0</v>
      </c>
      <c r="N13" s="70">
        <v>6.0</v>
      </c>
      <c r="O13" s="70">
        <f t="shared" si="2"/>
        <v>788</v>
      </c>
      <c r="P13" s="71">
        <v>100.0</v>
      </c>
      <c r="Q13" s="72">
        <v>124.0</v>
      </c>
      <c r="R13" s="49"/>
      <c r="S13" s="49"/>
      <c r="T13" s="49"/>
      <c r="U13" s="65">
        <v>100.0</v>
      </c>
      <c r="V13" s="49"/>
      <c r="W13" s="49"/>
      <c r="X13" s="49"/>
      <c r="Y13" s="49"/>
      <c r="Z13" s="49"/>
    </row>
    <row r="14" ht="15.75" customHeight="1">
      <c r="A14" s="66" t="s">
        <v>29</v>
      </c>
      <c r="B14" s="67">
        <f t="shared" si="25"/>
        <v>90</v>
      </c>
      <c r="C14" s="68">
        <f>5*9</f>
        <v>45</v>
      </c>
      <c r="D14" s="67">
        <f t="shared" si="26"/>
        <v>117</v>
      </c>
      <c r="E14" s="67">
        <f t="shared" si="27"/>
        <v>99</v>
      </c>
      <c r="F14" s="67">
        <f t="shared" si="28"/>
        <v>63</v>
      </c>
      <c r="G14" s="67">
        <f t="shared" si="29"/>
        <v>117</v>
      </c>
      <c r="H14" s="68">
        <f t="shared" si="24"/>
        <v>27</v>
      </c>
      <c r="I14" s="67">
        <f t="shared" si="30"/>
        <v>63</v>
      </c>
      <c r="J14" s="67">
        <f>13*9</f>
        <v>117</v>
      </c>
      <c r="K14" s="67">
        <f t="shared" si="18"/>
        <v>36</v>
      </c>
      <c r="L14" s="69">
        <f t="shared" si="1"/>
        <v>774</v>
      </c>
      <c r="M14" s="70">
        <v>8.0</v>
      </c>
      <c r="N14" s="70">
        <v>6.0</v>
      </c>
      <c r="O14" s="70">
        <f t="shared" si="2"/>
        <v>788</v>
      </c>
      <c r="P14" s="71">
        <v>86.0</v>
      </c>
      <c r="Q14" s="72">
        <v>85.0</v>
      </c>
      <c r="R14" s="49"/>
      <c r="S14" s="49"/>
      <c r="T14" s="49"/>
      <c r="U14" s="65">
        <v>597.0</v>
      </c>
      <c r="V14" s="49"/>
      <c r="W14" s="49"/>
      <c r="X14" s="49"/>
      <c r="Y14" s="49"/>
      <c r="Z14" s="49"/>
    </row>
    <row r="15" ht="15.75" customHeight="1">
      <c r="A15" s="66" t="s">
        <v>30</v>
      </c>
      <c r="B15" s="73">
        <f>63*7</f>
        <v>441</v>
      </c>
      <c r="C15" s="68">
        <f>9*7</f>
        <v>63</v>
      </c>
      <c r="D15" s="67">
        <f>65*7</f>
        <v>455</v>
      </c>
      <c r="E15" s="73">
        <f>58*7</f>
        <v>406</v>
      </c>
      <c r="F15" s="73">
        <f>47*7</f>
        <v>329</v>
      </c>
      <c r="G15" s="67">
        <f>61*7</f>
        <v>427</v>
      </c>
      <c r="H15" s="68">
        <f>18*7</f>
        <v>126</v>
      </c>
      <c r="I15" s="67">
        <f>40*7</f>
        <v>280</v>
      </c>
      <c r="J15" s="67">
        <f>61*7</f>
        <v>427</v>
      </c>
      <c r="K15" s="67">
        <f>25*7</f>
        <v>175</v>
      </c>
      <c r="L15" s="69">
        <f t="shared" si="1"/>
        <v>3129</v>
      </c>
      <c r="M15" s="70">
        <f>22+14</f>
        <v>36</v>
      </c>
      <c r="N15" s="70">
        <v>22.0</v>
      </c>
      <c r="O15" s="70">
        <f t="shared" si="2"/>
        <v>3187</v>
      </c>
      <c r="P15" s="71">
        <v>554.0</v>
      </c>
      <c r="Q15" s="72">
        <v>644.0</v>
      </c>
      <c r="R15" s="49"/>
      <c r="S15" s="49"/>
      <c r="T15" s="49"/>
      <c r="U15" s="65">
        <v>100.0</v>
      </c>
      <c r="V15" s="49"/>
      <c r="W15" s="49"/>
      <c r="X15" s="49"/>
      <c r="Y15" s="49"/>
      <c r="Z15" s="49"/>
    </row>
    <row r="16" ht="15.75" customHeight="1">
      <c r="A16" s="66" t="s">
        <v>31</v>
      </c>
      <c r="B16" s="67">
        <f t="shared" ref="B16:B17" si="31">10*9</f>
        <v>90</v>
      </c>
      <c r="C16" s="68">
        <f>5*9</f>
        <v>45</v>
      </c>
      <c r="D16" s="67">
        <f>13*9</f>
        <v>117</v>
      </c>
      <c r="E16" s="67">
        <f>11*9</f>
        <v>99</v>
      </c>
      <c r="F16" s="67">
        <f>9*9</f>
        <v>81</v>
      </c>
      <c r="G16" s="67">
        <f>13*9</f>
        <v>117</v>
      </c>
      <c r="H16" s="68">
        <f>4*9</f>
        <v>36</v>
      </c>
      <c r="I16" s="67">
        <f>6*9</f>
        <v>54</v>
      </c>
      <c r="J16" s="67">
        <f>10*9</f>
        <v>90</v>
      </c>
      <c r="K16" s="67">
        <f>5*9</f>
        <v>45</v>
      </c>
      <c r="L16" s="69">
        <f t="shared" si="1"/>
        <v>774</v>
      </c>
      <c r="M16" s="70">
        <v>8.0</v>
      </c>
      <c r="N16" s="70">
        <v>6.0</v>
      </c>
      <c r="O16" s="70">
        <f t="shared" si="2"/>
        <v>788</v>
      </c>
      <c r="P16" s="71">
        <v>100.0</v>
      </c>
      <c r="Q16" s="72">
        <v>85.0</v>
      </c>
      <c r="R16" s="74"/>
      <c r="S16" s="49"/>
      <c r="T16" s="49"/>
      <c r="U16" s="65">
        <v>95.0</v>
      </c>
      <c r="V16" s="49"/>
      <c r="W16" s="49"/>
      <c r="X16" s="49"/>
      <c r="Y16" s="49"/>
      <c r="Z16" s="49"/>
    </row>
    <row r="17" ht="15.75" customHeight="1">
      <c r="A17" s="66" t="s">
        <v>32</v>
      </c>
      <c r="B17" s="67">
        <f t="shared" si="31"/>
        <v>90</v>
      </c>
      <c r="C17" s="68">
        <f>4*9</f>
        <v>36</v>
      </c>
      <c r="D17" s="67">
        <f>11*9</f>
        <v>99</v>
      </c>
      <c r="E17" s="67">
        <f t="shared" ref="E17:E18" si="32">10*9</f>
        <v>90</v>
      </c>
      <c r="F17" s="67">
        <f>8*9</f>
        <v>72</v>
      </c>
      <c r="G17" s="67">
        <f>12*9</f>
        <v>108</v>
      </c>
      <c r="H17" s="68">
        <f>3*9</f>
        <v>27</v>
      </c>
      <c r="I17" s="67">
        <f>7*9</f>
        <v>63</v>
      </c>
      <c r="J17" s="67">
        <f>11*9</f>
        <v>99</v>
      </c>
      <c r="K17" s="67">
        <f>4*9</f>
        <v>36</v>
      </c>
      <c r="L17" s="69">
        <f t="shared" si="1"/>
        <v>720</v>
      </c>
      <c r="M17" s="70">
        <v>8.0</v>
      </c>
      <c r="N17" s="70">
        <v>6.0</v>
      </c>
      <c r="O17" s="70">
        <f t="shared" si="2"/>
        <v>734</v>
      </c>
      <c r="P17" s="71">
        <v>80.0</v>
      </c>
      <c r="Q17" s="72">
        <v>85.0</v>
      </c>
      <c r="R17" s="49"/>
      <c r="S17" s="49"/>
      <c r="T17" s="49"/>
      <c r="U17" s="65">
        <v>166.0</v>
      </c>
      <c r="V17" s="49"/>
      <c r="W17" s="49"/>
      <c r="X17" s="49"/>
      <c r="Y17" s="49"/>
      <c r="Z17" s="49"/>
    </row>
    <row r="18" ht="15.75" customHeight="1">
      <c r="A18" s="60" t="s">
        <v>33</v>
      </c>
      <c r="B18" s="67">
        <f>12*9</f>
        <v>108</v>
      </c>
      <c r="C18" s="67">
        <f>8*9</f>
        <v>72</v>
      </c>
      <c r="D18" s="67">
        <f>12*9</f>
        <v>108</v>
      </c>
      <c r="E18" s="67">
        <f t="shared" si="32"/>
        <v>90</v>
      </c>
      <c r="F18" s="67">
        <f>12*9</f>
        <v>108</v>
      </c>
      <c r="G18" s="67">
        <f>11*9</f>
        <v>99</v>
      </c>
      <c r="H18" s="67">
        <f>9*9</f>
        <v>81</v>
      </c>
      <c r="I18" s="67">
        <f>11*9</f>
        <v>99</v>
      </c>
      <c r="J18" s="67">
        <f>15*9</f>
        <v>135</v>
      </c>
      <c r="K18" s="67">
        <v>0.0</v>
      </c>
      <c r="L18" s="69">
        <f t="shared" si="1"/>
        <v>900</v>
      </c>
      <c r="M18" s="70">
        <v>60.0</v>
      </c>
      <c r="N18" s="70">
        <v>0.0</v>
      </c>
      <c r="O18" s="70">
        <f t="shared" si="2"/>
        <v>960</v>
      </c>
      <c r="P18" s="75"/>
      <c r="Q18" s="75"/>
      <c r="R18" s="49"/>
      <c r="S18" s="49"/>
      <c r="T18" s="49"/>
      <c r="U18" s="49">
        <f>SUM(U3:U17)</f>
        <v>2001</v>
      </c>
      <c r="V18" s="49"/>
      <c r="W18" s="49"/>
      <c r="X18" s="49"/>
      <c r="Y18" s="49"/>
      <c r="Z18" s="49"/>
    </row>
    <row r="19" ht="15.75" customHeight="1">
      <c r="A19" s="76" t="s">
        <v>34</v>
      </c>
      <c r="B19" s="67">
        <f t="shared" ref="B19:O19" si="33">SUM(B4:B18)</f>
        <v>1674</v>
      </c>
      <c r="C19" s="67">
        <f t="shared" si="33"/>
        <v>612</v>
      </c>
      <c r="D19" s="67">
        <f t="shared" si="33"/>
        <v>1940</v>
      </c>
      <c r="E19" s="67">
        <f t="shared" si="33"/>
        <v>1684</v>
      </c>
      <c r="F19" s="67">
        <f t="shared" si="33"/>
        <v>1256</v>
      </c>
      <c r="G19" s="67">
        <f t="shared" si="33"/>
        <v>1948</v>
      </c>
      <c r="H19" s="67">
        <f t="shared" si="33"/>
        <v>594</v>
      </c>
      <c r="I19" s="67">
        <f t="shared" si="33"/>
        <v>1090</v>
      </c>
      <c r="J19" s="67">
        <f t="shared" si="33"/>
        <v>2038</v>
      </c>
      <c r="K19" s="67">
        <f t="shared" si="33"/>
        <v>670</v>
      </c>
      <c r="L19" s="69">
        <f t="shared" si="33"/>
        <v>13506</v>
      </c>
      <c r="M19" s="70">
        <f t="shared" si="33"/>
        <v>200</v>
      </c>
      <c r="N19" s="70">
        <f t="shared" si="33"/>
        <v>100</v>
      </c>
      <c r="O19" s="70">
        <f t="shared" si="33"/>
        <v>13806</v>
      </c>
      <c r="P19" s="77"/>
      <c r="Q19" s="77"/>
      <c r="R19" s="49"/>
      <c r="S19" s="49"/>
      <c r="T19" s="49"/>
      <c r="U19" s="49"/>
      <c r="V19" s="49"/>
      <c r="W19" s="49"/>
      <c r="X19" s="49"/>
      <c r="Y19" s="49"/>
      <c r="Z19" s="49"/>
    </row>
    <row r="20" ht="15.7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ht="15.75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P21" s="49"/>
      <c r="Q21" s="49"/>
      <c r="R21" s="49"/>
    </row>
    <row r="22" ht="15.75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P22" s="49"/>
      <c r="Q22" s="49"/>
      <c r="R22" s="49"/>
    </row>
    <row r="23" ht="15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P23" s="49"/>
      <c r="Q23" s="49"/>
      <c r="R23" s="49"/>
    </row>
    <row r="24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P24" s="49"/>
      <c r="Q24" s="49"/>
      <c r="R24" s="49"/>
    </row>
    <row r="25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P25" s="49"/>
      <c r="Q25" s="49"/>
      <c r="R25" s="49"/>
    </row>
    <row r="26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P26" s="49"/>
      <c r="Q26" s="49"/>
      <c r="R26" s="49"/>
    </row>
    <row r="27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P27" s="49"/>
      <c r="Q27" s="49"/>
      <c r="R27" s="49"/>
    </row>
    <row r="28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P28" s="49"/>
      <c r="Q28" s="49"/>
      <c r="R28" s="49"/>
    </row>
    <row r="29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P29" s="49"/>
      <c r="Q29" s="49"/>
      <c r="R29" s="49"/>
    </row>
    <row r="30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P30" s="49"/>
      <c r="Q30" s="49"/>
      <c r="R30" s="49"/>
    </row>
    <row r="31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P31" s="49"/>
      <c r="Q31" s="49"/>
      <c r="R31" s="49"/>
    </row>
    <row r="32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P32" s="49"/>
      <c r="Q32" s="49"/>
      <c r="R32" s="49"/>
    </row>
    <row r="33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P33" s="49"/>
      <c r="Q33" s="49"/>
      <c r="R33" s="49"/>
    </row>
    <row r="34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P34" s="49"/>
      <c r="Q34" s="49"/>
      <c r="R34" s="49"/>
    </row>
    <row r="3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P35" s="49"/>
      <c r="Q35" s="49"/>
      <c r="R35" s="49"/>
    </row>
    <row r="36" ht="15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P36" s="49"/>
      <c r="Q36" s="49"/>
      <c r="R36" s="49"/>
    </row>
    <row r="37" ht="15.7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P37" s="49"/>
      <c r="Q37" s="49"/>
      <c r="R37" s="49"/>
    </row>
    <row r="38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P38" s="49"/>
      <c r="Q38" s="49"/>
      <c r="R38" s="49"/>
    </row>
    <row r="39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P39" s="49"/>
      <c r="Q39" s="49"/>
      <c r="R39" s="49"/>
    </row>
    <row r="40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P40" s="49"/>
      <c r="Q40" s="49"/>
      <c r="R40" s="49"/>
    </row>
    <row r="41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P41" s="49"/>
      <c r="Q41" s="49"/>
      <c r="R41" s="49"/>
    </row>
    <row r="42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P42" s="49"/>
      <c r="Q42" s="49"/>
      <c r="R42" s="49"/>
    </row>
    <row r="43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P43" s="49"/>
      <c r="Q43" s="49"/>
      <c r="R43" s="49"/>
    </row>
    <row r="44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P44" s="49"/>
      <c r="Q44" s="49"/>
      <c r="R44" s="49"/>
    </row>
    <row r="45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P45" s="49"/>
      <c r="Q45" s="49"/>
      <c r="R45" s="49"/>
    </row>
    <row r="46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P46" s="49"/>
      <c r="Q46" s="49"/>
      <c r="R46" s="49"/>
    </row>
    <row r="47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P47" s="49"/>
      <c r="Q47" s="49"/>
      <c r="R47" s="49"/>
    </row>
    <row r="48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P48" s="49"/>
      <c r="Q48" s="49"/>
      <c r="R48" s="49"/>
    </row>
    <row r="49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P49" s="49"/>
      <c r="Q49" s="49"/>
      <c r="R49" s="49"/>
    </row>
    <row r="50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P50" s="49"/>
      <c r="Q50" s="49"/>
      <c r="R50" s="49"/>
    </row>
    <row r="51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P51" s="49"/>
      <c r="Q51" s="49"/>
      <c r="R51" s="49"/>
    </row>
    <row r="52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P52" s="49"/>
      <c r="Q52" s="49"/>
      <c r="R52" s="49"/>
    </row>
    <row r="53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P53" s="49"/>
      <c r="Q53" s="49"/>
      <c r="R53" s="49"/>
    </row>
    <row r="54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P54" s="49"/>
      <c r="Q54" s="49"/>
      <c r="R54" s="49"/>
    </row>
    <row r="55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P55" s="49"/>
      <c r="Q55" s="49"/>
      <c r="R55" s="49"/>
    </row>
    <row r="56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P56" s="49"/>
      <c r="Q56" s="49"/>
      <c r="R56" s="49"/>
    </row>
    <row r="57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P57" s="49"/>
      <c r="Q57" s="49"/>
      <c r="R57" s="49"/>
    </row>
    <row r="58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P58" s="49"/>
      <c r="Q58" s="49"/>
      <c r="R58" s="49"/>
    </row>
    <row r="59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P59" s="49"/>
      <c r="Q59" s="49"/>
      <c r="R59" s="49"/>
    </row>
    <row r="60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P60" s="49"/>
      <c r="Q60" s="49"/>
      <c r="R60" s="49"/>
    </row>
    <row r="61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P61" s="49"/>
      <c r="Q61" s="49"/>
      <c r="R61" s="49"/>
    </row>
    <row r="62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P62" s="49"/>
      <c r="Q62" s="49"/>
      <c r="R62" s="49"/>
    </row>
    <row r="63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P63" s="49"/>
      <c r="Q63" s="49"/>
      <c r="R63" s="49"/>
    </row>
    <row r="64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P64" s="49"/>
      <c r="Q64" s="49"/>
      <c r="R64" s="49"/>
    </row>
    <row r="6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P65" s="49"/>
      <c r="Q65" s="49"/>
      <c r="R65" s="49"/>
    </row>
    <row r="66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P66" s="49"/>
      <c r="Q66" s="49"/>
      <c r="R66" s="49"/>
    </row>
    <row r="67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P67" s="49"/>
      <c r="Q67" s="49"/>
      <c r="R67" s="49"/>
    </row>
    <row r="68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P68" s="49"/>
      <c r="Q68" s="49"/>
      <c r="R68" s="49"/>
    </row>
    <row r="69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P69" s="49"/>
      <c r="Q69" s="49"/>
      <c r="R69" s="49"/>
    </row>
    <row r="70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P70" s="49"/>
      <c r="Q70" s="49"/>
      <c r="R70" s="49"/>
    </row>
    <row r="71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P71" s="49"/>
      <c r="Q71" s="49"/>
      <c r="R71" s="49"/>
    </row>
    <row r="72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P72" s="49"/>
      <c r="Q72" s="49"/>
      <c r="R72" s="49"/>
    </row>
    <row r="73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P73" s="49"/>
      <c r="Q73" s="49"/>
      <c r="R73" s="49"/>
    </row>
    <row r="74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P74" s="49"/>
      <c r="Q74" s="49"/>
      <c r="R74" s="49"/>
    </row>
    <row r="7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P75" s="49"/>
      <c r="Q75" s="49"/>
      <c r="R75" s="49"/>
    </row>
    <row r="76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P76" s="49"/>
      <c r="Q76" s="49"/>
      <c r="R76" s="49"/>
    </row>
    <row r="77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P77" s="49"/>
      <c r="Q77" s="49"/>
      <c r="R77" s="49"/>
    </row>
    <row r="78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P78" s="49"/>
      <c r="Q78" s="49"/>
      <c r="R78" s="49"/>
    </row>
    <row r="79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P79" s="49"/>
      <c r="Q79" s="49"/>
      <c r="R79" s="49"/>
    </row>
    <row r="80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P80" s="49"/>
      <c r="Q80" s="49"/>
      <c r="R80" s="49"/>
    </row>
    <row r="81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P81" s="49"/>
      <c r="Q81" s="49"/>
      <c r="R81" s="49"/>
    </row>
    <row r="82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P82" s="49"/>
      <c r="Q82" s="49"/>
      <c r="R82" s="49"/>
    </row>
    <row r="83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P83" s="49"/>
      <c r="Q83" s="49"/>
      <c r="R83" s="49"/>
    </row>
    <row r="84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P84" s="49"/>
      <c r="Q84" s="49"/>
      <c r="R84" s="49"/>
    </row>
    <row r="8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P85" s="49"/>
      <c r="Q85" s="49"/>
      <c r="R85" s="49"/>
    </row>
    <row r="86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P86" s="49"/>
      <c r="Q86" s="49"/>
      <c r="R86" s="49"/>
    </row>
    <row r="87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P87" s="49"/>
      <c r="Q87" s="49"/>
      <c r="R87" s="49"/>
    </row>
    <row r="88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P88" s="49"/>
      <c r="Q88" s="49"/>
      <c r="R88" s="49"/>
    </row>
    <row r="89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P89" s="49"/>
      <c r="Q89" s="49"/>
      <c r="R89" s="49"/>
    </row>
    <row r="90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P90" s="49"/>
      <c r="Q90" s="49"/>
      <c r="R90" s="49"/>
    </row>
    <row r="91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P91" s="49"/>
      <c r="Q91" s="49"/>
      <c r="R91" s="49"/>
    </row>
    <row r="92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P92" s="49"/>
      <c r="Q92" s="49"/>
      <c r="R92" s="49"/>
    </row>
    <row r="93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P93" s="49"/>
      <c r="Q93" s="49"/>
      <c r="R93" s="49"/>
    </row>
    <row r="94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P94" s="49"/>
      <c r="Q94" s="49"/>
      <c r="R94" s="49"/>
    </row>
    <row r="95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P95" s="49"/>
      <c r="Q95" s="49"/>
      <c r="R95" s="49"/>
    </row>
    <row r="96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P96" s="49"/>
      <c r="Q96" s="49"/>
      <c r="R96" s="49"/>
    </row>
    <row r="97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P97" s="49"/>
      <c r="Q97" s="49"/>
      <c r="R97" s="49"/>
    </row>
    <row r="98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P98" s="49"/>
      <c r="Q98" s="49"/>
      <c r="R98" s="49"/>
    </row>
    <row r="99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P99" s="49"/>
      <c r="Q99" s="49"/>
      <c r="R99" s="49"/>
    </row>
    <row r="100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P100" s="49"/>
      <c r="Q100" s="49"/>
      <c r="R100" s="49"/>
    </row>
    <row r="101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P101" s="49"/>
      <c r="Q101" s="49"/>
      <c r="R101" s="49"/>
    </row>
    <row r="102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P102" s="49"/>
      <c r="Q102" s="49"/>
      <c r="R102" s="49"/>
    </row>
    <row r="103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P103" s="49"/>
      <c r="Q103" s="49"/>
      <c r="R103" s="49"/>
    </row>
    <row r="104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P104" s="49"/>
      <c r="Q104" s="49"/>
      <c r="R104" s="49"/>
    </row>
    <row r="105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P105" s="49"/>
      <c r="Q105" s="49"/>
      <c r="R105" s="49"/>
    </row>
    <row r="106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P106" s="49"/>
      <c r="Q106" s="49"/>
      <c r="R106" s="49"/>
    </row>
    <row r="107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P107" s="49"/>
      <c r="Q107" s="49"/>
      <c r="R107" s="49"/>
    </row>
    <row r="108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P108" s="49"/>
      <c r="Q108" s="49"/>
      <c r="R108" s="49"/>
    </row>
    <row r="109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P109" s="49"/>
      <c r="Q109" s="49"/>
      <c r="R109" s="49"/>
    </row>
    <row r="110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P110" s="49"/>
      <c r="Q110" s="49"/>
      <c r="R110" s="49"/>
    </row>
    <row r="111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P111" s="49"/>
      <c r="Q111" s="49"/>
      <c r="R111" s="49"/>
    </row>
    <row r="112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P112" s="49"/>
      <c r="Q112" s="49"/>
      <c r="R112" s="49"/>
    </row>
    <row r="113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P113" s="49"/>
      <c r="Q113" s="49"/>
      <c r="R113" s="49"/>
    </row>
    <row r="114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P114" s="49"/>
      <c r="Q114" s="49"/>
      <c r="R114" s="49"/>
    </row>
    <row r="115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P115" s="49"/>
      <c r="Q115" s="49"/>
      <c r="R115" s="49"/>
    </row>
    <row r="116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P116" s="49"/>
      <c r="Q116" s="49"/>
      <c r="R116" s="49"/>
    </row>
    <row r="117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P117" s="49"/>
      <c r="Q117" s="49"/>
      <c r="R117" s="49"/>
    </row>
    <row r="118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P118" s="49"/>
      <c r="Q118" s="49"/>
      <c r="R118" s="49"/>
    </row>
    <row r="119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P119" s="49"/>
      <c r="Q119" s="49"/>
      <c r="R119" s="49"/>
    </row>
    <row r="120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P120" s="49"/>
      <c r="Q120" s="49"/>
      <c r="R120" s="49"/>
    </row>
    <row r="121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P121" s="49"/>
      <c r="Q121" s="49"/>
      <c r="R121" s="49"/>
    </row>
    <row r="122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P122" s="49"/>
      <c r="Q122" s="49"/>
      <c r="R122" s="49"/>
    </row>
    <row r="123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P123" s="49"/>
      <c r="Q123" s="49"/>
      <c r="R123" s="49"/>
    </row>
    <row r="124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P124" s="49"/>
      <c r="Q124" s="49"/>
      <c r="R124" s="49"/>
    </row>
    <row r="1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P125" s="49"/>
      <c r="Q125" s="49"/>
      <c r="R125" s="49"/>
    </row>
    <row r="126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P126" s="49"/>
      <c r="Q126" s="49"/>
      <c r="R126" s="49"/>
    </row>
    <row r="127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P127" s="49"/>
      <c r="Q127" s="49"/>
      <c r="R127" s="49"/>
    </row>
    <row r="128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P128" s="49"/>
      <c r="Q128" s="49"/>
      <c r="R128" s="49"/>
    </row>
    <row r="129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P129" s="49"/>
      <c r="Q129" s="49"/>
      <c r="R129" s="49"/>
    </row>
    <row r="130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P130" s="49"/>
      <c r="Q130" s="49"/>
      <c r="R130" s="49"/>
    </row>
    <row r="131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P131" s="49"/>
      <c r="Q131" s="49"/>
      <c r="R131" s="49"/>
    </row>
    <row r="132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P132" s="49"/>
      <c r="Q132" s="49"/>
      <c r="R132" s="49"/>
    </row>
    <row r="133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P133" s="49"/>
      <c r="Q133" s="49"/>
      <c r="R133" s="49"/>
    </row>
    <row r="134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P134" s="49"/>
      <c r="Q134" s="49"/>
      <c r="R134" s="49"/>
    </row>
    <row r="135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P135" s="49"/>
      <c r="Q135" s="49"/>
      <c r="R135" s="49"/>
    </row>
    <row r="136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P136" s="49"/>
      <c r="Q136" s="49"/>
      <c r="R136" s="49"/>
    </row>
    <row r="137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P137" s="49"/>
      <c r="Q137" s="49"/>
      <c r="R137" s="49"/>
    </row>
    <row r="138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P138" s="49"/>
      <c r="Q138" s="49"/>
      <c r="R138" s="49"/>
    </row>
    <row r="139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P139" s="49"/>
      <c r="Q139" s="49"/>
      <c r="R139" s="49"/>
    </row>
    <row r="140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P140" s="49"/>
      <c r="Q140" s="49"/>
      <c r="R140" s="49"/>
    </row>
    <row r="141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P141" s="49"/>
      <c r="Q141" s="49"/>
      <c r="R141" s="49"/>
    </row>
    <row r="142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P142" s="49"/>
      <c r="Q142" s="49"/>
      <c r="R142" s="49"/>
    </row>
    <row r="143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P143" s="49"/>
      <c r="Q143" s="49"/>
      <c r="R143" s="49"/>
    </row>
    <row r="144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P144" s="49"/>
      <c r="Q144" s="49"/>
      <c r="R144" s="49"/>
    </row>
    <row r="145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P145" s="49"/>
      <c r="Q145" s="49"/>
      <c r="R145" s="49"/>
    </row>
    <row r="146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P146" s="49"/>
      <c r="Q146" s="49"/>
      <c r="R146" s="49"/>
    </row>
    <row r="147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P147" s="49"/>
      <c r="Q147" s="49"/>
      <c r="R147" s="49"/>
    </row>
    <row r="148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P148" s="49"/>
      <c r="Q148" s="49"/>
      <c r="R148" s="49"/>
    </row>
    <row r="149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P149" s="49"/>
      <c r="Q149" s="49"/>
      <c r="R149" s="49"/>
    </row>
    <row r="150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P150" s="49"/>
      <c r="Q150" s="49"/>
      <c r="R150" s="49"/>
    </row>
    <row r="151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P151" s="49"/>
      <c r="Q151" s="49"/>
      <c r="R151" s="49"/>
    </row>
    <row r="152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P152" s="49"/>
      <c r="Q152" s="49"/>
      <c r="R152" s="49"/>
    </row>
    <row r="153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P153" s="49"/>
      <c r="Q153" s="49"/>
      <c r="R153" s="49"/>
    </row>
    <row r="154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P154" s="49"/>
      <c r="Q154" s="49"/>
      <c r="R154" s="49"/>
    </row>
    <row r="155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P155" s="49"/>
      <c r="Q155" s="49"/>
      <c r="R155" s="49"/>
    </row>
    <row r="156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P156" s="49"/>
      <c r="Q156" s="49"/>
      <c r="R156" s="49"/>
    </row>
    <row r="157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P157" s="49"/>
      <c r="Q157" s="49"/>
      <c r="R157" s="49"/>
    </row>
    <row r="158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P158" s="49"/>
      <c r="Q158" s="49"/>
      <c r="R158" s="49"/>
    </row>
    <row r="159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P159" s="49"/>
      <c r="Q159" s="49"/>
      <c r="R159" s="49"/>
    </row>
    <row r="160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P160" s="49"/>
      <c r="Q160" s="49"/>
      <c r="R160" s="49"/>
    </row>
    <row r="161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P161" s="49"/>
      <c r="Q161" s="49"/>
      <c r="R161" s="49"/>
    </row>
    <row r="162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P162" s="49"/>
      <c r="Q162" s="49"/>
      <c r="R162" s="49"/>
    </row>
    <row r="163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P163" s="49"/>
      <c r="Q163" s="49"/>
      <c r="R163" s="49"/>
    </row>
    <row r="164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P164" s="49"/>
      <c r="Q164" s="49"/>
      <c r="R164" s="49"/>
    </row>
    <row r="165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P165" s="49"/>
      <c r="Q165" s="49"/>
      <c r="R165" s="49"/>
    </row>
    <row r="166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P166" s="49"/>
      <c r="Q166" s="49"/>
      <c r="R166" s="49"/>
    </row>
    <row r="167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P167" s="49"/>
      <c r="Q167" s="49"/>
      <c r="R167" s="49"/>
    </row>
    <row r="168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P168" s="49"/>
      <c r="Q168" s="49"/>
      <c r="R168" s="49"/>
    </row>
    <row r="169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P169" s="49"/>
      <c r="Q169" s="49"/>
      <c r="R169" s="49"/>
    </row>
    <row r="170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P170" s="49"/>
      <c r="Q170" s="49"/>
      <c r="R170" s="49"/>
    </row>
    <row r="171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P171" s="49"/>
      <c r="Q171" s="49"/>
      <c r="R171" s="49"/>
    </row>
    <row r="172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P172" s="49"/>
      <c r="Q172" s="49"/>
      <c r="R172" s="49"/>
    </row>
    <row r="173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P173" s="49"/>
      <c r="Q173" s="49"/>
      <c r="R173" s="49"/>
    </row>
    <row r="174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P174" s="49"/>
      <c r="Q174" s="49"/>
      <c r="R174" s="49"/>
    </row>
    <row r="175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P175" s="49"/>
      <c r="Q175" s="49"/>
      <c r="R175" s="49"/>
    </row>
    <row r="176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P176" s="49"/>
      <c r="Q176" s="49"/>
      <c r="R176" s="49"/>
    </row>
    <row r="177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P177" s="49"/>
      <c r="Q177" s="49"/>
      <c r="R177" s="49"/>
    </row>
    <row r="178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P178" s="49"/>
      <c r="Q178" s="49"/>
      <c r="R178" s="49"/>
    </row>
    <row r="179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P179" s="49"/>
      <c r="Q179" s="49"/>
      <c r="R179" s="49"/>
    </row>
    <row r="180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P180" s="49"/>
      <c r="Q180" s="49"/>
      <c r="R180" s="49"/>
    </row>
    <row r="181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P181" s="49"/>
      <c r="Q181" s="49"/>
      <c r="R181" s="49"/>
    </row>
    <row r="182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P182" s="49"/>
      <c r="Q182" s="49"/>
      <c r="R182" s="49"/>
    </row>
    <row r="183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P183" s="49"/>
      <c r="Q183" s="49"/>
      <c r="R183" s="49"/>
    </row>
    <row r="184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P184" s="49"/>
      <c r="Q184" s="49"/>
      <c r="R184" s="49"/>
    </row>
    <row r="185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P185" s="49"/>
      <c r="Q185" s="49"/>
      <c r="R185" s="49"/>
    </row>
    <row r="186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P186" s="49"/>
      <c r="Q186" s="49"/>
      <c r="R186" s="49"/>
    </row>
    <row r="187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P187" s="49"/>
      <c r="Q187" s="49"/>
      <c r="R187" s="49"/>
    </row>
    <row r="188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P188" s="49"/>
      <c r="Q188" s="49"/>
      <c r="R188" s="49"/>
    </row>
    <row r="189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P189" s="49"/>
      <c r="Q189" s="49"/>
      <c r="R189" s="49"/>
    </row>
    <row r="190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P190" s="49"/>
      <c r="Q190" s="49"/>
      <c r="R190" s="49"/>
    </row>
    <row r="191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P191" s="49"/>
      <c r="Q191" s="49"/>
      <c r="R191" s="49"/>
    </row>
    <row r="192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P192" s="49"/>
      <c r="Q192" s="49"/>
      <c r="R192" s="49"/>
    </row>
    <row r="193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P193" s="49"/>
      <c r="Q193" s="49"/>
      <c r="R193" s="49"/>
    </row>
    <row r="194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P194" s="49"/>
      <c r="Q194" s="49"/>
      <c r="R194" s="49"/>
    </row>
    <row r="195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P195" s="49"/>
      <c r="Q195" s="49"/>
      <c r="R195" s="49"/>
    </row>
    <row r="196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P196" s="49"/>
      <c r="Q196" s="49"/>
      <c r="R196" s="49"/>
    </row>
    <row r="197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P197" s="49"/>
      <c r="Q197" s="49"/>
      <c r="R197" s="49"/>
    </row>
    <row r="198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P198" s="49"/>
      <c r="Q198" s="49"/>
      <c r="R198" s="49"/>
    </row>
    <row r="199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P199" s="49"/>
      <c r="Q199" s="49"/>
      <c r="R199" s="49"/>
    </row>
    <row r="200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P200" s="49"/>
      <c r="Q200" s="49"/>
      <c r="R200" s="49"/>
    </row>
    <row r="201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P201" s="49"/>
      <c r="Q201" s="49"/>
      <c r="R201" s="49"/>
    </row>
    <row r="202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P202" s="49"/>
      <c r="Q202" s="49"/>
      <c r="R202" s="49"/>
    </row>
    <row r="203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P203" s="49"/>
      <c r="Q203" s="49"/>
      <c r="R203" s="49"/>
    </row>
    <row r="204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P204" s="49"/>
      <c r="Q204" s="49"/>
      <c r="R204" s="49"/>
    </row>
    <row r="205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P205" s="49"/>
      <c r="Q205" s="49"/>
      <c r="R205" s="49"/>
    </row>
    <row r="206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P206" s="49"/>
      <c r="Q206" s="49"/>
      <c r="R206" s="49"/>
    </row>
    <row r="207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P207" s="49"/>
      <c r="Q207" s="49"/>
      <c r="R207" s="49"/>
    </row>
    <row r="208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P208" s="49"/>
      <c r="Q208" s="49"/>
      <c r="R208" s="49"/>
    </row>
    <row r="209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P209" s="49"/>
      <c r="Q209" s="49"/>
      <c r="R209" s="49"/>
    </row>
    <row r="210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P210" s="49"/>
      <c r="Q210" s="49"/>
      <c r="R210" s="49"/>
    </row>
    <row r="211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P211" s="49"/>
      <c r="Q211" s="49"/>
      <c r="R211" s="49"/>
    </row>
    <row r="212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P212" s="49"/>
      <c r="Q212" s="49"/>
      <c r="R212" s="49"/>
    </row>
    <row r="213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P213" s="49"/>
      <c r="Q213" s="49"/>
      <c r="R213" s="49"/>
    </row>
    <row r="214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P214" s="49"/>
      <c r="Q214" s="49"/>
      <c r="R214" s="49"/>
    </row>
    <row r="215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P215" s="49"/>
      <c r="Q215" s="49"/>
      <c r="R215" s="49"/>
    </row>
    <row r="216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P216" s="49"/>
      <c r="Q216" s="49"/>
      <c r="R216" s="49"/>
    </row>
    <row r="217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P217" s="49"/>
      <c r="Q217" s="49"/>
      <c r="R217" s="49"/>
    </row>
    <row r="218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P218" s="49"/>
      <c r="Q218" s="49"/>
      <c r="R218" s="49"/>
    </row>
    <row r="219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P219" s="49"/>
      <c r="Q219" s="49"/>
      <c r="R219" s="49"/>
    </row>
    <row r="220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P220" s="49"/>
      <c r="Q220" s="49"/>
      <c r="R220" s="49"/>
    </row>
    <row r="221" ht="15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P221" s="49"/>
      <c r="Q221" s="49"/>
      <c r="R221" s="49"/>
    </row>
    <row r="222" ht="15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P222" s="49"/>
      <c r="Q222" s="49"/>
      <c r="R222" s="49"/>
    </row>
    <row r="223" ht="15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P223" s="49"/>
      <c r="Q223" s="49"/>
      <c r="R223" s="49"/>
    </row>
    <row r="224" ht="15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P224" s="49"/>
      <c r="Q224" s="49"/>
      <c r="R224" s="49"/>
    </row>
    <row r="2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P225" s="49"/>
      <c r="Q225" s="49"/>
      <c r="R225" s="49"/>
    </row>
    <row r="226" ht="15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P226" s="49"/>
      <c r="Q226" s="49"/>
      <c r="R226" s="49"/>
    </row>
    <row r="227" ht="15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P227" s="49"/>
      <c r="Q227" s="49"/>
      <c r="R227" s="49"/>
    </row>
    <row r="228" ht="15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P228" s="49"/>
      <c r="Q228" s="49"/>
      <c r="R228" s="49"/>
    </row>
    <row r="229" ht="15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P229" s="49"/>
      <c r="Q229" s="49"/>
      <c r="R229" s="49"/>
    </row>
    <row r="230" ht="15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P230" s="49"/>
      <c r="Q230" s="49"/>
      <c r="R230" s="49"/>
    </row>
    <row r="231" ht="15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P231" s="49"/>
      <c r="Q231" s="49"/>
      <c r="R231" s="49"/>
    </row>
    <row r="232" ht="15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P232" s="49"/>
      <c r="Q232" s="49"/>
      <c r="R232" s="49"/>
    </row>
    <row r="233" ht="15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P233" s="49"/>
      <c r="Q233" s="49"/>
      <c r="R233" s="49"/>
    </row>
    <row r="234" ht="15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P234" s="49"/>
      <c r="Q234" s="49"/>
      <c r="R234" s="49"/>
    </row>
    <row r="235" ht="15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P235" s="49"/>
      <c r="Q235" s="49"/>
      <c r="R235" s="49"/>
    </row>
    <row r="236" ht="15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P236" s="49"/>
      <c r="Q236" s="49"/>
      <c r="R236" s="49"/>
    </row>
    <row r="237" ht="15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P237" s="49"/>
      <c r="Q237" s="49"/>
      <c r="R237" s="49"/>
    </row>
    <row r="238" ht="15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P238" s="49"/>
      <c r="Q238" s="49"/>
      <c r="R238" s="49"/>
    </row>
    <row r="239" ht="15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P239" s="49"/>
      <c r="Q239" s="49"/>
      <c r="R239" s="49"/>
    </row>
    <row r="240" ht="15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P240" s="49"/>
      <c r="Q240" s="49"/>
      <c r="R240" s="49"/>
    </row>
    <row r="241" ht="15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P241" s="49"/>
      <c r="Q241" s="49"/>
      <c r="R241" s="49"/>
    </row>
    <row r="242" ht="15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P242" s="49"/>
      <c r="Q242" s="49"/>
      <c r="R242" s="49"/>
    </row>
    <row r="243" ht="15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P243" s="49"/>
      <c r="Q243" s="49"/>
      <c r="R243" s="49"/>
    </row>
    <row r="244" ht="15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P244" s="49"/>
      <c r="Q244" s="49"/>
      <c r="R244" s="49"/>
    </row>
    <row r="245" ht="15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P245" s="49"/>
      <c r="Q245" s="49"/>
      <c r="R245" s="49"/>
    </row>
    <row r="246" ht="15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P246" s="49"/>
      <c r="Q246" s="49"/>
      <c r="R246" s="49"/>
    </row>
    <row r="247" ht="15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P247" s="49"/>
      <c r="Q247" s="49"/>
      <c r="R247" s="49"/>
    </row>
    <row r="248" ht="15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P248" s="49"/>
      <c r="Q248" s="49"/>
      <c r="R248" s="49"/>
    </row>
    <row r="249" ht="15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P249" s="49"/>
      <c r="Q249" s="49"/>
      <c r="R249" s="49"/>
    </row>
    <row r="250" ht="15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P250" s="49"/>
      <c r="Q250" s="49"/>
      <c r="R250" s="49"/>
    </row>
    <row r="251" ht="15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P251" s="49"/>
      <c r="Q251" s="49"/>
      <c r="R251" s="49"/>
    </row>
    <row r="252" ht="15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P252" s="49"/>
      <c r="Q252" s="49"/>
      <c r="R252" s="49"/>
    </row>
    <row r="253" ht="15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P253" s="49"/>
      <c r="Q253" s="49"/>
      <c r="R253" s="49"/>
    </row>
    <row r="254" ht="15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P254" s="49"/>
      <c r="Q254" s="49"/>
      <c r="R254" s="49"/>
    </row>
    <row r="255" ht="15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P255" s="49"/>
      <c r="Q255" s="49"/>
      <c r="R255" s="49"/>
    </row>
    <row r="256" ht="15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P256" s="49"/>
      <c r="Q256" s="49"/>
      <c r="R256" s="49"/>
    </row>
    <row r="257" ht="15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P257" s="49"/>
      <c r="Q257" s="49"/>
      <c r="R257" s="49"/>
    </row>
    <row r="258" ht="15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P258" s="49"/>
      <c r="Q258" s="49"/>
      <c r="R258" s="49"/>
    </row>
    <row r="259" ht="15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P259" s="49"/>
      <c r="Q259" s="49"/>
      <c r="R259" s="49"/>
    </row>
    <row r="260" ht="15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P260" s="49"/>
      <c r="Q260" s="49"/>
      <c r="R260" s="49"/>
    </row>
    <row r="261" ht="15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P261" s="49"/>
      <c r="Q261" s="49"/>
      <c r="R261" s="49"/>
    </row>
    <row r="262" ht="15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P262" s="49"/>
      <c r="Q262" s="49"/>
      <c r="R262" s="49"/>
    </row>
    <row r="263" ht="15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P263" s="49"/>
      <c r="Q263" s="49"/>
      <c r="R263" s="49"/>
    </row>
    <row r="264" ht="15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P264" s="49"/>
      <c r="Q264" s="49"/>
      <c r="R264" s="49"/>
    </row>
    <row r="265" ht="15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P265" s="49"/>
      <c r="Q265" s="49"/>
      <c r="R265" s="49"/>
    </row>
    <row r="266" ht="15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P266" s="49"/>
      <c r="Q266" s="49"/>
      <c r="R266" s="49"/>
    </row>
    <row r="267" ht="15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P267" s="49"/>
      <c r="Q267" s="49"/>
      <c r="R267" s="49"/>
    </row>
    <row r="268" ht="15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P268" s="49"/>
      <c r="Q268" s="49"/>
      <c r="R268" s="49"/>
    </row>
    <row r="269" ht="15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P269" s="49"/>
      <c r="Q269" s="49"/>
      <c r="R269" s="49"/>
    </row>
    <row r="270" ht="15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P270" s="49"/>
      <c r="Q270" s="49"/>
      <c r="R270" s="49"/>
    </row>
    <row r="271" ht="15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P271" s="49"/>
      <c r="Q271" s="49"/>
      <c r="R271" s="49"/>
    </row>
    <row r="272" ht="15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P272" s="49"/>
      <c r="Q272" s="49"/>
      <c r="R272" s="49"/>
    </row>
    <row r="273" ht="15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P273" s="49"/>
      <c r="Q273" s="49"/>
      <c r="R273" s="49"/>
    </row>
    <row r="274" ht="15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P274" s="49"/>
      <c r="Q274" s="49"/>
      <c r="R274" s="49"/>
    </row>
    <row r="275" ht="15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P275" s="49"/>
      <c r="Q275" s="49"/>
      <c r="R275" s="49"/>
    </row>
    <row r="276" ht="15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P276" s="49"/>
      <c r="Q276" s="49"/>
      <c r="R276" s="49"/>
    </row>
    <row r="277" ht="15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P277" s="49"/>
      <c r="Q277" s="49"/>
      <c r="R277" s="49"/>
    </row>
    <row r="278" ht="15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P278" s="49"/>
      <c r="Q278" s="49"/>
      <c r="R278" s="49"/>
    </row>
    <row r="279" ht="15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P279" s="49"/>
      <c r="Q279" s="49"/>
      <c r="R279" s="49"/>
    </row>
    <row r="280" ht="15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P280" s="49"/>
      <c r="Q280" s="49"/>
      <c r="R280" s="49"/>
    </row>
    <row r="281" ht="15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P281" s="49"/>
      <c r="Q281" s="49"/>
      <c r="R281" s="49"/>
    </row>
    <row r="282" ht="15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P282" s="49"/>
      <c r="Q282" s="49"/>
      <c r="R282" s="49"/>
    </row>
    <row r="283" ht="15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P283" s="49"/>
      <c r="Q283" s="49"/>
      <c r="R283" s="49"/>
    </row>
    <row r="284" ht="15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P284" s="49"/>
      <c r="Q284" s="49"/>
      <c r="R284" s="49"/>
    </row>
    <row r="285" ht="15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P285" s="49"/>
      <c r="Q285" s="49"/>
      <c r="R285" s="49"/>
    </row>
    <row r="286" ht="15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P286" s="49"/>
      <c r="Q286" s="49"/>
      <c r="R286" s="49"/>
    </row>
    <row r="287" ht="15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P287" s="49"/>
      <c r="Q287" s="49"/>
      <c r="R287" s="49"/>
    </row>
    <row r="288" ht="15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P288" s="49"/>
      <c r="Q288" s="49"/>
      <c r="R288" s="49"/>
    </row>
    <row r="289" ht="15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P289" s="49"/>
      <c r="Q289" s="49"/>
      <c r="R289" s="49"/>
    </row>
    <row r="290" ht="15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P290" s="49"/>
      <c r="Q290" s="49"/>
      <c r="R290" s="49"/>
    </row>
    <row r="291" ht="15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P291" s="49"/>
      <c r="Q291" s="49"/>
      <c r="R291" s="49"/>
    </row>
    <row r="292" ht="15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P292" s="49"/>
      <c r="Q292" s="49"/>
      <c r="R292" s="49"/>
    </row>
    <row r="293" ht="15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P293" s="49"/>
      <c r="Q293" s="49"/>
      <c r="R293" s="49"/>
    </row>
    <row r="294" ht="15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P294" s="49"/>
      <c r="Q294" s="49"/>
      <c r="R294" s="49"/>
    </row>
    <row r="295" ht="15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P295" s="49"/>
      <c r="Q295" s="49"/>
      <c r="R295" s="49"/>
    </row>
    <row r="296" ht="15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P296" s="49"/>
      <c r="Q296" s="49"/>
      <c r="R296" s="49"/>
    </row>
    <row r="297" ht="15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P297" s="49"/>
      <c r="Q297" s="49"/>
      <c r="R297" s="49"/>
    </row>
    <row r="298" ht="15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P298" s="49"/>
      <c r="Q298" s="49"/>
      <c r="R298" s="49"/>
    </row>
    <row r="299" ht="15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P299" s="49"/>
      <c r="Q299" s="49"/>
      <c r="R299" s="49"/>
    </row>
    <row r="300" ht="15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P300" s="49"/>
      <c r="Q300" s="49"/>
      <c r="R300" s="49"/>
    </row>
    <row r="301" ht="15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P301" s="49"/>
      <c r="Q301" s="49"/>
      <c r="R301" s="49"/>
    </row>
    <row r="302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P302" s="49"/>
      <c r="Q302" s="49"/>
      <c r="R302" s="49"/>
    </row>
    <row r="303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P303" s="49"/>
      <c r="Q303" s="49"/>
      <c r="R303" s="49"/>
    </row>
    <row r="304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P304" s="49"/>
      <c r="Q304" s="49"/>
      <c r="R304" s="49"/>
    </row>
    <row r="305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P305" s="49"/>
      <c r="Q305" s="49"/>
      <c r="R305" s="49"/>
    </row>
    <row r="306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P306" s="49"/>
      <c r="Q306" s="49"/>
      <c r="R306" s="49"/>
    </row>
    <row r="307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P307" s="49"/>
      <c r="Q307" s="49"/>
      <c r="R307" s="49"/>
    </row>
    <row r="308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P308" s="49"/>
      <c r="Q308" s="49"/>
      <c r="R308" s="49"/>
    </row>
    <row r="309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P309" s="49"/>
      <c r="Q309" s="49"/>
      <c r="R309" s="49"/>
    </row>
    <row r="310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P310" s="49"/>
      <c r="Q310" s="49"/>
      <c r="R310" s="49"/>
    </row>
    <row r="311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P311" s="49"/>
      <c r="Q311" s="49"/>
      <c r="R311" s="49"/>
    </row>
    <row r="312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P312" s="49"/>
      <c r="Q312" s="49"/>
      <c r="R312" s="49"/>
    </row>
    <row r="313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P313" s="49"/>
      <c r="Q313" s="49"/>
      <c r="R313" s="49"/>
    </row>
    <row r="314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P314" s="49"/>
      <c r="Q314" s="49"/>
      <c r="R314" s="49"/>
    </row>
    <row r="315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P315" s="49"/>
      <c r="Q315" s="49"/>
      <c r="R315" s="49"/>
    </row>
    <row r="316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P316" s="49"/>
      <c r="Q316" s="49"/>
      <c r="R316" s="49"/>
    </row>
    <row r="317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P317" s="49"/>
      <c r="Q317" s="49"/>
      <c r="R317" s="49"/>
    </row>
    <row r="318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P318" s="49"/>
      <c r="Q318" s="49"/>
      <c r="R318" s="49"/>
    </row>
    <row r="319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P319" s="49"/>
      <c r="Q319" s="49"/>
      <c r="R319" s="49"/>
    </row>
    <row r="320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P320" s="49"/>
      <c r="Q320" s="49"/>
      <c r="R320" s="49"/>
    </row>
    <row r="321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P321" s="49"/>
      <c r="Q321" s="49"/>
      <c r="R321" s="49"/>
    </row>
    <row r="322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P322" s="49"/>
      <c r="Q322" s="49"/>
      <c r="R322" s="49"/>
    </row>
    <row r="323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P323" s="49"/>
      <c r="Q323" s="49"/>
      <c r="R323" s="49"/>
    </row>
    <row r="324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P324" s="49"/>
      <c r="Q324" s="49"/>
      <c r="R324" s="49"/>
    </row>
    <row r="325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P325" s="49"/>
      <c r="Q325" s="49"/>
      <c r="R325" s="49"/>
    </row>
    <row r="326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P326" s="49"/>
      <c r="Q326" s="49"/>
      <c r="R326" s="49"/>
    </row>
    <row r="327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P327" s="49"/>
      <c r="Q327" s="49"/>
      <c r="R327" s="49"/>
    </row>
    <row r="328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P328" s="49"/>
      <c r="Q328" s="49"/>
      <c r="R328" s="49"/>
    </row>
    <row r="329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P329" s="49"/>
      <c r="Q329" s="49"/>
      <c r="R329" s="49"/>
    </row>
    <row r="330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P330" s="49"/>
      <c r="Q330" s="49"/>
      <c r="R330" s="49"/>
    </row>
    <row r="331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P331" s="49"/>
      <c r="Q331" s="49"/>
      <c r="R331" s="49"/>
    </row>
    <row r="332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P332" s="49"/>
      <c r="Q332" s="49"/>
      <c r="R332" s="49"/>
    </row>
    <row r="333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P333" s="49"/>
      <c r="Q333" s="49"/>
      <c r="R333" s="49"/>
    </row>
    <row r="334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P334" s="49"/>
      <c r="Q334" s="49"/>
      <c r="R334" s="49"/>
    </row>
    <row r="335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P335" s="49"/>
      <c r="Q335" s="49"/>
      <c r="R335" s="49"/>
    </row>
    <row r="336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P336" s="49"/>
      <c r="Q336" s="49"/>
      <c r="R336" s="49"/>
    </row>
    <row r="337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P337" s="49"/>
      <c r="Q337" s="49"/>
      <c r="R337" s="49"/>
    </row>
    <row r="338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P338" s="49"/>
      <c r="Q338" s="49"/>
      <c r="R338" s="49"/>
    </row>
    <row r="339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P339" s="49"/>
      <c r="Q339" s="49"/>
      <c r="R339" s="49"/>
    </row>
    <row r="340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P340" s="49"/>
      <c r="Q340" s="49"/>
      <c r="R340" s="49"/>
    </row>
    <row r="341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P341" s="49"/>
      <c r="Q341" s="49"/>
      <c r="R341" s="49"/>
    </row>
    <row r="342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P342" s="49"/>
      <c r="Q342" s="49"/>
      <c r="R342" s="49"/>
    </row>
    <row r="343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P343" s="49"/>
      <c r="Q343" s="49"/>
      <c r="R343" s="49"/>
    </row>
    <row r="344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P344" s="49"/>
      <c r="Q344" s="49"/>
      <c r="R344" s="49"/>
    </row>
    <row r="345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P345" s="49"/>
      <c r="Q345" s="49"/>
      <c r="R345" s="49"/>
    </row>
    <row r="346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P346" s="49"/>
      <c r="Q346" s="49"/>
      <c r="R346" s="49"/>
    </row>
    <row r="347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P347" s="49"/>
      <c r="Q347" s="49"/>
      <c r="R347" s="49"/>
    </row>
    <row r="348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P348" s="49"/>
      <c r="Q348" s="49"/>
      <c r="R348" s="49"/>
    </row>
    <row r="349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P349" s="49"/>
      <c r="Q349" s="49"/>
      <c r="R349" s="49"/>
    </row>
    <row r="350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P350" s="49"/>
      <c r="Q350" s="49"/>
      <c r="R350" s="49"/>
    </row>
    <row r="351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P351" s="49"/>
      <c r="Q351" s="49"/>
      <c r="R351" s="49"/>
    </row>
    <row r="352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P352" s="49"/>
      <c r="Q352" s="49"/>
      <c r="R352" s="49"/>
    </row>
    <row r="353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P353" s="49"/>
      <c r="Q353" s="49"/>
      <c r="R353" s="49"/>
    </row>
    <row r="354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P354" s="49"/>
      <c r="Q354" s="49"/>
      <c r="R354" s="49"/>
    </row>
    <row r="355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P355" s="49"/>
      <c r="Q355" s="49"/>
      <c r="R355" s="49"/>
    </row>
    <row r="356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P356" s="49"/>
      <c r="Q356" s="49"/>
      <c r="R356" s="49"/>
    </row>
    <row r="357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P357" s="49"/>
      <c r="Q357" s="49"/>
      <c r="R357" s="49"/>
    </row>
    <row r="358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P358" s="49"/>
      <c r="Q358" s="49"/>
      <c r="R358" s="49"/>
    </row>
    <row r="359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P359" s="49"/>
      <c r="Q359" s="49"/>
      <c r="R359" s="49"/>
    </row>
    <row r="360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P360" s="49"/>
      <c r="Q360" s="49"/>
      <c r="R360" s="49"/>
    </row>
    <row r="361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P361" s="49"/>
      <c r="Q361" s="49"/>
      <c r="R361" s="49"/>
    </row>
    <row r="362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P362" s="49"/>
      <c r="Q362" s="49"/>
      <c r="R362" s="49"/>
    </row>
    <row r="363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P363" s="49"/>
      <c r="Q363" s="49"/>
      <c r="R363" s="49"/>
    </row>
    <row r="364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P364" s="49"/>
      <c r="Q364" s="49"/>
      <c r="R364" s="49"/>
    </row>
    <row r="365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P365" s="49"/>
      <c r="Q365" s="49"/>
      <c r="R365" s="49"/>
    </row>
    <row r="366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P366" s="49"/>
      <c r="Q366" s="49"/>
      <c r="R366" s="49"/>
    </row>
    <row r="367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P367" s="49"/>
      <c r="Q367" s="49"/>
      <c r="R367" s="49"/>
    </row>
    <row r="368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P368" s="49"/>
      <c r="Q368" s="49"/>
      <c r="R368" s="49"/>
    </row>
    <row r="369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P369" s="49"/>
      <c r="Q369" s="49"/>
      <c r="R369" s="49"/>
    </row>
    <row r="370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P370" s="49"/>
      <c r="Q370" s="49"/>
      <c r="R370" s="49"/>
    </row>
    <row r="371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P371" s="49"/>
      <c r="Q371" s="49"/>
      <c r="R371" s="49"/>
    </row>
    <row r="372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P372" s="49"/>
      <c r="Q372" s="49"/>
      <c r="R372" s="49"/>
    </row>
    <row r="373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P373" s="49"/>
      <c r="Q373" s="49"/>
      <c r="R373" s="49"/>
    </row>
    <row r="374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P374" s="49"/>
      <c r="Q374" s="49"/>
      <c r="R374" s="49"/>
    </row>
    <row r="375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P375" s="49"/>
      <c r="Q375" s="49"/>
      <c r="R375" s="49"/>
    </row>
    <row r="376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P376" s="49"/>
      <c r="Q376" s="49"/>
      <c r="R376" s="49"/>
    </row>
    <row r="377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P377" s="49"/>
      <c r="Q377" s="49"/>
      <c r="R377" s="49"/>
    </row>
    <row r="378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P378" s="49"/>
      <c r="Q378" s="49"/>
      <c r="R378" s="49"/>
    </row>
    <row r="379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P379" s="49"/>
      <c r="Q379" s="49"/>
      <c r="R379" s="49"/>
    </row>
    <row r="380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P380" s="49"/>
      <c r="Q380" s="49"/>
      <c r="R380" s="49"/>
    </row>
    <row r="381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P381" s="49"/>
      <c r="Q381" s="49"/>
      <c r="R381" s="49"/>
    </row>
    <row r="382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P382" s="49"/>
      <c r="Q382" s="49"/>
      <c r="R382" s="49"/>
    </row>
    <row r="383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P383" s="49"/>
      <c r="Q383" s="49"/>
      <c r="R383" s="49"/>
    </row>
    <row r="384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P384" s="49"/>
      <c r="Q384" s="49"/>
      <c r="R384" s="49"/>
    </row>
    <row r="385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P385" s="49"/>
      <c r="Q385" s="49"/>
      <c r="R385" s="49"/>
    </row>
    <row r="386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P386" s="49"/>
      <c r="Q386" s="49"/>
      <c r="R386" s="49"/>
    </row>
    <row r="387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P387" s="49"/>
      <c r="Q387" s="49"/>
      <c r="R387" s="49"/>
    </row>
    <row r="388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P388" s="49"/>
      <c r="Q388" s="49"/>
      <c r="R388" s="49"/>
    </row>
    <row r="389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P389" s="49"/>
      <c r="Q389" s="49"/>
      <c r="R389" s="49"/>
    </row>
    <row r="390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P390" s="49"/>
      <c r="Q390" s="49"/>
      <c r="R390" s="49"/>
    </row>
    <row r="391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P391" s="49"/>
      <c r="Q391" s="49"/>
      <c r="R391" s="49"/>
    </row>
    <row r="392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P392" s="49"/>
      <c r="Q392" s="49"/>
      <c r="R392" s="49"/>
    </row>
    <row r="393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P393" s="49"/>
      <c r="Q393" s="49"/>
      <c r="R393" s="49"/>
    </row>
    <row r="394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P394" s="49"/>
      <c r="Q394" s="49"/>
      <c r="R394" s="49"/>
    </row>
    <row r="395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P395" s="49"/>
      <c r="Q395" s="49"/>
      <c r="R395" s="49"/>
    </row>
    <row r="396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P396" s="49"/>
      <c r="Q396" s="49"/>
      <c r="R396" s="49"/>
    </row>
    <row r="397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P397" s="49"/>
      <c r="Q397" s="49"/>
      <c r="R397" s="49"/>
    </row>
    <row r="398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P398" s="49"/>
      <c r="Q398" s="49"/>
      <c r="R398" s="49"/>
    </row>
    <row r="399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P399" s="49"/>
      <c r="Q399" s="49"/>
      <c r="R399" s="49"/>
    </row>
    <row r="400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P400" s="49"/>
      <c r="Q400" s="49"/>
      <c r="R400" s="49"/>
    </row>
    <row r="401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P401" s="49"/>
      <c r="Q401" s="49"/>
      <c r="R401" s="49"/>
    </row>
    <row r="402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P402" s="49"/>
      <c r="Q402" s="49"/>
      <c r="R402" s="49"/>
    </row>
    <row r="403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P403" s="49"/>
      <c r="Q403" s="49"/>
      <c r="R403" s="49"/>
    </row>
    <row r="404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P404" s="49"/>
      <c r="Q404" s="49"/>
      <c r="R404" s="49"/>
    </row>
    <row r="405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P405" s="49"/>
      <c r="Q405" s="49"/>
      <c r="R405" s="49"/>
    </row>
    <row r="406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P406" s="49"/>
      <c r="Q406" s="49"/>
      <c r="R406" s="49"/>
    </row>
    <row r="407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P407" s="49"/>
      <c r="Q407" s="49"/>
      <c r="R407" s="49"/>
    </row>
    <row r="408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P408" s="49"/>
      <c r="Q408" s="49"/>
      <c r="R408" s="49"/>
    </row>
    <row r="409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P409" s="49"/>
      <c r="Q409" s="49"/>
      <c r="R409" s="49"/>
    </row>
    <row r="410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P410" s="49"/>
      <c r="Q410" s="49"/>
      <c r="R410" s="49"/>
    </row>
    <row r="411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P411" s="49"/>
      <c r="Q411" s="49"/>
      <c r="R411" s="49"/>
    </row>
    <row r="412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P412" s="49"/>
      <c r="Q412" s="49"/>
      <c r="R412" s="49"/>
    </row>
    <row r="413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P413" s="49"/>
      <c r="Q413" s="49"/>
      <c r="R413" s="49"/>
    </row>
    <row r="414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P414" s="49"/>
      <c r="Q414" s="49"/>
      <c r="R414" s="49"/>
    </row>
    <row r="415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P415" s="49"/>
      <c r="Q415" s="49"/>
      <c r="R415" s="49"/>
    </row>
    <row r="416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P416" s="49"/>
      <c r="Q416" s="49"/>
      <c r="R416" s="49"/>
    </row>
    <row r="417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P417" s="49"/>
      <c r="Q417" s="49"/>
      <c r="R417" s="49"/>
    </row>
    <row r="418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P418" s="49"/>
      <c r="Q418" s="49"/>
      <c r="R418" s="49"/>
    </row>
    <row r="419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P419" s="49"/>
      <c r="Q419" s="49"/>
      <c r="R419" s="49"/>
    </row>
    <row r="420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P420" s="49"/>
      <c r="Q420" s="49"/>
      <c r="R420" s="49"/>
    </row>
    <row r="421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P421" s="49"/>
      <c r="Q421" s="49"/>
      <c r="R421" s="49"/>
    </row>
    <row r="422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P422" s="49"/>
      <c r="Q422" s="49"/>
      <c r="R422" s="49"/>
    </row>
    <row r="423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P423" s="49"/>
      <c r="Q423" s="49"/>
      <c r="R423" s="49"/>
    </row>
    <row r="424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P424" s="49"/>
      <c r="Q424" s="49"/>
      <c r="R424" s="49"/>
    </row>
    <row r="425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P425" s="49"/>
      <c r="Q425" s="49"/>
      <c r="R425" s="49"/>
    </row>
    <row r="426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P426" s="49"/>
      <c r="Q426" s="49"/>
      <c r="R426" s="49"/>
    </row>
    <row r="427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P427" s="49"/>
      <c r="Q427" s="49"/>
      <c r="R427" s="49"/>
    </row>
    <row r="428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P428" s="49"/>
      <c r="Q428" s="49"/>
      <c r="R428" s="49"/>
    </row>
    <row r="429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P429" s="49"/>
      <c r="Q429" s="49"/>
      <c r="R429" s="49"/>
    </row>
    <row r="430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P430" s="49"/>
      <c r="Q430" s="49"/>
      <c r="R430" s="49"/>
    </row>
    <row r="431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P431" s="49"/>
      <c r="Q431" s="49"/>
      <c r="R431" s="49"/>
    </row>
    <row r="432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P432" s="49"/>
      <c r="Q432" s="49"/>
      <c r="R432" s="49"/>
    </row>
    <row r="433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P433" s="49"/>
      <c r="Q433" s="49"/>
      <c r="R433" s="49"/>
    </row>
    <row r="434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P434" s="49"/>
      <c r="Q434" s="49"/>
      <c r="R434" s="49"/>
    </row>
    <row r="435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P435" s="49"/>
      <c r="Q435" s="49"/>
      <c r="R435" s="49"/>
    </row>
    <row r="436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P436" s="49"/>
      <c r="Q436" s="49"/>
      <c r="R436" s="49"/>
    </row>
    <row r="437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P437" s="49"/>
      <c r="Q437" s="49"/>
      <c r="R437" s="49"/>
    </row>
    <row r="438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P438" s="49"/>
      <c r="Q438" s="49"/>
      <c r="R438" s="49"/>
    </row>
    <row r="439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P439" s="49"/>
      <c r="Q439" s="49"/>
      <c r="R439" s="49"/>
    </row>
    <row r="440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P440" s="49"/>
      <c r="Q440" s="49"/>
      <c r="R440" s="49"/>
    </row>
    <row r="441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P441" s="49"/>
      <c r="Q441" s="49"/>
      <c r="R441" s="49"/>
    </row>
    <row r="442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P442" s="49"/>
      <c r="Q442" s="49"/>
      <c r="R442" s="49"/>
    </row>
    <row r="443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P443" s="49"/>
      <c r="Q443" s="49"/>
      <c r="R443" s="49"/>
    </row>
    <row r="444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P444" s="49"/>
      <c r="Q444" s="49"/>
      <c r="R444" s="49"/>
    </row>
    <row r="445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P445" s="49"/>
      <c r="Q445" s="49"/>
      <c r="R445" s="49"/>
    </row>
    <row r="446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P446" s="49"/>
      <c r="Q446" s="49"/>
      <c r="R446" s="49"/>
    </row>
    <row r="447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P447" s="49"/>
      <c r="Q447" s="49"/>
      <c r="R447" s="49"/>
    </row>
    <row r="448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P448" s="49"/>
      <c r="Q448" s="49"/>
      <c r="R448" s="49"/>
    </row>
    <row r="449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P449" s="49"/>
      <c r="Q449" s="49"/>
      <c r="R449" s="49"/>
    </row>
    <row r="450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P450" s="49"/>
      <c r="Q450" s="49"/>
      <c r="R450" s="49"/>
    </row>
    <row r="451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P451" s="49"/>
      <c r="Q451" s="49"/>
      <c r="R451" s="49"/>
    </row>
    <row r="452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P452" s="49"/>
      <c r="Q452" s="49"/>
      <c r="R452" s="49"/>
    </row>
    <row r="453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P453" s="49"/>
      <c r="Q453" s="49"/>
      <c r="R453" s="49"/>
    </row>
    <row r="454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P454" s="49"/>
      <c r="Q454" s="49"/>
      <c r="R454" s="49"/>
    </row>
    <row r="455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P455" s="49"/>
      <c r="Q455" s="49"/>
      <c r="R455" s="49"/>
    </row>
    <row r="456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P456" s="49"/>
      <c r="Q456" s="49"/>
      <c r="R456" s="49"/>
    </row>
    <row r="457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P457" s="49"/>
      <c r="Q457" s="49"/>
      <c r="R457" s="49"/>
    </row>
    <row r="458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P458" s="49"/>
      <c r="Q458" s="49"/>
      <c r="R458" s="49"/>
    </row>
    <row r="459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P459" s="49"/>
      <c r="Q459" s="49"/>
      <c r="R459" s="49"/>
    </row>
    <row r="460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P460" s="49"/>
      <c r="Q460" s="49"/>
      <c r="R460" s="49"/>
    </row>
    <row r="461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P461" s="49"/>
      <c r="Q461" s="49"/>
      <c r="R461" s="49"/>
    </row>
    <row r="462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P462" s="49"/>
      <c r="Q462" s="49"/>
      <c r="R462" s="49"/>
    </row>
    <row r="463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P463" s="49"/>
      <c r="Q463" s="49"/>
      <c r="R463" s="49"/>
    </row>
    <row r="464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P464" s="49"/>
      <c r="Q464" s="49"/>
      <c r="R464" s="49"/>
    </row>
    <row r="465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P465" s="49"/>
      <c r="Q465" s="49"/>
      <c r="R465" s="49"/>
    </row>
    <row r="466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P466" s="49"/>
      <c r="Q466" s="49"/>
      <c r="R466" s="49"/>
    </row>
    <row r="467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P467" s="49"/>
      <c r="Q467" s="49"/>
      <c r="R467" s="49"/>
    </row>
    <row r="468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P468" s="49"/>
      <c r="Q468" s="49"/>
      <c r="R468" s="49"/>
    </row>
    <row r="469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P469" s="49"/>
      <c r="Q469" s="49"/>
      <c r="R469" s="49"/>
    </row>
    <row r="470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P470" s="49"/>
      <c r="Q470" s="49"/>
      <c r="R470" s="49"/>
    </row>
    <row r="471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P471" s="49"/>
      <c r="Q471" s="49"/>
      <c r="R471" s="49"/>
    </row>
    <row r="472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P472" s="49"/>
      <c r="Q472" s="49"/>
      <c r="R472" s="49"/>
    </row>
    <row r="473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P473" s="49"/>
      <c r="Q473" s="49"/>
      <c r="R473" s="49"/>
    </row>
    <row r="474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P474" s="49"/>
      <c r="Q474" s="49"/>
      <c r="R474" s="49"/>
    </row>
    <row r="475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P475" s="49"/>
      <c r="Q475" s="49"/>
      <c r="R475" s="49"/>
    </row>
    <row r="476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P476" s="49"/>
      <c r="Q476" s="49"/>
      <c r="R476" s="49"/>
    </row>
    <row r="477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P477" s="49"/>
      <c r="Q477" s="49"/>
      <c r="R477" s="49"/>
    </row>
    <row r="478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P478" s="49"/>
      <c r="Q478" s="49"/>
      <c r="R478" s="49"/>
    </row>
    <row r="479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P479" s="49"/>
      <c r="Q479" s="49"/>
      <c r="R479" s="49"/>
    </row>
    <row r="480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P480" s="49"/>
      <c r="Q480" s="49"/>
      <c r="R480" s="49"/>
    </row>
    <row r="481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P481" s="49"/>
      <c r="Q481" s="49"/>
      <c r="R481" s="49"/>
    </row>
    <row r="482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P482" s="49"/>
      <c r="Q482" s="49"/>
      <c r="R482" s="49"/>
    </row>
    <row r="483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P483" s="49"/>
      <c r="Q483" s="49"/>
      <c r="R483" s="49"/>
    </row>
    <row r="484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P484" s="49"/>
      <c r="Q484" s="49"/>
      <c r="R484" s="49"/>
    </row>
    <row r="485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P485" s="49"/>
      <c r="Q485" s="49"/>
      <c r="R485" s="49"/>
    </row>
    <row r="486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P486" s="49"/>
      <c r="Q486" s="49"/>
      <c r="R486" s="49"/>
    </row>
    <row r="487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P487" s="49"/>
      <c r="Q487" s="49"/>
      <c r="R487" s="49"/>
    </row>
    <row r="488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P488" s="49"/>
      <c r="Q488" s="49"/>
      <c r="R488" s="49"/>
    </row>
    <row r="489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P489" s="49"/>
      <c r="Q489" s="49"/>
      <c r="R489" s="49"/>
    </row>
    <row r="490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P490" s="49"/>
      <c r="Q490" s="49"/>
      <c r="R490" s="49"/>
    </row>
    <row r="491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P491" s="49"/>
      <c r="Q491" s="49"/>
      <c r="R491" s="49"/>
    </row>
    <row r="492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P492" s="49"/>
      <c r="Q492" s="49"/>
      <c r="R492" s="49"/>
    </row>
    <row r="493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P493" s="49"/>
      <c r="Q493" s="49"/>
      <c r="R493" s="49"/>
    </row>
    <row r="494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P494" s="49"/>
      <c r="Q494" s="49"/>
      <c r="R494" s="49"/>
    </row>
    <row r="495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P495" s="49"/>
      <c r="Q495" s="49"/>
      <c r="R495" s="49"/>
    </row>
    <row r="496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P496" s="49"/>
      <c r="Q496" s="49"/>
      <c r="R496" s="49"/>
    </row>
    <row r="497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P497" s="49"/>
      <c r="Q497" s="49"/>
      <c r="R497" s="49"/>
    </row>
    <row r="498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P498" s="49"/>
      <c r="Q498" s="49"/>
      <c r="R498" s="49"/>
    </row>
    <row r="499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P499" s="49"/>
      <c r="Q499" s="49"/>
      <c r="R499" s="49"/>
    </row>
    <row r="500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P500" s="49"/>
      <c r="Q500" s="49"/>
      <c r="R500" s="49"/>
    </row>
    <row r="501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P501" s="49"/>
      <c r="Q501" s="49"/>
      <c r="R501" s="49"/>
    </row>
    <row r="502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P502" s="49"/>
      <c r="Q502" s="49"/>
      <c r="R502" s="49"/>
    </row>
    <row r="503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P503" s="49"/>
      <c r="Q503" s="49"/>
      <c r="R503" s="49"/>
    </row>
    <row r="504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P504" s="49"/>
      <c r="Q504" s="49"/>
      <c r="R504" s="49"/>
    </row>
    <row r="505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P505" s="49"/>
      <c r="Q505" s="49"/>
      <c r="R505" s="49"/>
    </row>
    <row r="506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P506" s="49"/>
      <c r="Q506" s="49"/>
      <c r="R506" s="49"/>
    </row>
    <row r="507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P507" s="49"/>
      <c r="Q507" s="49"/>
      <c r="R507" s="49"/>
    </row>
    <row r="508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P508" s="49"/>
      <c r="Q508" s="49"/>
      <c r="R508" s="49"/>
    </row>
    <row r="509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P509" s="49"/>
      <c r="Q509" s="49"/>
      <c r="R509" s="49"/>
    </row>
    <row r="510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P510" s="49"/>
      <c r="Q510" s="49"/>
      <c r="R510" s="49"/>
    </row>
    <row r="511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P511" s="49"/>
      <c r="Q511" s="49"/>
      <c r="R511" s="49"/>
    </row>
    <row r="512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P512" s="49"/>
      <c r="Q512" s="49"/>
      <c r="R512" s="49"/>
    </row>
    <row r="513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P513" s="49"/>
      <c r="Q513" s="49"/>
      <c r="R513" s="49"/>
    </row>
    <row r="514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P514" s="49"/>
      <c r="Q514" s="49"/>
      <c r="R514" s="49"/>
    </row>
    <row r="515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P515" s="49"/>
      <c r="Q515" s="49"/>
      <c r="R515" s="49"/>
    </row>
    <row r="516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P516" s="49"/>
      <c r="Q516" s="49"/>
      <c r="R516" s="49"/>
    </row>
    <row r="517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P517" s="49"/>
      <c r="Q517" s="49"/>
      <c r="R517" s="49"/>
    </row>
    <row r="518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P518" s="49"/>
      <c r="Q518" s="49"/>
      <c r="R518" s="49"/>
    </row>
    <row r="519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P519" s="49"/>
      <c r="Q519" s="49"/>
      <c r="R519" s="49"/>
    </row>
    <row r="520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P520" s="49"/>
      <c r="Q520" s="49"/>
      <c r="R520" s="49"/>
    </row>
    <row r="521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P521" s="49"/>
      <c r="Q521" s="49"/>
      <c r="R521" s="49"/>
    </row>
    <row r="522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P522" s="49"/>
      <c r="Q522" s="49"/>
      <c r="R522" s="49"/>
    </row>
    <row r="523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P523" s="49"/>
      <c r="Q523" s="49"/>
      <c r="R523" s="49"/>
    </row>
    <row r="524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P524" s="49"/>
      <c r="Q524" s="49"/>
      <c r="R524" s="49"/>
    </row>
    <row r="525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P525" s="49"/>
      <c r="Q525" s="49"/>
      <c r="R525" s="49"/>
    </row>
    <row r="526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P526" s="49"/>
      <c r="Q526" s="49"/>
      <c r="R526" s="49"/>
    </row>
    <row r="527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P527" s="49"/>
      <c r="Q527" s="49"/>
      <c r="R527" s="49"/>
    </row>
    <row r="528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P528" s="49"/>
      <c r="Q528" s="49"/>
      <c r="R528" s="49"/>
    </row>
    <row r="529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P529" s="49"/>
      <c r="Q529" s="49"/>
      <c r="R529" s="49"/>
    </row>
    <row r="530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P530" s="49"/>
      <c r="Q530" s="49"/>
      <c r="R530" s="49"/>
    </row>
    <row r="531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P531" s="49"/>
      <c r="Q531" s="49"/>
      <c r="R531" s="49"/>
    </row>
    <row r="532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P532" s="49"/>
      <c r="Q532" s="49"/>
      <c r="R532" s="49"/>
    </row>
    <row r="533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P533" s="49"/>
      <c r="Q533" s="49"/>
      <c r="R533" s="49"/>
    </row>
    <row r="534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P534" s="49"/>
      <c r="Q534" s="49"/>
      <c r="R534" s="49"/>
    </row>
    <row r="535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P535" s="49"/>
      <c r="Q535" s="49"/>
      <c r="R535" s="49"/>
    </row>
    <row r="536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P536" s="49"/>
      <c r="Q536" s="49"/>
      <c r="R536" s="49"/>
    </row>
    <row r="537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P537" s="49"/>
      <c r="Q537" s="49"/>
      <c r="R537" s="49"/>
    </row>
    <row r="538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P538" s="49"/>
      <c r="Q538" s="49"/>
      <c r="R538" s="49"/>
    </row>
    <row r="539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P539" s="49"/>
      <c r="Q539" s="49"/>
      <c r="R539" s="49"/>
    </row>
    <row r="540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P540" s="49"/>
      <c r="Q540" s="49"/>
      <c r="R540" s="49"/>
    </row>
    <row r="541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P541" s="49"/>
      <c r="Q541" s="49"/>
      <c r="R541" s="49"/>
    </row>
    <row r="542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P542" s="49"/>
      <c r="Q542" s="49"/>
      <c r="R542" s="49"/>
    </row>
    <row r="543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P543" s="49"/>
      <c r="Q543" s="49"/>
      <c r="R543" s="49"/>
    </row>
    <row r="544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P544" s="49"/>
      <c r="Q544" s="49"/>
      <c r="R544" s="49"/>
    </row>
    <row r="545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P545" s="49"/>
      <c r="Q545" s="49"/>
      <c r="R545" s="49"/>
    </row>
    <row r="546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P546" s="49"/>
      <c r="Q546" s="49"/>
      <c r="R546" s="49"/>
    </row>
    <row r="547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P547" s="49"/>
      <c r="Q547" s="49"/>
      <c r="R547" s="49"/>
    </row>
    <row r="548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P548" s="49"/>
      <c r="Q548" s="49"/>
      <c r="R548" s="49"/>
    </row>
    <row r="549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P549" s="49"/>
      <c r="Q549" s="49"/>
      <c r="R549" s="49"/>
    </row>
    <row r="550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P550" s="49"/>
      <c r="Q550" s="49"/>
      <c r="R550" s="49"/>
    </row>
    <row r="551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P551" s="49"/>
      <c r="Q551" s="49"/>
      <c r="R551" s="49"/>
    </row>
    <row r="552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P552" s="49"/>
      <c r="Q552" s="49"/>
      <c r="R552" s="49"/>
    </row>
    <row r="553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P553" s="49"/>
      <c r="Q553" s="49"/>
      <c r="R553" s="49"/>
    </row>
    <row r="554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P554" s="49"/>
      <c r="Q554" s="49"/>
      <c r="R554" s="49"/>
    </row>
    <row r="555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P555" s="49"/>
      <c r="Q555" s="49"/>
      <c r="R555" s="49"/>
    </row>
    <row r="556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P556" s="49"/>
      <c r="Q556" s="49"/>
      <c r="R556" s="49"/>
    </row>
    <row r="557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P557" s="49"/>
      <c r="Q557" s="49"/>
      <c r="R557" s="49"/>
    </row>
    <row r="558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P558" s="49"/>
      <c r="Q558" s="49"/>
      <c r="R558" s="49"/>
    </row>
    <row r="559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P559" s="49"/>
      <c r="Q559" s="49"/>
      <c r="R559" s="49"/>
    </row>
    <row r="560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P560" s="49"/>
      <c r="Q560" s="49"/>
      <c r="R560" s="49"/>
    </row>
    <row r="561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P561" s="49"/>
      <c r="Q561" s="49"/>
      <c r="R561" s="49"/>
    </row>
    <row r="562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P562" s="49"/>
      <c r="Q562" s="49"/>
      <c r="R562" s="49"/>
    </row>
    <row r="563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P563" s="49"/>
      <c r="Q563" s="49"/>
      <c r="R563" s="49"/>
    </row>
    <row r="564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P564" s="49"/>
      <c r="Q564" s="49"/>
      <c r="R564" s="49"/>
    </row>
    <row r="565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P565" s="49"/>
      <c r="Q565" s="49"/>
      <c r="R565" s="49"/>
    </row>
    <row r="566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P566" s="49"/>
      <c r="Q566" s="49"/>
      <c r="R566" s="49"/>
    </row>
    <row r="567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P567" s="49"/>
      <c r="Q567" s="49"/>
      <c r="R567" s="49"/>
    </row>
    <row r="568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P568" s="49"/>
      <c r="Q568" s="49"/>
      <c r="R568" s="49"/>
    </row>
    <row r="569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P569" s="49"/>
      <c r="Q569" s="49"/>
      <c r="R569" s="49"/>
    </row>
    <row r="570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P570" s="49"/>
      <c r="Q570" s="49"/>
      <c r="R570" s="49"/>
    </row>
    <row r="571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P571" s="49"/>
      <c r="Q571" s="49"/>
      <c r="R571" s="49"/>
    </row>
    <row r="572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P572" s="49"/>
      <c r="Q572" s="49"/>
      <c r="R572" s="49"/>
    </row>
    <row r="573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P573" s="49"/>
      <c r="Q573" s="49"/>
      <c r="R573" s="49"/>
    </row>
    <row r="574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P574" s="49"/>
      <c r="Q574" s="49"/>
      <c r="R574" s="49"/>
    </row>
    <row r="575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P575" s="49"/>
      <c r="Q575" s="49"/>
      <c r="R575" s="49"/>
    </row>
    <row r="576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P576" s="49"/>
      <c r="Q576" s="49"/>
      <c r="R576" s="49"/>
    </row>
    <row r="577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P577" s="49"/>
      <c r="Q577" s="49"/>
      <c r="R577" s="49"/>
    </row>
    <row r="578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P578" s="49"/>
      <c r="Q578" s="49"/>
      <c r="R578" s="49"/>
    </row>
    <row r="579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P579" s="49"/>
      <c r="Q579" s="49"/>
      <c r="R579" s="49"/>
    </row>
    <row r="580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P580" s="49"/>
      <c r="Q580" s="49"/>
      <c r="R580" s="49"/>
    </row>
    <row r="581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P581" s="49"/>
      <c r="Q581" s="49"/>
      <c r="R581" s="49"/>
    </row>
    <row r="582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P582" s="49"/>
      <c r="Q582" s="49"/>
      <c r="R582" s="49"/>
    </row>
    <row r="583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P583" s="49"/>
      <c r="Q583" s="49"/>
      <c r="R583" s="49"/>
    </row>
    <row r="584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P584" s="49"/>
      <c r="Q584" s="49"/>
      <c r="R584" s="49"/>
    </row>
    <row r="585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P585" s="49"/>
      <c r="Q585" s="49"/>
      <c r="R585" s="49"/>
    </row>
    <row r="586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P586" s="49"/>
      <c r="Q586" s="49"/>
      <c r="R586" s="49"/>
    </row>
    <row r="587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P587" s="49"/>
      <c r="Q587" s="49"/>
      <c r="R587" s="49"/>
    </row>
    <row r="588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P588" s="49"/>
      <c r="Q588" s="49"/>
      <c r="R588" s="49"/>
    </row>
    <row r="589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P589" s="49"/>
      <c r="Q589" s="49"/>
      <c r="R589" s="49"/>
    </row>
    <row r="590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P590" s="49"/>
      <c r="Q590" s="49"/>
      <c r="R590" s="49"/>
    </row>
    <row r="591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P591" s="49"/>
      <c r="Q591" s="49"/>
      <c r="R591" s="49"/>
    </row>
    <row r="592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P592" s="49"/>
      <c r="Q592" s="49"/>
      <c r="R592" s="49"/>
    </row>
    <row r="593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P593" s="49"/>
      <c r="Q593" s="49"/>
      <c r="R593" s="49"/>
    </row>
    <row r="594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P594" s="49"/>
      <c r="Q594" s="49"/>
      <c r="R594" s="49"/>
    </row>
    <row r="595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P595" s="49"/>
      <c r="Q595" s="49"/>
      <c r="R595" s="49"/>
    </row>
    <row r="596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P596" s="49"/>
      <c r="Q596" s="49"/>
      <c r="R596" s="49"/>
    </row>
    <row r="597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P597" s="49"/>
      <c r="Q597" s="49"/>
      <c r="R597" s="49"/>
    </row>
    <row r="598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P598" s="49"/>
      <c r="Q598" s="49"/>
      <c r="R598" s="49"/>
    </row>
    <row r="599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P599" s="49"/>
      <c r="Q599" s="49"/>
      <c r="R599" s="49"/>
    </row>
    <row r="600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P600" s="49"/>
      <c r="Q600" s="49"/>
      <c r="R600" s="49"/>
    </row>
    <row r="601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P601" s="49"/>
      <c r="Q601" s="49"/>
      <c r="R601" s="49"/>
    </row>
    <row r="602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P602" s="49"/>
      <c r="Q602" s="49"/>
      <c r="R602" s="49"/>
    </row>
    <row r="603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P603" s="49"/>
      <c r="Q603" s="49"/>
      <c r="R603" s="49"/>
    </row>
    <row r="604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P604" s="49"/>
      <c r="Q604" s="49"/>
      <c r="R604" s="49"/>
    </row>
    <row r="605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P605" s="49"/>
      <c r="Q605" s="49"/>
      <c r="R605" s="49"/>
    </row>
    <row r="606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P606" s="49"/>
      <c r="Q606" s="49"/>
      <c r="R606" s="49"/>
    </row>
    <row r="607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P607" s="49"/>
      <c r="Q607" s="49"/>
      <c r="R607" s="49"/>
    </row>
    <row r="608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P608" s="49"/>
      <c r="Q608" s="49"/>
      <c r="R608" s="49"/>
    </row>
    <row r="609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P609" s="49"/>
      <c r="Q609" s="49"/>
      <c r="R609" s="49"/>
    </row>
    <row r="610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P610" s="49"/>
      <c r="Q610" s="49"/>
      <c r="R610" s="49"/>
    </row>
    <row r="611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P611" s="49"/>
      <c r="Q611" s="49"/>
      <c r="R611" s="49"/>
    </row>
    <row r="612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P612" s="49"/>
      <c r="Q612" s="49"/>
      <c r="R612" s="49"/>
    </row>
    <row r="613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P613" s="49"/>
      <c r="Q613" s="49"/>
      <c r="R613" s="49"/>
    </row>
    <row r="614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P614" s="49"/>
      <c r="Q614" s="49"/>
      <c r="R614" s="49"/>
    </row>
    <row r="615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P615" s="49"/>
      <c r="Q615" s="49"/>
      <c r="R615" s="49"/>
    </row>
    <row r="616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P616" s="49"/>
      <c r="Q616" s="49"/>
      <c r="R616" s="49"/>
    </row>
    <row r="617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P617" s="49"/>
      <c r="Q617" s="49"/>
      <c r="R617" s="49"/>
    </row>
    <row r="618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P618" s="49"/>
      <c r="Q618" s="49"/>
      <c r="R618" s="49"/>
    </row>
    <row r="619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P619" s="49"/>
      <c r="Q619" s="49"/>
      <c r="R619" s="49"/>
    </row>
    <row r="620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P620" s="49"/>
      <c r="Q620" s="49"/>
      <c r="R620" s="49"/>
    </row>
    <row r="621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P621" s="49"/>
      <c r="Q621" s="49"/>
      <c r="R621" s="49"/>
    </row>
    <row r="622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P622" s="49"/>
      <c r="Q622" s="49"/>
      <c r="R622" s="49"/>
    </row>
    <row r="623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P623" s="49"/>
      <c r="Q623" s="49"/>
      <c r="R623" s="49"/>
    </row>
    <row r="624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P624" s="49"/>
      <c r="Q624" s="49"/>
      <c r="R624" s="49"/>
    </row>
    <row r="625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P625" s="49"/>
      <c r="Q625" s="49"/>
      <c r="R625" s="49"/>
    </row>
    <row r="626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P626" s="49"/>
      <c r="Q626" s="49"/>
      <c r="R626" s="49"/>
    </row>
    <row r="627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P627" s="49"/>
      <c r="Q627" s="49"/>
      <c r="R627" s="49"/>
    </row>
    <row r="628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P628" s="49"/>
      <c r="Q628" s="49"/>
      <c r="R628" s="49"/>
    </row>
    <row r="629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P629" s="49"/>
      <c r="Q629" s="49"/>
      <c r="R629" s="49"/>
    </row>
    <row r="630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P630" s="49"/>
      <c r="Q630" s="49"/>
      <c r="R630" s="49"/>
    </row>
    <row r="631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P631" s="49"/>
      <c r="Q631" s="49"/>
      <c r="R631" s="49"/>
    </row>
    <row r="632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P632" s="49"/>
      <c r="Q632" s="49"/>
      <c r="R632" s="49"/>
    </row>
    <row r="633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P633" s="49"/>
      <c r="Q633" s="49"/>
      <c r="R633" s="49"/>
    </row>
    <row r="634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P634" s="49"/>
      <c r="Q634" s="49"/>
      <c r="R634" s="49"/>
    </row>
    <row r="635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P635" s="49"/>
      <c r="Q635" s="49"/>
      <c r="R635" s="49"/>
    </row>
    <row r="636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P636" s="49"/>
      <c r="Q636" s="49"/>
      <c r="R636" s="49"/>
    </row>
    <row r="637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P637" s="49"/>
      <c r="Q637" s="49"/>
      <c r="R637" s="49"/>
    </row>
    <row r="638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P638" s="49"/>
      <c r="Q638" s="49"/>
      <c r="R638" s="49"/>
    </row>
    <row r="639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P639" s="49"/>
      <c r="Q639" s="49"/>
      <c r="R639" s="49"/>
    </row>
    <row r="640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P640" s="49"/>
      <c r="Q640" s="49"/>
      <c r="R640" s="49"/>
    </row>
    <row r="641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P641" s="49"/>
      <c r="Q641" s="49"/>
      <c r="R641" s="49"/>
    </row>
    <row r="642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P642" s="49"/>
      <c r="Q642" s="49"/>
      <c r="R642" s="49"/>
    </row>
    <row r="643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P643" s="49"/>
      <c r="Q643" s="49"/>
      <c r="R643" s="49"/>
    </row>
    <row r="644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P644" s="49"/>
      <c r="Q644" s="49"/>
      <c r="R644" s="49"/>
    </row>
    <row r="645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P645" s="49"/>
      <c r="Q645" s="49"/>
      <c r="R645" s="49"/>
    </row>
    <row r="646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P646" s="49"/>
      <c r="Q646" s="49"/>
      <c r="R646" s="49"/>
    </row>
    <row r="647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P647" s="49"/>
      <c r="Q647" s="49"/>
      <c r="R647" s="49"/>
    </row>
    <row r="648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P648" s="49"/>
      <c r="Q648" s="49"/>
      <c r="R648" s="49"/>
    </row>
    <row r="649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P649" s="49"/>
      <c r="Q649" s="49"/>
      <c r="R649" s="49"/>
    </row>
    <row r="650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P650" s="49"/>
      <c r="Q650" s="49"/>
      <c r="R650" s="49"/>
    </row>
    <row r="651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P651" s="49"/>
      <c r="Q651" s="49"/>
      <c r="R651" s="49"/>
    </row>
    <row r="652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P652" s="49"/>
      <c r="Q652" s="49"/>
      <c r="R652" s="49"/>
    </row>
    <row r="653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P653" s="49"/>
      <c r="Q653" s="49"/>
      <c r="R653" s="49"/>
    </row>
    <row r="654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P654" s="49"/>
      <c r="Q654" s="49"/>
      <c r="R654" s="49"/>
    </row>
    <row r="655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P655" s="49"/>
      <c r="Q655" s="49"/>
      <c r="R655" s="49"/>
    </row>
    <row r="656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P656" s="49"/>
      <c r="Q656" s="49"/>
      <c r="R656" s="49"/>
    </row>
    <row r="657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P657" s="49"/>
      <c r="Q657" s="49"/>
      <c r="R657" s="49"/>
    </row>
    <row r="658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P658" s="49"/>
      <c r="Q658" s="49"/>
      <c r="R658" s="49"/>
    </row>
    <row r="659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P659" s="49"/>
      <c r="Q659" s="49"/>
      <c r="R659" s="49"/>
    </row>
    <row r="660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P660" s="49"/>
      <c r="Q660" s="49"/>
      <c r="R660" s="49"/>
    </row>
    <row r="661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P661" s="49"/>
      <c r="Q661" s="49"/>
      <c r="R661" s="49"/>
    </row>
    <row r="662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P662" s="49"/>
      <c r="Q662" s="49"/>
      <c r="R662" s="49"/>
    </row>
    <row r="663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P663" s="49"/>
      <c r="Q663" s="49"/>
      <c r="R663" s="49"/>
    </row>
    <row r="664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P664" s="49"/>
      <c r="Q664" s="49"/>
      <c r="R664" s="49"/>
    </row>
    <row r="665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P665" s="49"/>
      <c r="Q665" s="49"/>
      <c r="R665" s="49"/>
    </row>
    <row r="666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P666" s="49"/>
      <c r="Q666" s="49"/>
      <c r="R666" s="49"/>
    </row>
    <row r="667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P667" s="49"/>
      <c r="Q667" s="49"/>
      <c r="R667" s="49"/>
    </row>
    <row r="668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P668" s="49"/>
      <c r="Q668" s="49"/>
      <c r="R668" s="49"/>
    </row>
    <row r="669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P669" s="49"/>
      <c r="Q669" s="49"/>
      <c r="R669" s="49"/>
    </row>
    <row r="670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P670" s="49"/>
      <c r="Q670" s="49"/>
      <c r="R670" s="49"/>
    </row>
    <row r="671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P671" s="49"/>
      <c r="Q671" s="49"/>
      <c r="R671" s="49"/>
    </row>
    <row r="672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P672" s="49"/>
      <c r="Q672" s="49"/>
      <c r="R672" s="49"/>
    </row>
    <row r="673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P673" s="49"/>
      <c r="Q673" s="49"/>
      <c r="R673" s="49"/>
    </row>
    <row r="674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P674" s="49"/>
      <c r="Q674" s="49"/>
      <c r="R674" s="49"/>
    </row>
    <row r="675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P675" s="49"/>
      <c r="Q675" s="49"/>
      <c r="R675" s="49"/>
    </row>
    <row r="676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P676" s="49"/>
      <c r="Q676" s="49"/>
      <c r="R676" s="49"/>
    </row>
    <row r="677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P677" s="49"/>
      <c r="Q677" s="49"/>
      <c r="R677" s="49"/>
    </row>
    <row r="678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P678" s="49"/>
      <c r="Q678" s="49"/>
      <c r="R678" s="49"/>
    </row>
    <row r="679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P679" s="49"/>
      <c r="Q679" s="49"/>
      <c r="R679" s="49"/>
    </row>
    <row r="680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P680" s="49"/>
      <c r="Q680" s="49"/>
      <c r="R680" s="49"/>
    </row>
    <row r="681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P681" s="49"/>
      <c r="Q681" s="49"/>
      <c r="R681" s="49"/>
    </row>
    <row r="682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P682" s="49"/>
      <c r="Q682" s="49"/>
      <c r="R682" s="49"/>
    </row>
    <row r="683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P683" s="49"/>
      <c r="Q683" s="49"/>
      <c r="R683" s="49"/>
    </row>
    <row r="684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P684" s="49"/>
      <c r="Q684" s="49"/>
      <c r="R684" s="49"/>
    </row>
    <row r="685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P685" s="49"/>
      <c r="Q685" s="49"/>
      <c r="R685" s="49"/>
    </row>
    <row r="686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P686" s="49"/>
      <c r="Q686" s="49"/>
      <c r="R686" s="49"/>
    </row>
    <row r="687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P687" s="49"/>
      <c r="Q687" s="49"/>
      <c r="R687" s="49"/>
    </row>
    <row r="688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P688" s="49"/>
      <c r="Q688" s="49"/>
      <c r="R688" s="49"/>
    </row>
    <row r="689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P689" s="49"/>
      <c r="Q689" s="49"/>
      <c r="R689" s="49"/>
    </row>
    <row r="690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P690" s="49"/>
      <c r="Q690" s="49"/>
      <c r="R690" s="49"/>
    </row>
    <row r="691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P691" s="49"/>
      <c r="Q691" s="49"/>
      <c r="R691" s="49"/>
    </row>
    <row r="692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P692" s="49"/>
      <c r="Q692" s="49"/>
      <c r="R692" s="49"/>
    </row>
    <row r="693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P693" s="49"/>
      <c r="Q693" s="49"/>
      <c r="R693" s="49"/>
    </row>
    <row r="694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P694" s="49"/>
      <c r="Q694" s="49"/>
      <c r="R694" s="49"/>
    </row>
    <row r="695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P695" s="49"/>
      <c r="Q695" s="49"/>
      <c r="R695" s="49"/>
    </row>
    <row r="696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P696" s="49"/>
      <c r="Q696" s="49"/>
      <c r="R696" s="49"/>
    </row>
    <row r="697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P697" s="49"/>
      <c r="Q697" s="49"/>
      <c r="R697" s="49"/>
    </row>
    <row r="698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P698" s="49"/>
      <c r="Q698" s="49"/>
      <c r="R698" s="49"/>
    </row>
    <row r="699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P699" s="49"/>
      <c r="Q699" s="49"/>
      <c r="R699" s="49"/>
    </row>
    <row r="700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P700" s="49"/>
      <c r="Q700" s="49"/>
      <c r="R700" s="49"/>
    </row>
    <row r="701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P701" s="49"/>
      <c r="Q701" s="49"/>
      <c r="R701" s="49"/>
    </row>
    <row r="702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P702" s="49"/>
      <c r="Q702" s="49"/>
      <c r="R702" s="49"/>
    </row>
    <row r="703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P703" s="49"/>
      <c r="Q703" s="49"/>
      <c r="R703" s="49"/>
    </row>
    <row r="704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P704" s="49"/>
      <c r="Q704" s="49"/>
      <c r="R704" s="49"/>
    </row>
    <row r="705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P705" s="49"/>
      <c r="Q705" s="49"/>
      <c r="R705" s="49"/>
    </row>
    <row r="706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P706" s="49"/>
      <c r="Q706" s="49"/>
      <c r="R706" s="49"/>
    </row>
    <row r="707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P707" s="49"/>
      <c r="Q707" s="49"/>
      <c r="R707" s="49"/>
    </row>
    <row r="708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P708" s="49"/>
      <c r="Q708" s="49"/>
      <c r="R708" s="49"/>
    </row>
    <row r="709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P709" s="49"/>
      <c r="Q709" s="49"/>
      <c r="R709" s="49"/>
    </row>
    <row r="710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P710" s="49"/>
      <c r="Q710" s="49"/>
      <c r="R710" s="49"/>
    </row>
    <row r="711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P711" s="49"/>
      <c r="Q711" s="49"/>
      <c r="R711" s="49"/>
    </row>
    <row r="712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P712" s="49"/>
      <c r="Q712" s="49"/>
      <c r="R712" s="49"/>
    </row>
    <row r="713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P713" s="49"/>
      <c r="Q713" s="49"/>
      <c r="R713" s="49"/>
    </row>
    <row r="714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P714" s="49"/>
      <c r="Q714" s="49"/>
      <c r="R714" s="49"/>
    </row>
    <row r="715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P715" s="49"/>
      <c r="Q715" s="49"/>
      <c r="R715" s="49"/>
    </row>
    <row r="716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P716" s="49"/>
      <c r="Q716" s="49"/>
      <c r="R716" s="49"/>
    </row>
    <row r="717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P717" s="49"/>
      <c r="Q717" s="49"/>
      <c r="R717" s="49"/>
    </row>
    <row r="718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P718" s="49"/>
      <c r="Q718" s="49"/>
      <c r="R718" s="49"/>
    </row>
    <row r="719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P719" s="49"/>
      <c r="Q719" s="49"/>
      <c r="R719" s="49"/>
    </row>
    <row r="720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P720" s="49"/>
      <c r="Q720" s="49"/>
      <c r="R720" s="49"/>
    </row>
    <row r="721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P721" s="49"/>
      <c r="Q721" s="49"/>
      <c r="R721" s="49"/>
    </row>
    <row r="722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P722" s="49"/>
      <c r="Q722" s="49"/>
      <c r="R722" s="49"/>
    </row>
    <row r="723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P723" s="49"/>
      <c r="Q723" s="49"/>
      <c r="R723" s="49"/>
    </row>
    <row r="724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P724" s="49"/>
      <c r="Q724" s="49"/>
      <c r="R724" s="49"/>
    </row>
    <row r="725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P725" s="49"/>
      <c r="Q725" s="49"/>
      <c r="R725" s="49"/>
    </row>
    <row r="726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P726" s="49"/>
      <c r="Q726" s="49"/>
      <c r="R726" s="49"/>
    </row>
    <row r="727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P727" s="49"/>
      <c r="Q727" s="49"/>
      <c r="R727" s="49"/>
    </row>
    <row r="728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P728" s="49"/>
      <c r="Q728" s="49"/>
      <c r="R728" s="49"/>
    </row>
    <row r="729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P729" s="49"/>
      <c r="Q729" s="49"/>
      <c r="R729" s="49"/>
    </row>
    <row r="730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P730" s="49"/>
      <c r="Q730" s="49"/>
      <c r="R730" s="49"/>
    </row>
    <row r="731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P731" s="49"/>
      <c r="Q731" s="49"/>
      <c r="R731" s="49"/>
    </row>
    <row r="732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P732" s="49"/>
      <c r="Q732" s="49"/>
      <c r="R732" s="49"/>
    </row>
    <row r="733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P733" s="49"/>
      <c r="Q733" s="49"/>
      <c r="R733" s="49"/>
    </row>
    <row r="734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P734" s="49"/>
      <c r="Q734" s="49"/>
      <c r="R734" s="49"/>
    </row>
    <row r="735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P735" s="49"/>
      <c r="Q735" s="49"/>
      <c r="R735" s="49"/>
    </row>
    <row r="736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P736" s="49"/>
      <c r="Q736" s="49"/>
      <c r="R736" s="49"/>
    </row>
    <row r="737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P737" s="49"/>
      <c r="Q737" s="49"/>
      <c r="R737" s="49"/>
    </row>
    <row r="738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P738" s="49"/>
      <c r="Q738" s="49"/>
      <c r="R738" s="49"/>
    </row>
    <row r="739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P739" s="49"/>
      <c r="Q739" s="49"/>
      <c r="R739" s="49"/>
    </row>
    <row r="740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P740" s="49"/>
      <c r="Q740" s="49"/>
      <c r="R740" s="49"/>
    </row>
    <row r="741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P741" s="49"/>
      <c r="Q741" s="49"/>
      <c r="R741" s="49"/>
    </row>
    <row r="742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P742" s="49"/>
      <c r="Q742" s="49"/>
      <c r="R742" s="49"/>
    </row>
    <row r="743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P743" s="49"/>
      <c r="Q743" s="49"/>
      <c r="R743" s="49"/>
    </row>
    <row r="744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P744" s="49"/>
      <c r="Q744" s="49"/>
      <c r="R744" s="49"/>
    </row>
    <row r="745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P745" s="49"/>
      <c r="Q745" s="49"/>
      <c r="R745" s="49"/>
    </row>
    <row r="746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P746" s="49"/>
      <c r="Q746" s="49"/>
      <c r="R746" s="49"/>
    </row>
    <row r="747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P747" s="49"/>
      <c r="Q747" s="49"/>
      <c r="R747" s="49"/>
    </row>
    <row r="748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P748" s="49"/>
      <c r="Q748" s="49"/>
      <c r="R748" s="49"/>
    </row>
    <row r="749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P749" s="49"/>
      <c r="Q749" s="49"/>
      <c r="R749" s="49"/>
    </row>
    <row r="750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P750" s="49"/>
      <c r="Q750" s="49"/>
      <c r="R750" s="49"/>
    </row>
    <row r="751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P751" s="49"/>
      <c r="Q751" s="49"/>
      <c r="R751" s="49"/>
    </row>
    <row r="752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P752" s="49"/>
      <c r="Q752" s="49"/>
      <c r="R752" s="49"/>
    </row>
    <row r="753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P753" s="49"/>
      <c r="Q753" s="49"/>
      <c r="R753" s="49"/>
    </row>
    <row r="754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P754" s="49"/>
      <c r="Q754" s="49"/>
      <c r="R754" s="49"/>
    </row>
    <row r="755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P755" s="49"/>
      <c r="Q755" s="49"/>
      <c r="R755" s="49"/>
    </row>
    <row r="756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P756" s="49"/>
      <c r="Q756" s="49"/>
      <c r="R756" s="49"/>
    </row>
    <row r="757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P757" s="49"/>
      <c r="Q757" s="49"/>
      <c r="R757" s="49"/>
    </row>
    <row r="758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P758" s="49"/>
      <c r="Q758" s="49"/>
      <c r="R758" s="49"/>
    </row>
    <row r="759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P759" s="49"/>
      <c r="Q759" s="49"/>
      <c r="R759" s="49"/>
    </row>
    <row r="760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P760" s="49"/>
      <c r="Q760" s="49"/>
      <c r="R760" s="49"/>
    </row>
    <row r="761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P761" s="49"/>
      <c r="Q761" s="49"/>
      <c r="R761" s="49"/>
    </row>
    <row r="762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P762" s="49"/>
      <c r="Q762" s="49"/>
      <c r="R762" s="49"/>
    </row>
    <row r="763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P763" s="49"/>
      <c r="Q763" s="49"/>
      <c r="R763" s="49"/>
    </row>
    <row r="764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P764" s="49"/>
      <c r="Q764" s="49"/>
      <c r="R764" s="49"/>
    </row>
    <row r="765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P765" s="49"/>
      <c r="Q765" s="49"/>
      <c r="R765" s="49"/>
    </row>
    <row r="766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P766" s="49"/>
      <c r="Q766" s="49"/>
      <c r="R766" s="49"/>
    </row>
    <row r="767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P767" s="49"/>
      <c r="Q767" s="49"/>
      <c r="R767" s="49"/>
    </row>
    <row r="768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P768" s="49"/>
      <c r="Q768" s="49"/>
      <c r="R768" s="49"/>
    </row>
    <row r="769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P769" s="49"/>
      <c r="Q769" s="49"/>
      <c r="R769" s="49"/>
    </row>
    <row r="770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P770" s="49"/>
      <c r="Q770" s="49"/>
      <c r="R770" s="49"/>
    </row>
    <row r="771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P771" s="49"/>
      <c r="Q771" s="49"/>
      <c r="R771" s="49"/>
    </row>
    <row r="772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P772" s="49"/>
      <c r="Q772" s="49"/>
      <c r="R772" s="49"/>
    </row>
    <row r="773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P773" s="49"/>
      <c r="Q773" s="49"/>
      <c r="R773" s="49"/>
    </row>
    <row r="774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P774" s="49"/>
      <c r="Q774" s="49"/>
      <c r="R774" s="49"/>
    </row>
    <row r="775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P775" s="49"/>
      <c r="Q775" s="49"/>
      <c r="R775" s="49"/>
    </row>
    <row r="776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P776" s="49"/>
      <c r="Q776" s="49"/>
      <c r="R776" s="49"/>
    </row>
    <row r="777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P777" s="49"/>
      <c r="Q777" s="49"/>
      <c r="R777" s="49"/>
    </row>
    <row r="778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P778" s="49"/>
      <c r="Q778" s="49"/>
      <c r="R778" s="49"/>
    </row>
    <row r="779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P779" s="49"/>
      <c r="Q779" s="49"/>
      <c r="R779" s="49"/>
    </row>
    <row r="780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P780" s="49"/>
      <c r="Q780" s="49"/>
      <c r="R780" s="49"/>
    </row>
    <row r="781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P781" s="49"/>
      <c r="Q781" s="49"/>
      <c r="R781" s="49"/>
    </row>
    <row r="782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P782" s="49"/>
      <c r="Q782" s="49"/>
      <c r="R782" s="49"/>
    </row>
    <row r="783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P783" s="49"/>
      <c r="Q783" s="49"/>
      <c r="R783" s="49"/>
    </row>
    <row r="784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P784" s="49"/>
      <c r="Q784" s="49"/>
      <c r="R784" s="49"/>
    </row>
    <row r="785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P785" s="49"/>
      <c r="Q785" s="49"/>
      <c r="R785" s="49"/>
    </row>
    <row r="786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P786" s="49"/>
      <c r="Q786" s="49"/>
      <c r="R786" s="49"/>
    </row>
    <row r="787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P787" s="49"/>
      <c r="Q787" s="49"/>
      <c r="R787" s="49"/>
    </row>
    <row r="788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P788" s="49"/>
      <c r="Q788" s="49"/>
      <c r="R788" s="49"/>
    </row>
    <row r="789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P789" s="49"/>
      <c r="Q789" s="49"/>
      <c r="R789" s="49"/>
    </row>
    <row r="790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P790" s="49"/>
      <c r="Q790" s="49"/>
      <c r="R790" s="49"/>
    </row>
    <row r="791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P791" s="49"/>
      <c r="Q791" s="49"/>
      <c r="R791" s="49"/>
    </row>
    <row r="792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P792" s="49"/>
      <c r="Q792" s="49"/>
      <c r="R792" s="49"/>
    </row>
    <row r="793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P793" s="49"/>
      <c r="Q793" s="49"/>
      <c r="R793" s="49"/>
    </row>
    <row r="794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P794" s="49"/>
      <c r="Q794" s="49"/>
      <c r="R794" s="49"/>
    </row>
    <row r="795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P795" s="49"/>
      <c r="Q795" s="49"/>
      <c r="R795" s="49"/>
    </row>
    <row r="796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P796" s="49"/>
      <c r="Q796" s="49"/>
      <c r="R796" s="49"/>
    </row>
    <row r="797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P797" s="49"/>
      <c r="Q797" s="49"/>
      <c r="R797" s="49"/>
    </row>
    <row r="798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P798" s="49"/>
      <c r="Q798" s="49"/>
      <c r="R798" s="49"/>
    </row>
    <row r="799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P799" s="49"/>
      <c r="Q799" s="49"/>
      <c r="R799" s="49"/>
    </row>
    <row r="800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P800" s="49"/>
      <c r="Q800" s="49"/>
      <c r="R800" s="49"/>
    </row>
    <row r="801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P801" s="49"/>
      <c r="Q801" s="49"/>
      <c r="R801" s="49"/>
    </row>
    <row r="802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P802" s="49"/>
      <c r="Q802" s="49"/>
      <c r="R802" s="49"/>
    </row>
    <row r="803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P803" s="49"/>
      <c r="Q803" s="49"/>
      <c r="R803" s="49"/>
    </row>
    <row r="804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P804" s="49"/>
      <c r="Q804" s="49"/>
      <c r="R804" s="49"/>
    </row>
    <row r="805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P805" s="49"/>
      <c r="Q805" s="49"/>
      <c r="R805" s="49"/>
    </row>
    <row r="806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P806" s="49"/>
      <c r="Q806" s="49"/>
      <c r="R806" s="49"/>
    </row>
    <row r="807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P807" s="49"/>
      <c r="Q807" s="49"/>
      <c r="R807" s="49"/>
    </row>
    <row r="808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P808" s="49"/>
      <c r="Q808" s="49"/>
      <c r="R808" s="49"/>
    </row>
    <row r="809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P809" s="49"/>
      <c r="Q809" s="49"/>
      <c r="R809" s="49"/>
    </row>
    <row r="810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P810" s="49"/>
      <c r="Q810" s="49"/>
      <c r="R810" s="49"/>
    </row>
    <row r="811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P811" s="49"/>
      <c r="Q811" s="49"/>
      <c r="R811" s="49"/>
    </row>
    <row r="812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P812" s="49"/>
      <c r="Q812" s="49"/>
      <c r="R812" s="49"/>
    </row>
    <row r="813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P813" s="49"/>
      <c r="Q813" s="49"/>
      <c r="R813" s="49"/>
    </row>
    <row r="814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P814" s="49"/>
      <c r="Q814" s="49"/>
      <c r="R814" s="49"/>
    </row>
    <row r="815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P815" s="49"/>
      <c r="Q815" s="49"/>
      <c r="R815" s="49"/>
    </row>
    <row r="816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P816" s="49"/>
      <c r="Q816" s="49"/>
      <c r="R816" s="49"/>
    </row>
    <row r="817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P817" s="49"/>
      <c r="Q817" s="49"/>
      <c r="R817" s="49"/>
    </row>
    <row r="818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P818" s="49"/>
      <c r="Q818" s="49"/>
      <c r="R818" s="49"/>
    </row>
    <row r="819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P819" s="49"/>
      <c r="Q819" s="49"/>
      <c r="R819" s="49"/>
    </row>
    <row r="820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P820" s="49"/>
      <c r="Q820" s="49"/>
      <c r="R820" s="49"/>
    </row>
    <row r="821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P821" s="49"/>
      <c r="Q821" s="49"/>
      <c r="R821" s="49"/>
    </row>
    <row r="822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P822" s="49"/>
      <c r="Q822" s="49"/>
      <c r="R822" s="49"/>
    </row>
    <row r="823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P823" s="49"/>
      <c r="Q823" s="49"/>
      <c r="R823" s="49"/>
    </row>
    <row r="824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P824" s="49"/>
      <c r="Q824" s="49"/>
      <c r="R824" s="49"/>
    </row>
    <row r="825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P825" s="49"/>
      <c r="Q825" s="49"/>
      <c r="R825" s="49"/>
    </row>
    <row r="826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P826" s="49"/>
      <c r="Q826" s="49"/>
      <c r="R826" s="49"/>
    </row>
    <row r="827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P827" s="49"/>
      <c r="Q827" s="49"/>
      <c r="R827" s="49"/>
    </row>
    <row r="828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P828" s="49"/>
      <c r="Q828" s="49"/>
      <c r="R828" s="49"/>
    </row>
    <row r="829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P829" s="49"/>
      <c r="Q829" s="49"/>
      <c r="R829" s="49"/>
    </row>
    <row r="830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P830" s="49"/>
      <c r="Q830" s="49"/>
      <c r="R830" s="49"/>
    </row>
    <row r="831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P831" s="49"/>
      <c r="Q831" s="49"/>
      <c r="R831" s="49"/>
    </row>
    <row r="832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P832" s="49"/>
      <c r="Q832" s="49"/>
      <c r="R832" s="49"/>
    </row>
    <row r="833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P833" s="49"/>
      <c r="Q833" s="49"/>
      <c r="R833" s="49"/>
    </row>
    <row r="834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P834" s="49"/>
      <c r="Q834" s="49"/>
      <c r="R834" s="49"/>
    </row>
    <row r="835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P835" s="49"/>
      <c r="Q835" s="49"/>
      <c r="R835" s="49"/>
    </row>
    <row r="836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P836" s="49"/>
      <c r="Q836" s="49"/>
      <c r="R836" s="49"/>
    </row>
    <row r="837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P837" s="49"/>
      <c r="Q837" s="49"/>
      <c r="R837" s="49"/>
    </row>
    <row r="838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P838" s="49"/>
      <c r="Q838" s="49"/>
      <c r="R838" s="49"/>
    </row>
    <row r="839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P839" s="49"/>
      <c r="Q839" s="49"/>
      <c r="R839" s="49"/>
    </row>
    <row r="840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P840" s="49"/>
      <c r="Q840" s="49"/>
      <c r="R840" s="49"/>
    </row>
    <row r="841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P841" s="49"/>
      <c r="Q841" s="49"/>
      <c r="R841" s="49"/>
    </row>
    <row r="842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P842" s="49"/>
      <c r="Q842" s="49"/>
      <c r="R842" s="49"/>
    </row>
    <row r="843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P843" s="49"/>
      <c r="Q843" s="49"/>
      <c r="R843" s="49"/>
    </row>
    <row r="844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P844" s="49"/>
      <c r="Q844" s="49"/>
      <c r="R844" s="49"/>
    </row>
    <row r="845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P845" s="49"/>
      <c r="Q845" s="49"/>
      <c r="R845" s="49"/>
    </row>
    <row r="846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P846" s="49"/>
      <c r="Q846" s="49"/>
      <c r="R846" s="49"/>
    </row>
    <row r="847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P847" s="49"/>
      <c r="Q847" s="49"/>
      <c r="R847" s="49"/>
    </row>
    <row r="848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P848" s="49"/>
      <c r="Q848" s="49"/>
      <c r="R848" s="49"/>
    </row>
    <row r="849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P849" s="49"/>
      <c r="Q849" s="49"/>
      <c r="R849" s="49"/>
    </row>
    <row r="850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P850" s="49"/>
      <c r="Q850" s="49"/>
      <c r="R850" s="49"/>
    </row>
    <row r="851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P851" s="49"/>
      <c r="Q851" s="49"/>
      <c r="R851" s="49"/>
    </row>
    <row r="852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P852" s="49"/>
      <c r="Q852" s="49"/>
      <c r="R852" s="49"/>
    </row>
    <row r="853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P853" s="49"/>
      <c r="Q853" s="49"/>
      <c r="R853" s="49"/>
    </row>
    <row r="854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P854" s="49"/>
      <c r="Q854" s="49"/>
      <c r="R854" s="49"/>
    </row>
    <row r="855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P855" s="49"/>
      <c r="Q855" s="49"/>
      <c r="R855" s="49"/>
    </row>
    <row r="856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P856" s="49"/>
      <c r="Q856" s="49"/>
      <c r="R856" s="49"/>
    </row>
    <row r="857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P857" s="49"/>
      <c r="Q857" s="49"/>
      <c r="R857" s="49"/>
    </row>
    <row r="858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P858" s="49"/>
      <c r="Q858" s="49"/>
      <c r="R858" s="49"/>
    </row>
    <row r="859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P859" s="49"/>
      <c r="Q859" s="49"/>
      <c r="R859" s="49"/>
    </row>
    <row r="860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P860" s="49"/>
      <c r="Q860" s="49"/>
      <c r="R860" s="49"/>
    </row>
    <row r="861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P861" s="49"/>
      <c r="Q861" s="49"/>
      <c r="R861" s="49"/>
    </row>
    <row r="862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P862" s="49"/>
      <c r="Q862" s="49"/>
      <c r="R862" s="49"/>
    </row>
    <row r="863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P863" s="49"/>
      <c r="Q863" s="49"/>
      <c r="R863" s="49"/>
    </row>
    <row r="864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P864" s="49"/>
      <c r="Q864" s="49"/>
      <c r="R864" s="49"/>
    </row>
    <row r="865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P865" s="49"/>
      <c r="Q865" s="49"/>
      <c r="R865" s="49"/>
    </row>
    <row r="866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P866" s="49"/>
      <c r="Q866" s="49"/>
      <c r="R866" s="49"/>
    </row>
    <row r="867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P867" s="49"/>
      <c r="Q867" s="49"/>
      <c r="R867" s="49"/>
    </row>
    <row r="868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P868" s="49"/>
      <c r="Q868" s="49"/>
      <c r="R868" s="49"/>
    </row>
    <row r="869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P869" s="49"/>
      <c r="Q869" s="49"/>
      <c r="R869" s="49"/>
    </row>
    <row r="870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P870" s="49"/>
      <c r="Q870" s="49"/>
      <c r="R870" s="49"/>
    </row>
    <row r="871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P871" s="49"/>
      <c r="Q871" s="49"/>
      <c r="R871" s="49"/>
    </row>
    <row r="872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P872" s="49"/>
      <c r="Q872" s="49"/>
      <c r="R872" s="49"/>
    </row>
    <row r="873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P873" s="49"/>
      <c r="Q873" s="49"/>
      <c r="R873" s="49"/>
    </row>
    <row r="874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P874" s="49"/>
      <c r="Q874" s="49"/>
      <c r="R874" s="49"/>
    </row>
    <row r="875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P875" s="49"/>
      <c r="Q875" s="49"/>
      <c r="R875" s="49"/>
    </row>
    <row r="876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P876" s="49"/>
      <c r="Q876" s="49"/>
      <c r="R876" s="49"/>
    </row>
    <row r="877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P877" s="49"/>
      <c r="Q877" s="49"/>
      <c r="R877" s="49"/>
    </row>
    <row r="878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P878" s="49"/>
      <c r="Q878" s="49"/>
      <c r="R878" s="49"/>
    </row>
    <row r="879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P879" s="49"/>
      <c r="Q879" s="49"/>
      <c r="R879" s="49"/>
    </row>
    <row r="880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P880" s="49"/>
      <c r="Q880" s="49"/>
      <c r="R880" s="49"/>
    </row>
    <row r="881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P881" s="49"/>
      <c r="Q881" s="49"/>
      <c r="R881" s="49"/>
    </row>
    <row r="882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P882" s="49"/>
      <c r="Q882" s="49"/>
      <c r="R882" s="49"/>
    </row>
    <row r="883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P883" s="49"/>
      <c r="Q883" s="49"/>
      <c r="R883" s="49"/>
    </row>
    <row r="884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P884" s="49"/>
      <c r="Q884" s="49"/>
      <c r="R884" s="49"/>
    </row>
    <row r="885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P885" s="49"/>
      <c r="Q885" s="49"/>
      <c r="R885" s="49"/>
    </row>
    <row r="886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P886" s="49"/>
      <c r="Q886" s="49"/>
      <c r="R886" s="49"/>
    </row>
    <row r="887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P887" s="49"/>
      <c r="Q887" s="49"/>
      <c r="R887" s="49"/>
    </row>
    <row r="888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P888" s="49"/>
      <c r="Q888" s="49"/>
      <c r="R888" s="49"/>
    </row>
    <row r="889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P889" s="49"/>
      <c r="Q889" s="49"/>
      <c r="R889" s="49"/>
    </row>
    <row r="890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P890" s="49"/>
      <c r="Q890" s="49"/>
      <c r="R890" s="49"/>
    </row>
    <row r="891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P891" s="49"/>
      <c r="Q891" s="49"/>
      <c r="R891" s="49"/>
    </row>
    <row r="892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P892" s="49"/>
      <c r="Q892" s="49"/>
      <c r="R892" s="49"/>
    </row>
    <row r="893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P893" s="49"/>
      <c r="Q893" s="49"/>
      <c r="R893" s="49"/>
    </row>
    <row r="894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P894" s="49"/>
      <c r="Q894" s="49"/>
      <c r="R894" s="49"/>
    </row>
    <row r="895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P895" s="49"/>
      <c r="Q895" s="49"/>
      <c r="R895" s="49"/>
    </row>
    <row r="896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P896" s="49"/>
      <c r="Q896" s="49"/>
      <c r="R896" s="49"/>
    </row>
    <row r="897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P897" s="49"/>
      <c r="Q897" s="49"/>
      <c r="R897" s="49"/>
    </row>
    <row r="898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P898" s="49"/>
      <c r="Q898" s="49"/>
      <c r="R898" s="49"/>
    </row>
    <row r="899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P899" s="49"/>
      <c r="Q899" s="49"/>
      <c r="R899" s="49"/>
    </row>
    <row r="900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P900" s="49"/>
      <c r="Q900" s="49"/>
      <c r="R900" s="49"/>
    </row>
    <row r="901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P901" s="49"/>
      <c r="Q901" s="49"/>
      <c r="R901" s="49"/>
    </row>
    <row r="902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P902" s="49"/>
      <c r="Q902" s="49"/>
      <c r="R902" s="49"/>
    </row>
    <row r="903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P903" s="49"/>
      <c r="Q903" s="49"/>
      <c r="R903" s="49"/>
    </row>
    <row r="904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P904" s="49"/>
      <c r="Q904" s="49"/>
      <c r="R904" s="49"/>
    </row>
    <row r="905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P905" s="49"/>
      <c r="Q905" s="49"/>
      <c r="R905" s="49"/>
    </row>
    <row r="906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P906" s="49"/>
      <c r="Q906" s="49"/>
      <c r="R906" s="49"/>
    </row>
    <row r="907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P907" s="49"/>
      <c r="Q907" s="49"/>
      <c r="R907" s="49"/>
    </row>
    <row r="908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P908" s="49"/>
      <c r="Q908" s="49"/>
      <c r="R908" s="49"/>
    </row>
    <row r="909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P909" s="49"/>
      <c r="Q909" s="49"/>
      <c r="R909" s="49"/>
    </row>
    <row r="910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P910" s="49"/>
      <c r="Q910" s="49"/>
      <c r="R910" s="49"/>
    </row>
    <row r="911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P911" s="49"/>
      <c r="Q911" s="49"/>
      <c r="R911" s="49"/>
    </row>
    <row r="912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P912" s="49"/>
      <c r="Q912" s="49"/>
      <c r="R912" s="49"/>
    </row>
    <row r="913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P913" s="49"/>
      <c r="Q913" s="49"/>
      <c r="R913" s="49"/>
    </row>
    <row r="914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P914" s="49"/>
      <c r="Q914" s="49"/>
      <c r="R914" s="49"/>
    </row>
    <row r="915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P915" s="49"/>
      <c r="Q915" s="49"/>
      <c r="R915" s="49"/>
    </row>
    <row r="916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P916" s="49"/>
      <c r="Q916" s="49"/>
      <c r="R916" s="49"/>
    </row>
    <row r="917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P917" s="49"/>
      <c r="Q917" s="49"/>
      <c r="R917" s="49"/>
    </row>
    <row r="918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P918" s="49"/>
      <c r="Q918" s="49"/>
      <c r="R918" s="49"/>
    </row>
    <row r="919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P919" s="49"/>
      <c r="Q919" s="49"/>
      <c r="R919" s="49"/>
    </row>
    <row r="920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P920" s="49"/>
      <c r="Q920" s="49"/>
      <c r="R920" s="49"/>
    </row>
    <row r="921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P921" s="49"/>
      <c r="Q921" s="49"/>
      <c r="R921" s="49"/>
    </row>
    <row r="922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P922" s="49"/>
      <c r="Q922" s="49"/>
      <c r="R922" s="49"/>
    </row>
    <row r="923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P923" s="49"/>
      <c r="Q923" s="49"/>
      <c r="R923" s="49"/>
    </row>
    <row r="924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P924" s="49"/>
      <c r="Q924" s="49"/>
      <c r="R924" s="49"/>
    </row>
    <row r="925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P925" s="49"/>
      <c r="Q925" s="49"/>
      <c r="R925" s="49"/>
    </row>
    <row r="926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P926" s="49"/>
      <c r="Q926" s="49"/>
      <c r="R926" s="49"/>
    </row>
    <row r="927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P927" s="49"/>
      <c r="Q927" s="49"/>
      <c r="R927" s="49"/>
    </row>
    <row r="928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P928" s="49"/>
      <c r="Q928" s="49"/>
      <c r="R928" s="49"/>
    </row>
    <row r="929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P929" s="49"/>
      <c r="Q929" s="49"/>
      <c r="R929" s="49"/>
    </row>
    <row r="930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P930" s="49"/>
      <c r="Q930" s="49"/>
      <c r="R930" s="49"/>
    </row>
    <row r="931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P931" s="49"/>
      <c r="Q931" s="49"/>
      <c r="R931" s="49"/>
    </row>
    <row r="932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P932" s="49"/>
      <c r="Q932" s="49"/>
      <c r="R932" s="49"/>
    </row>
    <row r="933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P933" s="49"/>
      <c r="Q933" s="49"/>
      <c r="R933" s="49"/>
    </row>
    <row r="934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P934" s="49"/>
      <c r="Q934" s="49"/>
      <c r="R934" s="49"/>
    </row>
    <row r="935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P935" s="49"/>
      <c r="Q935" s="49"/>
      <c r="R935" s="49"/>
    </row>
    <row r="936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P936" s="49"/>
      <c r="Q936" s="49"/>
      <c r="R936" s="49"/>
    </row>
    <row r="937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P937" s="49"/>
      <c r="Q937" s="49"/>
      <c r="R937" s="49"/>
    </row>
    <row r="938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P938" s="49"/>
      <c r="Q938" s="49"/>
      <c r="R938" s="49"/>
    </row>
    <row r="939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P939" s="49"/>
      <c r="Q939" s="49"/>
      <c r="R939" s="49"/>
    </row>
    <row r="940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P940" s="49"/>
      <c r="Q940" s="49"/>
      <c r="R940" s="49"/>
    </row>
    <row r="941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P941" s="49"/>
      <c r="Q941" s="49"/>
      <c r="R941" s="49"/>
    </row>
    <row r="942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P942" s="49"/>
      <c r="Q942" s="49"/>
      <c r="R942" s="49"/>
    </row>
    <row r="943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P943" s="49"/>
      <c r="Q943" s="49"/>
      <c r="R943" s="49"/>
    </row>
    <row r="944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P944" s="49"/>
      <c r="Q944" s="49"/>
      <c r="R944" s="49"/>
    </row>
    <row r="945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P945" s="49"/>
      <c r="Q945" s="49"/>
      <c r="R945" s="49"/>
    </row>
    <row r="946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P946" s="49"/>
      <c r="Q946" s="49"/>
      <c r="R946" s="49"/>
    </row>
    <row r="947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P947" s="49"/>
      <c r="Q947" s="49"/>
      <c r="R947" s="49"/>
    </row>
    <row r="948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P948" s="49"/>
      <c r="Q948" s="49"/>
      <c r="R948" s="49"/>
    </row>
    <row r="949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P949" s="49"/>
      <c r="Q949" s="49"/>
      <c r="R949" s="49"/>
    </row>
    <row r="950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P950" s="49"/>
      <c r="Q950" s="49"/>
      <c r="R950" s="49"/>
    </row>
    <row r="951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P951" s="49"/>
      <c r="Q951" s="49"/>
      <c r="R951" s="49"/>
    </row>
    <row r="952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P952" s="49"/>
      <c r="Q952" s="49"/>
      <c r="R952" s="49"/>
    </row>
    <row r="953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P953" s="49"/>
      <c r="Q953" s="49"/>
      <c r="R953" s="49"/>
    </row>
    <row r="954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P954" s="49"/>
      <c r="Q954" s="49"/>
      <c r="R954" s="49"/>
    </row>
    <row r="955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P955" s="49"/>
      <c r="Q955" s="49"/>
      <c r="R955" s="49"/>
    </row>
    <row r="956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P956" s="49"/>
      <c r="Q956" s="49"/>
      <c r="R956" s="49"/>
    </row>
    <row r="957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P957" s="49"/>
      <c r="Q957" s="49"/>
      <c r="R957" s="49"/>
    </row>
    <row r="958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P958" s="49"/>
      <c r="Q958" s="49"/>
      <c r="R958" s="49"/>
    </row>
    <row r="959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P959" s="49"/>
      <c r="Q959" s="49"/>
      <c r="R959" s="49"/>
    </row>
    <row r="960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P960" s="49"/>
      <c r="Q960" s="49"/>
      <c r="R960" s="49"/>
    </row>
    <row r="961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P961" s="49"/>
      <c r="Q961" s="49"/>
      <c r="R961" s="49"/>
    </row>
    <row r="962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P962" s="49"/>
      <c r="Q962" s="49"/>
      <c r="R962" s="49"/>
    </row>
    <row r="963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P963" s="49"/>
      <c r="Q963" s="49"/>
      <c r="R963" s="49"/>
    </row>
    <row r="964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P964" s="49"/>
      <c r="Q964" s="49"/>
      <c r="R964" s="49"/>
    </row>
    <row r="965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P965" s="49"/>
      <c r="Q965" s="49"/>
      <c r="R965" s="49"/>
    </row>
    <row r="966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P966" s="49"/>
      <c r="Q966" s="49"/>
      <c r="R966" s="49"/>
    </row>
    <row r="967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P967" s="49"/>
      <c r="Q967" s="49"/>
      <c r="R967" s="49"/>
    </row>
    <row r="968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P968" s="49"/>
      <c r="Q968" s="49"/>
      <c r="R968" s="49"/>
    </row>
    <row r="969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P969" s="49"/>
      <c r="Q969" s="49"/>
      <c r="R969" s="49"/>
    </row>
    <row r="970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P970" s="49"/>
      <c r="Q970" s="49"/>
      <c r="R970" s="49"/>
    </row>
    <row r="971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P971" s="49"/>
      <c r="Q971" s="49"/>
      <c r="R971" s="49"/>
    </row>
    <row r="972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P972" s="49"/>
      <c r="Q972" s="49"/>
      <c r="R972" s="49"/>
    </row>
    <row r="973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P973" s="49"/>
      <c r="Q973" s="49"/>
      <c r="R973" s="49"/>
    </row>
    <row r="974" ht="15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P974" s="49"/>
      <c r="Q974" s="49"/>
      <c r="R974" s="49"/>
    </row>
    <row r="975" ht="15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P975" s="49"/>
      <c r="Q975" s="49"/>
      <c r="R975" s="49"/>
    </row>
    <row r="976" ht="15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P976" s="49"/>
      <c r="Q976" s="49"/>
      <c r="R976" s="49"/>
    </row>
    <row r="977" ht="15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P977" s="49"/>
      <c r="Q977" s="49"/>
      <c r="R977" s="49"/>
    </row>
    <row r="978" ht="15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P978" s="49"/>
      <c r="Q978" s="49"/>
      <c r="R978" s="49"/>
    </row>
    <row r="979" ht="15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P979" s="49"/>
      <c r="Q979" s="49"/>
      <c r="R979" s="49"/>
    </row>
    <row r="980" ht="15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P980" s="49"/>
      <c r="Q980" s="49"/>
      <c r="R980" s="49"/>
    </row>
    <row r="981" ht="15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P981" s="49"/>
      <c r="Q981" s="49"/>
      <c r="R981" s="49"/>
    </row>
    <row r="982" ht="15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P982" s="49"/>
      <c r="Q982" s="49"/>
      <c r="R982" s="49"/>
    </row>
    <row r="983" ht="15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P983" s="49"/>
      <c r="Q983" s="49"/>
      <c r="R983" s="49"/>
    </row>
    <row r="984" ht="15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P984" s="49"/>
      <c r="Q984" s="49"/>
      <c r="R984" s="49"/>
    </row>
    <row r="985" ht="15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P985" s="49"/>
      <c r="Q985" s="49"/>
      <c r="R985" s="49"/>
    </row>
    <row r="986" ht="15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P986" s="49"/>
      <c r="Q986" s="49"/>
      <c r="R986" s="49"/>
    </row>
    <row r="987" ht="15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P987" s="49"/>
      <c r="Q987" s="49"/>
      <c r="R987" s="49"/>
    </row>
    <row r="988" ht="15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P988" s="49"/>
      <c r="Q988" s="49"/>
      <c r="R988" s="49"/>
    </row>
    <row r="989" ht="15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P989" s="49"/>
      <c r="Q989" s="49"/>
      <c r="R989" s="49"/>
    </row>
    <row r="990" ht="15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P990" s="49"/>
      <c r="Q990" s="49"/>
      <c r="R990" s="49"/>
    </row>
    <row r="991" ht="15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P991" s="49"/>
      <c r="Q991" s="49"/>
      <c r="R991" s="49"/>
    </row>
    <row r="992" ht="15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P992" s="49"/>
      <c r="Q992" s="49"/>
      <c r="R992" s="49"/>
    </row>
    <row r="993" ht="15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P993" s="49"/>
      <c r="Q993" s="49"/>
      <c r="R993" s="49"/>
    </row>
    <row r="994" ht="15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P994" s="49"/>
      <c r="Q994" s="49"/>
      <c r="R994" s="49"/>
    </row>
    <row r="995" ht="15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P995" s="49"/>
      <c r="Q995" s="49"/>
      <c r="R995" s="49"/>
    </row>
    <row r="996" ht="15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P996" s="49"/>
      <c r="Q996" s="49"/>
      <c r="R996" s="49"/>
    </row>
    <row r="997" ht="15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P997" s="49"/>
      <c r="Q997" s="49"/>
      <c r="R997" s="49"/>
    </row>
    <row r="998" ht="15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P998" s="49"/>
      <c r="Q998" s="49"/>
      <c r="R998" s="49"/>
    </row>
    <row r="999" ht="15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P999" s="49"/>
      <c r="Q999" s="49"/>
      <c r="R999" s="49"/>
    </row>
    <row r="1000" ht="15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P1000" s="49"/>
      <c r="Q1000" s="49"/>
      <c r="R1000" s="49"/>
    </row>
  </sheetData>
  <mergeCells count="14">
    <mergeCell ref="K2:K3"/>
    <mergeCell ref="L2:L3"/>
    <mergeCell ref="M2:M3"/>
    <mergeCell ref="N2:N3"/>
    <mergeCell ref="O2:O3"/>
    <mergeCell ref="P2:P3"/>
    <mergeCell ref="Q2:Q3"/>
    <mergeCell ref="A2:A3"/>
    <mergeCell ref="B2:C2"/>
    <mergeCell ref="D2:D3"/>
    <mergeCell ref="E2:F2"/>
    <mergeCell ref="G2:G3"/>
    <mergeCell ref="H2:I2"/>
    <mergeCell ref="J2:J3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17.22"/>
    <col customWidth="1" min="2" max="2" width="9.22"/>
    <col customWidth="1" min="3" max="26" width="8.33"/>
  </cols>
  <sheetData>
    <row r="1" ht="15.75" customHeight="1"/>
    <row r="2" ht="15.75" customHeight="1">
      <c r="A2" s="50" t="s">
        <v>0</v>
      </c>
      <c r="B2" s="51" t="s">
        <v>1</v>
      </c>
      <c r="C2" s="7"/>
      <c r="D2" s="52" t="s">
        <v>2</v>
      </c>
      <c r="E2" s="51" t="s">
        <v>3</v>
      </c>
      <c r="F2" s="7"/>
      <c r="G2" s="53" t="s">
        <v>4</v>
      </c>
      <c r="H2" s="51" t="s">
        <v>5</v>
      </c>
      <c r="I2" s="7"/>
      <c r="J2" s="52" t="s">
        <v>6</v>
      </c>
      <c r="K2" s="53" t="s">
        <v>7</v>
      </c>
      <c r="L2" s="54" t="s">
        <v>35</v>
      </c>
      <c r="M2" s="55" t="s">
        <v>8</v>
      </c>
      <c r="N2" s="55" t="s">
        <v>9</v>
      </c>
      <c r="O2" s="55" t="s">
        <v>10</v>
      </c>
    </row>
    <row r="3" ht="15.75" customHeight="1">
      <c r="A3" s="9"/>
      <c r="B3" s="58" t="s">
        <v>11</v>
      </c>
      <c r="C3" s="59" t="s">
        <v>12</v>
      </c>
      <c r="D3" s="10"/>
      <c r="E3" s="60" t="s">
        <v>13</v>
      </c>
      <c r="F3" s="60" t="s">
        <v>14</v>
      </c>
      <c r="G3" s="16"/>
      <c r="H3" s="61" t="s">
        <v>15</v>
      </c>
      <c r="I3" s="62" t="s">
        <v>16</v>
      </c>
      <c r="J3" s="10"/>
      <c r="K3" s="16"/>
      <c r="L3" s="63"/>
      <c r="M3" s="64"/>
      <c r="N3" s="64"/>
      <c r="O3" s="64"/>
    </row>
    <row r="4" ht="15.75" customHeight="1">
      <c r="A4" s="66" t="s">
        <v>19</v>
      </c>
      <c r="B4" s="67">
        <f>10</f>
        <v>10</v>
      </c>
      <c r="C4" s="68">
        <f>6</f>
        <v>6</v>
      </c>
      <c r="D4" s="67">
        <f>12</f>
        <v>12</v>
      </c>
      <c r="E4" s="67">
        <f>11</f>
        <v>11</v>
      </c>
      <c r="F4" s="67">
        <f>9</f>
        <v>9</v>
      </c>
      <c r="G4" s="67">
        <f>13</f>
        <v>13</v>
      </c>
      <c r="H4" s="68">
        <f>4</f>
        <v>4</v>
      </c>
      <c r="I4" s="67">
        <f>6</f>
        <v>6</v>
      </c>
      <c r="J4" s="67">
        <f>10</f>
        <v>10</v>
      </c>
      <c r="K4" s="67">
        <f>5</f>
        <v>5</v>
      </c>
      <c r="L4" s="69">
        <f t="shared" ref="L4:L18" si="1">SUM(B4:K4)</f>
        <v>86</v>
      </c>
      <c r="M4" s="70">
        <v>8.0</v>
      </c>
      <c r="N4" s="70">
        <v>6.0</v>
      </c>
      <c r="O4" s="70">
        <f t="shared" ref="O4:O18" si="2">L4+M4+N4</f>
        <v>100</v>
      </c>
    </row>
    <row r="5" ht="15.75" customHeight="1">
      <c r="A5" s="66" t="s">
        <v>20</v>
      </c>
      <c r="B5" s="67">
        <f t="shared" ref="B5:B6" si="3">9</f>
        <v>9</v>
      </c>
      <c r="C5" s="68">
        <f t="shared" ref="C5:C6" si="4">3</f>
        <v>3</v>
      </c>
      <c r="D5" s="67">
        <f t="shared" ref="D5:D6" si="5">11</f>
        <v>11</v>
      </c>
      <c r="E5" s="67">
        <f t="shared" ref="E5:E6" si="6">9</f>
        <v>9</v>
      </c>
      <c r="F5" s="67">
        <f t="shared" ref="F5:F6" si="7">6</f>
        <v>6</v>
      </c>
      <c r="G5" s="67">
        <f>12</f>
        <v>12</v>
      </c>
      <c r="H5" s="68">
        <f t="shared" ref="H5:H6" si="8">3</f>
        <v>3</v>
      </c>
      <c r="I5" s="67">
        <f t="shared" ref="I5:I6" si="9">5</f>
        <v>5</v>
      </c>
      <c r="J5" s="67">
        <f>13</f>
        <v>13</v>
      </c>
      <c r="K5" s="67">
        <f t="shared" ref="K5:K6" si="10">4</f>
        <v>4</v>
      </c>
      <c r="L5" s="69">
        <f t="shared" si="1"/>
        <v>75</v>
      </c>
      <c r="M5" s="70">
        <v>8.0</v>
      </c>
      <c r="N5" s="70">
        <v>6.0</v>
      </c>
      <c r="O5" s="70">
        <f t="shared" si="2"/>
        <v>89</v>
      </c>
    </row>
    <row r="6" ht="15.75" customHeight="1">
      <c r="A6" s="66" t="s">
        <v>21</v>
      </c>
      <c r="B6" s="67">
        <f t="shared" si="3"/>
        <v>9</v>
      </c>
      <c r="C6" s="68">
        <f t="shared" si="4"/>
        <v>3</v>
      </c>
      <c r="D6" s="67">
        <f t="shared" si="5"/>
        <v>11</v>
      </c>
      <c r="E6" s="67">
        <f t="shared" si="6"/>
        <v>9</v>
      </c>
      <c r="F6" s="67">
        <f t="shared" si="7"/>
        <v>6</v>
      </c>
      <c r="G6" s="67">
        <f>11</f>
        <v>11</v>
      </c>
      <c r="H6" s="68">
        <f t="shared" si="8"/>
        <v>3</v>
      </c>
      <c r="I6" s="67">
        <f t="shared" si="9"/>
        <v>5</v>
      </c>
      <c r="J6" s="67">
        <f>14</f>
        <v>14</v>
      </c>
      <c r="K6" s="67">
        <f t="shared" si="10"/>
        <v>4</v>
      </c>
      <c r="L6" s="69">
        <f t="shared" si="1"/>
        <v>75</v>
      </c>
      <c r="M6" s="70">
        <v>8.0</v>
      </c>
      <c r="N6" s="70">
        <v>6.0</v>
      </c>
      <c r="O6" s="70">
        <f t="shared" si="2"/>
        <v>89</v>
      </c>
    </row>
    <row r="7" ht="15.75" customHeight="1">
      <c r="A7" s="66" t="s">
        <v>22</v>
      </c>
      <c r="B7" s="67">
        <f t="shared" ref="B7:B8" si="11">10</f>
        <v>10</v>
      </c>
      <c r="C7" s="68">
        <f>5</f>
        <v>5</v>
      </c>
      <c r="D7" s="67">
        <f t="shared" ref="D7:D8" si="12">13</f>
        <v>13</v>
      </c>
      <c r="E7" s="67">
        <f t="shared" ref="E7:E8" si="13">11</f>
        <v>11</v>
      </c>
      <c r="F7" s="67">
        <f>8</f>
        <v>8</v>
      </c>
      <c r="G7" s="67">
        <f t="shared" ref="G7:G8" si="14">13</f>
        <v>13</v>
      </c>
      <c r="H7" s="68">
        <f>4</f>
        <v>4</v>
      </c>
      <c r="I7" s="67">
        <f>6</f>
        <v>6</v>
      </c>
      <c r="J7" s="67">
        <f>11</f>
        <v>11</v>
      </c>
      <c r="K7" s="67">
        <f>5</f>
        <v>5</v>
      </c>
      <c r="L7" s="69">
        <f t="shared" si="1"/>
        <v>86</v>
      </c>
      <c r="M7" s="70">
        <v>8.0</v>
      </c>
      <c r="N7" s="70">
        <v>6.0</v>
      </c>
      <c r="O7" s="70">
        <f t="shared" si="2"/>
        <v>100</v>
      </c>
    </row>
    <row r="8" ht="15.75" customHeight="1">
      <c r="A8" s="66" t="s">
        <v>23</v>
      </c>
      <c r="B8" s="67">
        <f t="shared" si="11"/>
        <v>10</v>
      </c>
      <c r="C8" s="68">
        <f t="shared" ref="C8:C9" si="15">4</f>
        <v>4</v>
      </c>
      <c r="D8" s="67">
        <f t="shared" si="12"/>
        <v>13</v>
      </c>
      <c r="E8" s="67">
        <f t="shared" si="13"/>
        <v>11</v>
      </c>
      <c r="F8" s="67">
        <v>8.0</v>
      </c>
      <c r="G8" s="67">
        <f t="shared" si="14"/>
        <v>13</v>
      </c>
      <c r="H8" s="68">
        <f t="shared" ref="H8:H10" si="16">3</f>
        <v>3</v>
      </c>
      <c r="I8" s="67">
        <f>7</f>
        <v>7</v>
      </c>
      <c r="J8" s="67">
        <f>13</f>
        <v>13</v>
      </c>
      <c r="K8" s="67">
        <f t="shared" ref="K8:K14" si="17">4</f>
        <v>4</v>
      </c>
      <c r="L8" s="69">
        <f t="shared" si="1"/>
        <v>86</v>
      </c>
      <c r="M8" s="70">
        <v>8.0</v>
      </c>
      <c r="N8" s="70">
        <v>6.0</v>
      </c>
      <c r="O8" s="70">
        <f t="shared" si="2"/>
        <v>100</v>
      </c>
    </row>
    <row r="9" ht="15.75" customHeight="1">
      <c r="A9" s="66" t="s">
        <v>24</v>
      </c>
      <c r="B9" s="67">
        <v>9.0</v>
      </c>
      <c r="C9" s="68">
        <f t="shared" si="15"/>
        <v>4</v>
      </c>
      <c r="D9" s="67">
        <f>12</f>
        <v>12</v>
      </c>
      <c r="E9" s="67">
        <f>10</f>
        <v>10</v>
      </c>
      <c r="F9" s="67">
        <v>5.0</v>
      </c>
      <c r="G9" s="67">
        <v>11.0</v>
      </c>
      <c r="H9" s="68">
        <f t="shared" si="16"/>
        <v>3</v>
      </c>
      <c r="I9" s="67">
        <f t="shared" ref="I9:I11" si="18">6</f>
        <v>6</v>
      </c>
      <c r="J9" s="67">
        <v>12.0</v>
      </c>
      <c r="K9" s="67">
        <f t="shared" si="17"/>
        <v>4</v>
      </c>
      <c r="L9" s="69">
        <f t="shared" si="1"/>
        <v>76</v>
      </c>
      <c r="M9" s="70">
        <v>8.0</v>
      </c>
      <c r="N9" s="70">
        <v>6.0</v>
      </c>
      <c r="O9" s="70">
        <f t="shared" si="2"/>
        <v>90</v>
      </c>
    </row>
    <row r="10" ht="15.75" customHeight="1">
      <c r="A10" s="66" t="s">
        <v>25</v>
      </c>
      <c r="B10" s="67">
        <f>9</f>
        <v>9</v>
      </c>
      <c r="C10" s="68">
        <f>3</f>
        <v>3</v>
      </c>
      <c r="D10" s="67">
        <f>10</f>
        <v>10</v>
      </c>
      <c r="E10" s="67">
        <f>9</f>
        <v>9</v>
      </c>
      <c r="F10" s="67">
        <f t="shared" ref="F10:F12" si="19">6</f>
        <v>6</v>
      </c>
      <c r="G10" s="67">
        <f>11</f>
        <v>11</v>
      </c>
      <c r="H10" s="68">
        <f t="shared" si="16"/>
        <v>3</v>
      </c>
      <c r="I10" s="67">
        <f t="shared" si="18"/>
        <v>6</v>
      </c>
      <c r="J10" s="67">
        <f t="shared" ref="J10:J11" si="20">14</f>
        <v>14</v>
      </c>
      <c r="K10" s="67">
        <f t="shared" si="17"/>
        <v>4</v>
      </c>
      <c r="L10" s="69">
        <f t="shared" si="1"/>
        <v>75</v>
      </c>
      <c r="M10" s="70">
        <v>8.0</v>
      </c>
      <c r="N10" s="70">
        <v>6.0</v>
      </c>
      <c r="O10" s="70">
        <f t="shared" si="2"/>
        <v>89</v>
      </c>
    </row>
    <row r="11" ht="15.75" customHeight="1">
      <c r="A11" s="66" t="s">
        <v>26</v>
      </c>
      <c r="B11" s="67">
        <f>10</f>
        <v>10</v>
      </c>
      <c r="C11" s="68">
        <f>4</f>
        <v>4</v>
      </c>
      <c r="D11" s="67">
        <f>11</f>
        <v>11</v>
      </c>
      <c r="E11" s="67">
        <f>10</f>
        <v>10</v>
      </c>
      <c r="F11" s="67">
        <f t="shared" si="19"/>
        <v>6</v>
      </c>
      <c r="G11" s="67">
        <f>12</f>
        <v>12</v>
      </c>
      <c r="H11" s="68">
        <v>4.0</v>
      </c>
      <c r="I11" s="67">
        <f t="shared" si="18"/>
        <v>6</v>
      </c>
      <c r="J11" s="67">
        <f t="shared" si="20"/>
        <v>14</v>
      </c>
      <c r="K11" s="67">
        <f t="shared" si="17"/>
        <v>4</v>
      </c>
      <c r="L11" s="69">
        <f t="shared" si="1"/>
        <v>81</v>
      </c>
      <c r="M11" s="70">
        <v>8.0</v>
      </c>
      <c r="N11" s="70">
        <v>6.0</v>
      </c>
      <c r="O11" s="70">
        <f t="shared" si="2"/>
        <v>95</v>
      </c>
    </row>
    <row r="12" ht="15.75" customHeight="1">
      <c r="A12" s="66" t="s">
        <v>27</v>
      </c>
      <c r="B12" s="67">
        <f>9</f>
        <v>9</v>
      </c>
      <c r="C12" s="68">
        <f>3</f>
        <v>3</v>
      </c>
      <c r="D12" s="67">
        <f>10</f>
        <v>10</v>
      </c>
      <c r="E12" s="67">
        <f>9</f>
        <v>9</v>
      </c>
      <c r="F12" s="67">
        <f t="shared" si="19"/>
        <v>6</v>
      </c>
      <c r="G12" s="67">
        <f>11</f>
        <v>11</v>
      </c>
      <c r="H12" s="68">
        <f t="shared" ref="H12:H14" si="21">3</f>
        <v>3</v>
      </c>
      <c r="I12" s="67">
        <f>5</f>
        <v>5</v>
      </c>
      <c r="J12" s="67">
        <f>15</f>
        <v>15</v>
      </c>
      <c r="K12" s="67">
        <f t="shared" si="17"/>
        <v>4</v>
      </c>
      <c r="L12" s="69">
        <f t="shared" si="1"/>
        <v>75</v>
      </c>
      <c r="M12" s="70">
        <v>8.0</v>
      </c>
      <c r="N12" s="70">
        <v>6.0</v>
      </c>
      <c r="O12" s="70">
        <f t="shared" si="2"/>
        <v>89</v>
      </c>
    </row>
    <row r="13" ht="15.75" customHeight="1">
      <c r="A13" s="66" t="s">
        <v>28</v>
      </c>
      <c r="B13" s="67">
        <f t="shared" ref="B13:B14" si="22">10</f>
        <v>10</v>
      </c>
      <c r="C13" s="68">
        <f>4</f>
        <v>4</v>
      </c>
      <c r="D13" s="67">
        <f t="shared" ref="D13:D14" si="23">13</f>
        <v>13</v>
      </c>
      <c r="E13" s="67">
        <f t="shared" ref="E13:E14" si="24">11</f>
        <v>11</v>
      </c>
      <c r="F13" s="67">
        <f t="shared" ref="F13:F14" si="25">7</f>
        <v>7</v>
      </c>
      <c r="G13" s="67">
        <f t="shared" ref="G13:G14" si="26">13</f>
        <v>13</v>
      </c>
      <c r="H13" s="68">
        <f t="shared" si="21"/>
        <v>3</v>
      </c>
      <c r="I13" s="67">
        <f t="shared" ref="I13:I14" si="27">7</f>
        <v>7</v>
      </c>
      <c r="J13" s="67">
        <f>14</f>
        <v>14</v>
      </c>
      <c r="K13" s="67">
        <f t="shared" si="17"/>
        <v>4</v>
      </c>
      <c r="L13" s="69">
        <f t="shared" si="1"/>
        <v>86</v>
      </c>
      <c r="M13" s="70">
        <v>8.0</v>
      </c>
      <c r="N13" s="70">
        <v>6.0</v>
      </c>
      <c r="O13" s="70">
        <f t="shared" si="2"/>
        <v>100</v>
      </c>
    </row>
    <row r="14" ht="15.75" customHeight="1">
      <c r="A14" s="66" t="s">
        <v>29</v>
      </c>
      <c r="B14" s="67">
        <f t="shared" si="22"/>
        <v>10</v>
      </c>
      <c r="C14" s="68">
        <f>5</f>
        <v>5</v>
      </c>
      <c r="D14" s="67">
        <f t="shared" si="23"/>
        <v>13</v>
      </c>
      <c r="E14" s="67">
        <f t="shared" si="24"/>
        <v>11</v>
      </c>
      <c r="F14" s="67">
        <f t="shared" si="25"/>
        <v>7</v>
      </c>
      <c r="G14" s="67">
        <f t="shared" si="26"/>
        <v>13</v>
      </c>
      <c r="H14" s="68">
        <f t="shared" si="21"/>
        <v>3</v>
      </c>
      <c r="I14" s="67">
        <f t="shared" si="27"/>
        <v>7</v>
      </c>
      <c r="J14" s="67">
        <f>13</f>
        <v>13</v>
      </c>
      <c r="K14" s="67">
        <f t="shared" si="17"/>
        <v>4</v>
      </c>
      <c r="L14" s="69">
        <f t="shared" si="1"/>
        <v>86</v>
      </c>
      <c r="M14" s="70">
        <v>8.0</v>
      </c>
      <c r="N14" s="70">
        <v>6.0</v>
      </c>
      <c r="O14" s="70">
        <f t="shared" si="2"/>
        <v>100</v>
      </c>
    </row>
    <row r="15" ht="15.75" customHeight="1">
      <c r="A15" s="66" t="s">
        <v>30</v>
      </c>
      <c r="B15" s="73">
        <v>63.0</v>
      </c>
      <c r="C15" s="68">
        <f>9</f>
        <v>9</v>
      </c>
      <c r="D15" s="67">
        <f>65</f>
        <v>65</v>
      </c>
      <c r="E15" s="73">
        <f>158</f>
        <v>158</v>
      </c>
      <c r="F15" s="73">
        <f>47</f>
        <v>47</v>
      </c>
      <c r="G15" s="67">
        <v>61.0</v>
      </c>
      <c r="H15" s="68">
        <v>18.0</v>
      </c>
      <c r="I15" s="67">
        <f>40</f>
        <v>40</v>
      </c>
      <c r="J15" s="67">
        <v>61.0</v>
      </c>
      <c r="K15" s="67">
        <f>25</f>
        <v>25</v>
      </c>
      <c r="L15" s="69">
        <f t="shared" si="1"/>
        <v>547</v>
      </c>
      <c r="M15" s="70">
        <f>22+14</f>
        <v>36</v>
      </c>
      <c r="N15" s="70">
        <v>22.0</v>
      </c>
      <c r="O15" s="70">
        <f t="shared" si="2"/>
        <v>605</v>
      </c>
    </row>
    <row r="16" ht="15.75" customHeight="1">
      <c r="A16" s="66" t="s">
        <v>31</v>
      </c>
      <c r="B16" s="67">
        <f t="shared" ref="B16:B17" si="28">10</f>
        <v>10</v>
      </c>
      <c r="C16" s="68">
        <f>5</f>
        <v>5</v>
      </c>
      <c r="D16" s="67">
        <f>13</f>
        <v>13</v>
      </c>
      <c r="E16" s="67">
        <f>11</f>
        <v>11</v>
      </c>
      <c r="F16" s="67">
        <f>9</f>
        <v>9</v>
      </c>
      <c r="G16" s="67">
        <f>13</f>
        <v>13</v>
      </c>
      <c r="H16" s="68">
        <f>4</f>
        <v>4</v>
      </c>
      <c r="I16" s="67">
        <f>6</f>
        <v>6</v>
      </c>
      <c r="J16" s="67">
        <f>10</f>
        <v>10</v>
      </c>
      <c r="K16" s="67">
        <f>5</f>
        <v>5</v>
      </c>
      <c r="L16" s="69">
        <f t="shared" si="1"/>
        <v>86</v>
      </c>
      <c r="M16" s="70">
        <v>8.0</v>
      </c>
      <c r="N16" s="70">
        <v>6.0</v>
      </c>
      <c r="O16" s="70">
        <f t="shared" si="2"/>
        <v>100</v>
      </c>
    </row>
    <row r="17" ht="15.75" customHeight="1">
      <c r="A17" s="66" t="s">
        <v>32</v>
      </c>
      <c r="B17" s="67">
        <f t="shared" si="28"/>
        <v>10</v>
      </c>
      <c r="C17" s="68">
        <f>4</f>
        <v>4</v>
      </c>
      <c r="D17" s="67">
        <f>11</f>
        <v>11</v>
      </c>
      <c r="E17" s="67">
        <f t="shared" ref="E17:E18" si="29">10</f>
        <v>10</v>
      </c>
      <c r="F17" s="67">
        <f>8</f>
        <v>8</v>
      </c>
      <c r="G17" s="67">
        <f>12</f>
        <v>12</v>
      </c>
      <c r="H17" s="68">
        <f>3</f>
        <v>3</v>
      </c>
      <c r="I17" s="67">
        <f>7</f>
        <v>7</v>
      </c>
      <c r="J17" s="67">
        <f>11</f>
        <v>11</v>
      </c>
      <c r="K17" s="67">
        <f>4</f>
        <v>4</v>
      </c>
      <c r="L17" s="69">
        <f t="shared" si="1"/>
        <v>80</v>
      </c>
      <c r="M17" s="70">
        <v>8.0</v>
      </c>
      <c r="N17" s="70">
        <v>6.0</v>
      </c>
      <c r="O17" s="70">
        <f t="shared" si="2"/>
        <v>94</v>
      </c>
    </row>
    <row r="18" ht="15.75" customHeight="1">
      <c r="A18" s="60" t="s">
        <v>33</v>
      </c>
      <c r="B18" s="67">
        <f>12</f>
        <v>12</v>
      </c>
      <c r="C18" s="67">
        <f>8</f>
        <v>8</v>
      </c>
      <c r="D18" s="67">
        <f>12</f>
        <v>12</v>
      </c>
      <c r="E18" s="67">
        <f t="shared" si="29"/>
        <v>10</v>
      </c>
      <c r="F18" s="67">
        <f>12</f>
        <v>12</v>
      </c>
      <c r="G18" s="67">
        <f>11</f>
        <v>11</v>
      </c>
      <c r="H18" s="67">
        <f>9</f>
        <v>9</v>
      </c>
      <c r="I18" s="67">
        <f>11</f>
        <v>11</v>
      </c>
      <c r="J18" s="67">
        <f>15</f>
        <v>15</v>
      </c>
      <c r="K18" s="67">
        <v>0.0</v>
      </c>
      <c r="L18" s="69">
        <f t="shared" si="1"/>
        <v>100</v>
      </c>
      <c r="M18" s="70">
        <v>60.0</v>
      </c>
      <c r="N18" s="70">
        <v>0.0</v>
      </c>
      <c r="O18" s="70">
        <f t="shared" si="2"/>
        <v>160</v>
      </c>
    </row>
    <row r="19" ht="15.75" customHeight="1">
      <c r="A19" s="76" t="s">
        <v>34</v>
      </c>
      <c r="B19" s="67">
        <f t="shared" ref="B19:O19" si="30">SUM(B4:B18)</f>
        <v>200</v>
      </c>
      <c r="C19" s="67">
        <f t="shared" si="30"/>
        <v>70</v>
      </c>
      <c r="D19" s="67">
        <f t="shared" si="30"/>
        <v>230</v>
      </c>
      <c r="E19" s="67">
        <f t="shared" si="30"/>
        <v>300</v>
      </c>
      <c r="F19" s="67">
        <f t="shared" si="30"/>
        <v>150</v>
      </c>
      <c r="G19" s="67">
        <f t="shared" si="30"/>
        <v>230</v>
      </c>
      <c r="H19" s="67">
        <f t="shared" si="30"/>
        <v>70</v>
      </c>
      <c r="I19" s="67">
        <f t="shared" si="30"/>
        <v>130</v>
      </c>
      <c r="J19" s="67">
        <f t="shared" si="30"/>
        <v>240</v>
      </c>
      <c r="K19" s="67">
        <f t="shared" si="30"/>
        <v>80</v>
      </c>
      <c r="L19" s="69">
        <f t="shared" si="30"/>
        <v>1700</v>
      </c>
      <c r="M19" s="70">
        <f t="shared" si="30"/>
        <v>200</v>
      </c>
      <c r="N19" s="70">
        <f t="shared" si="30"/>
        <v>100</v>
      </c>
      <c r="O19" s="70">
        <f t="shared" si="30"/>
        <v>2000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K2:K3"/>
    <mergeCell ref="L2:L3"/>
    <mergeCell ref="M2:M3"/>
    <mergeCell ref="N2:N3"/>
    <mergeCell ref="O2:O3"/>
    <mergeCell ref="A2:A3"/>
    <mergeCell ref="B2:C2"/>
    <mergeCell ref="D2:D3"/>
    <mergeCell ref="E2:F2"/>
    <mergeCell ref="G2:G3"/>
    <mergeCell ref="H2:I2"/>
    <mergeCell ref="J2:J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2021-04-02T07:42:39Z</dcterms:created>
  <dc:creator>Кристина Попова</dc:creator>
</cp:coreProperties>
</file>