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11760"/>
  </bookViews>
  <sheets>
    <sheet name="ДО 9 кл.(альбом.) 2022+ раб (2" sheetId="1" r:id="rId1"/>
  </sheets>
  <definedNames>
    <definedName name="_xlnm.Print_Area" localSheetId="0">'ДО 9 кл.(альбом.) 2022+ раб (2'!$A$1:$R$108</definedName>
  </definedNames>
  <calcPr calcId="145621"/>
</workbook>
</file>

<file path=xl/calcChain.xml><?xml version="1.0" encoding="utf-8"?>
<calcChain xmlns="http://schemas.openxmlformats.org/spreadsheetml/2006/main">
  <c r="F100" i="1" l="1"/>
  <c r="F99" i="1"/>
  <c r="F96" i="1"/>
  <c r="D96" i="1" s="1"/>
  <c r="F97" i="1"/>
  <c r="K104" i="1"/>
  <c r="L104" i="1"/>
  <c r="M104" i="1"/>
  <c r="N104" i="1"/>
  <c r="O104" i="1"/>
  <c r="P104" i="1"/>
  <c r="Q104" i="1"/>
  <c r="K103" i="1"/>
  <c r="L103" i="1"/>
  <c r="M103" i="1"/>
  <c r="N103" i="1"/>
  <c r="O103" i="1"/>
  <c r="P103" i="1"/>
  <c r="Q103" i="1"/>
  <c r="J104" i="1"/>
  <c r="J103" i="1"/>
  <c r="R102" i="1"/>
  <c r="D100" i="1"/>
  <c r="D99" i="1"/>
  <c r="E94" i="1"/>
  <c r="G94" i="1"/>
  <c r="H94" i="1"/>
  <c r="I94" i="1"/>
  <c r="J94" i="1"/>
  <c r="K94" i="1"/>
  <c r="L94" i="1"/>
  <c r="M94" i="1"/>
  <c r="N94" i="1"/>
  <c r="O94" i="1"/>
  <c r="P94" i="1"/>
  <c r="Q94" i="1"/>
  <c r="E90" i="1"/>
  <c r="G90" i="1"/>
  <c r="H90" i="1"/>
  <c r="I90" i="1"/>
  <c r="J90" i="1"/>
  <c r="K90" i="1"/>
  <c r="L90" i="1"/>
  <c r="M90" i="1"/>
  <c r="N90" i="1"/>
  <c r="O90" i="1"/>
  <c r="P90" i="1"/>
  <c r="Q90" i="1"/>
  <c r="R90" i="1"/>
  <c r="E83" i="1"/>
  <c r="G83" i="1"/>
  <c r="H83" i="1"/>
  <c r="I83" i="1"/>
  <c r="J83" i="1"/>
  <c r="K83" i="1"/>
  <c r="L83" i="1"/>
  <c r="M83" i="1"/>
  <c r="N83" i="1"/>
  <c r="O83" i="1"/>
  <c r="P83" i="1"/>
  <c r="Q83" i="1"/>
  <c r="E74" i="1"/>
  <c r="G74" i="1"/>
  <c r="H74" i="1"/>
  <c r="I74" i="1"/>
  <c r="J74" i="1"/>
  <c r="K74" i="1"/>
  <c r="L74" i="1"/>
  <c r="M74" i="1"/>
  <c r="N74" i="1"/>
  <c r="O74" i="1"/>
  <c r="P74" i="1"/>
  <c r="Q74" i="1"/>
  <c r="E68" i="1"/>
  <c r="G68" i="1"/>
  <c r="G67" i="1" s="1"/>
  <c r="H68" i="1"/>
  <c r="I68" i="1"/>
  <c r="J68" i="1"/>
  <c r="J67" i="1" s="1"/>
  <c r="K68" i="1"/>
  <c r="K67" i="1" s="1"/>
  <c r="L68" i="1"/>
  <c r="L67" i="1" s="1"/>
  <c r="M68" i="1"/>
  <c r="N68" i="1"/>
  <c r="N67" i="1" s="1"/>
  <c r="O68" i="1"/>
  <c r="O67" i="1" s="1"/>
  <c r="P68" i="1"/>
  <c r="Q68" i="1"/>
  <c r="F59" i="1"/>
  <c r="D59" i="1" s="1"/>
  <c r="F60" i="1"/>
  <c r="D60" i="1" s="1"/>
  <c r="F61" i="1"/>
  <c r="D61" i="1" s="1"/>
  <c r="F62" i="1"/>
  <c r="F63" i="1"/>
  <c r="F64" i="1"/>
  <c r="F65" i="1"/>
  <c r="D65" i="1" s="1"/>
  <c r="F66" i="1"/>
  <c r="F58" i="1"/>
  <c r="D58" i="1" s="1"/>
  <c r="F53" i="1"/>
  <c r="F54" i="1"/>
  <c r="D54" i="1" s="1"/>
  <c r="F55" i="1"/>
  <c r="F56" i="1"/>
  <c r="D56" i="1" s="1"/>
  <c r="F52" i="1"/>
  <c r="D52" i="1" s="1"/>
  <c r="D62" i="1"/>
  <c r="D63" i="1"/>
  <c r="D64" i="1"/>
  <c r="D66" i="1"/>
  <c r="D53" i="1"/>
  <c r="D55" i="1"/>
  <c r="E57" i="1"/>
  <c r="G57" i="1"/>
  <c r="H57" i="1"/>
  <c r="I57" i="1"/>
  <c r="J57" i="1"/>
  <c r="K57" i="1"/>
  <c r="L57" i="1"/>
  <c r="M57" i="1"/>
  <c r="N57" i="1"/>
  <c r="O57" i="1"/>
  <c r="P57" i="1"/>
  <c r="Q57" i="1"/>
  <c r="E33" i="1"/>
  <c r="G33" i="1"/>
  <c r="H33" i="1"/>
  <c r="I33" i="1"/>
  <c r="J33" i="1"/>
  <c r="K33" i="1"/>
  <c r="L33" i="1"/>
  <c r="M33" i="1"/>
  <c r="N33" i="1"/>
  <c r="O33" i="1"/>
  <c r="P33" i="1"/>
  <c r="Q33" i="1"/>
  <c r="F46" i="1"/>
  <c r="D46" i="1" s="1"/>
  <c r="F36" i="1"/>
  <c r="D36" i="1" s="1"/>
  <c r="F39" i="1"/>
  <c r="F40" i="1"/>
  <c r="D40" i="1" s="1"/>
  <c r="F41" i="1"/>
  <c r="D41" i="1" s="1"/>
  <c r="F42" i="1"/>
  <c r="D42" i="1" s="1"/>
  <c r="F43" i="1"/>
  <c r="D43" i="1" s="1"/>
  <c r="F44" i="1"/>
  <c r="D44" i="1" s="1"/>
  <c r="F34" i="1"/>
  <c r="D34" i="1" s="1"/>
  <c r="D47" i="1"/>
  <c r="D48" i="1"/>
  <c r="D35" i="1"/>
  <c r="D37" i="1"/>
  <c r="D38" i="1"/>
  <c r="D39" i="1"/>
  <c r="E45" i="1"/>
  <c r="G45" i="1"/>
  <c r="H45" i="1"/>
  <c r="I45" i="1"/>
  <c r="J45" i="1"/>
  <c r="K45" i="1"/>
  <c r="L45" i="1"/>
  <c r="M45" i="1"/>
  <c r="N45" i="1"/>
  <c r="O45" i="1"/>
  <c r="P45" i="1"/>
  <c r="Q45" i="1"/>
  <c r="I32" i="1"/>
  <c r="M32" i="1"/>
  <c r="N32" i="1"/>
  <c r="O32" i="1"/>
  <c r="P32" i="1"/>
  <c r="Q32" i="1"/>
  <c r="H67" i="1" l="1"/>
  <c r="E67" i="1"/>
  <c r="I67" i="1"/>
  <c r="Q67" i="1"/>
  <c r="P67" i="1"/>
  <c r="M67" i="1"/>
  <c r="F57" i="1"/>
  <c r="F33" i="1"/>
  <c r="K32" i="1"/>
  <c r="G32" i="1"/>
  <c r="D57" i="1"/>
  <c r="E32" i="1"/>
  <c r="H32" i="1"/>
  <c r="F45" i="1"/>
  <c r="F32" i="1" s="1"/>
  <c r="L32" i="1"/>
  <c r="D45" i="1"/>
  <c r="J32" i="1"/>
  <c r="D33" i="1"/>
  <c r="D32" i="1" s="1"/>
  <c r="F98" i="1" l="1"/>
  <c r="D98" i="1" s="1"/>
  <c r="D97" i="1"/>
  <c r="F95" i="1"/>
  <c r="F93" i="1"/>
  <c r="D93" i="1" s="1"/>
  <c r="F92" i="1"/>
  <c r="D92" i="1" s="1"/>
  <c r="F91" i="1"/>
  <c r="F89" i="1"/>
  <c r="D89" i="1" s="1"/>
  <c r="F88" i="1"/>
  <c r="D88" i="1" s="1"/>
  <c r="F87" i="1"/>
  <c r="D87" i="1" s="1"/>
  <c r="F86" i="1"/>
  <c r="D86" i="1" s="1"/>
  <c r="F85" i="1"/>
  <c r="D85" i="1" s="1"/>
  <c r="F84" i="1"/>
  <c r="F82" i="1"/>
  <c r="D82" i="1" s="1"/>
  <c r="F81" i="1"/>
  <c r="D81" i="1" s="1"/>
  <c r="F80" i="1"/>
  <c r="D80" i="1" s="1"/>
  <c r="F79" i="1"/>
  <c r="D79" i="1" s="1"/>
  <c r="F78" i="1"/>
  <c r="D78" i="1" s="1"/>
  <c r="F77" i="1"/>
  <c r="D77" i="1" s="1"/>
  <c r="F76" i="1"/>
  <c r="D76" i="1" s="1"/>
  <c r="F75" i="1"/>
  <c r="F73" i="1"/>
  <c r="D73" i="1" s="1"/>
  <c r="F72" i="1"/>
  <c r="D72" i="1" s="1"/>
  <c r="F71" i="1"/>
  <c r="D71" i="1" s="1"/>
  <c r="F70" i="1"/>
  <c r="D70" i="1" s="1"/>
  <c r="F69" i="1"/>
  <c r="F51" i="1"/>
  <c r="D51" i="1" s="1"/>
  <c r="D50" i="1" s="1"/>
  <c r="Q50" i="1"/>
  <c r="Q49" i="1" s="1"/>
  <c r="Q101" i="1" s="1"/>
  <c r="Q102" i="1" s="1"/>
  <c r="P50" i="1"/>
  <c r="P49" i="1" s="1"/>
  <c r="P101" i="1" s="1"/>
  <c r="O50" i="1"/>
  <c r="O49" i="1" s="1"/>
  <c r="O101" i="1" s="1"/>
  <c r="N50" i="1"/>
  <c r="N49" i="1" s="1"/>
  <c r="N101" i="1" s="1"/>
  <c r="M50" i="1"/>
  <c r="M49" i="1" s="1"/>
  <c r="M101" i="1" s="1"/>
  <c r="M102" i="1" s="1"/>
  <c r="L50" i="1"/>
  <c r="L49" i="1" s="1"/>
  <c r="L101" i="1" s="1"/>
  <c r="L102" i="1" s="1"/>
  <c r="K50" i="1"/>
  <c r="K49" i="1" s="1"/>
  <c r="K101" i="1" s="1"/>
  <c r="K102" i="1" s="1"/>
  <c r="J50" i="1"/>
  <c r="J49" i="1" s="1"/>
  <c r="J101" i="1" s="1"/>
  <c r="J102" i="1" s="1"/>
  <c r="I50" i="1"/>
  <c r="I49" i="1" s="1"/>
  <c r="I101" i="1" s="1"/>
  <c r="H50" i="1"/>
  <c r="H49" i="1" s="1"/>
  <c r="H101" i="1" s="1"/>
  <c r="G50" i="1"/>
  <c r="G49" i="1" s="1"/>
  <c r="G101" i="1" s="1"/>
  <c r="E50" i="1"/>
  <c r="E49" i="1" s="1"/>
  <c r="E101" i="1" s="1"/>
  <c r="I23" i="1"/>
  <c r="H23" i="1"/>
  <c r="F23" i="1"/>
  <c r="D23" i="1"/>
  <c r="C23" i="1"/>
  <c r="B23" i="1"/>
  <c r="J22" i="1"/>
  <c r="J21" i="1"/>
  <c r="J20" i="1"/>
  <c r="J19" i="1"/>
  <c r="O102" i="1" l="1"/>
  <c r="N102" i="1"/>
  <c r="P102" i="1"/>
  <c r="D75" i="1"/>
  <c r="D74" i="1" s="1"/>
  <c r="F74" i="1"/>
  <c r="D84" i="1"/>
  <c r="D83" i="1" s="1"/>
  <c r="F83" i="1"/>
  <c r="D91" i="1"/>
  <c r="D90" i="1" s="1"/>
  <c r="F90" i="1"/>
  <c r="F68" i="1"/>
  <c r="D69" i="1"/>
  <c r="D68" i="1" s="1"/>
  <c r="D95" i="1"/>
  <c r="D94" i="1" s="1"/>
  <c r="F94" i="1"/>
  <c r="J23" i="1"/>
  <c r="F50" i="1"/>
  <c r="F67" i="1" l="1"/>
  <c r="D67" i="1"/>
  <c r="D49" i="1" s="1"/>
  <c r="D101" i="1" s="1"/>
  <c r="F49" i="1"/>
  <c r="F101" i="1" s="1"/>
</calcChain>
</file>

<file path=xl/sharedStrings.xml><?xml version="1.0" encoding="utf-8"?>
<sst xmlns="http://schemas.openxmlformats.org/spreadsheetml/2006/main" count="278" uniqueCount="206">
  <si>
    <t>Утверждаю</t>
  </si>
  <si>
    <t>Директор  ГБПОУ «КПГТ»</t>
  </si>
  <si>
    <t>__________ Т.А. Гвоздева</t>
  </si>
  <si>
    <t xml:space="preserve"> УЧЕБНЫЙ ПЛАН</t>
  </si>
  <si>
    <t>основной профессиональной образовательной программы</t>
  </si>
  <si>
    <t xml:space="preserve">среднего профессионального образования  </t>
  </si>
  <si>
    <t xml:space="preserve">ГБПОУ " Каслинский промышленно-гуманитарный техникум" </t>
  </si>
  <si>
    <t xml:space="preserve">по специальности    44.02.01   Дошкольное образование </t>
  </si>
  <si>
    <t>Квалификация: Воспитатель детей дошкольного возраста</t>
  </si>
  <si>
    <t>На базе основного общего образования</t>
  </si>
  <si>
    <t>Профиль получаемого профессионального образования -  гуманитарный</t>
  </si>
  <si>
    <t>1. Сводные данные по бюджету времени (в неделях)</t>
  </si>
  <si>
    <t>Курсы</t>
  </si>
  <si>
    <t>Обучение по дисциплинам и междисциплинарным курсам</t>
  </si>
  <si>
    <t>Учебная практика</t>
  </si>
  <si>
    <t>Производственная практика</t>
  </si>
  <si>
    <t>Промежуточная аттестация</t>
  </si>
  <si>
    <t>Государственная итоговая аттестация</t>
  </si>
  <si>
    <t>Каникулы</t>
  </si>
  <si>
    <t>Всего                    (по   курсам)</t>
  </si>
  <si>
    <t>I курс</t>
  </si>
  <si>
    <t>II курс</t>
  </si>
  <si>
    <t>III курс</t>
  </si>
  <si>
    <t>IV курс</t>
  </si>
  <si>
    <t>Всего</t>
  </si>
  <si>
    <t>2. План учебного процесса (для ОПОП СПО)</t>
  </si>
  <si>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</si>
  <si>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</si>
  <si>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</si>
  <si>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 (час.)</t>
  </si>
  <si>
    <t xml:space="preserve">Распределение обязательной (аудиторной) нагрузки по курсам </t>
  </si>
  <si>
    <t>и семестрам (час. в семестр)</t>
  </si>
  <si>
    <t>максимальная</t>
  </si>
  <si>
    <t xml:space="preserve">самостоятельная учебная работа </t>
  </si>
  <si>
    <t>Обязательная аудиторная</t>
  </si>
  <si>
    <t xml:space="preserve">всего занятий </t>
  </si>
  <si>
    <t>в т.ч. и</t>
  </si>
  <si>
    <t>1 сем.</t>
  </si>
  <si>
    <t>2 сем.</t>
  </si>
  <si>
    <t>3 сем.</t>
  </si>
  <si>
    <t>4 сем.</t>
  </si>
  <si>
    <t>5 сем.</t>
  </si>
  <si>
    <t>6 сем.</t>
  </si>
  <si>
    <t>7 сем.</t>
  </si>
  <si>
    <t>8 сем.</t>
  </si>
  <si>
    <t>лаб. и практ. занятий</t>
  </si>
  <si>
    <t>практической подготовки</t>
  </si>
  <si>
    <t>курсовых работ (проектов)</t>
  </si>
  <si>
    <t>17   нед.</t>
  </si>
  <si>
    <t>22 нед.</t>
  </si>
  <si>
    <t>17 нед.</t>
  </si>
  <si>
    <t>23 нед.</t>
  </si>
  <si>
    <t>0.00</t>
  </si>
  <si>
    <t>Общеобразовательный цикл</t>
  </si>
  <si>
    <t>__/9ДЗ/3Э</t>
  </si>
  <si>
    <t>ОУДБ.00</t>
  </si>
  <si>
    <t>Общеобразовательные учебные дисциплины (общие) базовые</t>
  </si>
  <si>
    <t>__ /6ДЗ/2Э</t>
  </si>
  <si>
    <t>ОУДБ.01</t>
  </si>
  <si>
    <t>Иностранный язык</t>
  </si>
  <si>
    <t>ОУДБ.02</t>
  </si>
  <si>
    <t>ДЗ</t>
  </si>
  <si>
    <t>ОУДБ.03</t>
  </si>
  <si>
    <t>Математика</t>
  </si>
  <si>
    <t>ОУДБ.04</t>
  </si>
  <si>
    <t>Физическая культура</t>
  </si>
  <si>
    <t>ОУДБ.05</t>
  </si>
  <si>
    <t xml:space="preserve">Основы безопасности жизнедеятельности </t>
  </si>
  <si>
    <t>ОУДБ.06</t>
  </si>
  <si>
    <t>ОУДБ.07</t>
  </si>
  <si>
    <t>ОУДБ.08</t>
  </si>
  <si>
    <t>__ /1ДЗ/1Э</t>
  </si>
  <si>
    <t xml:space="preserve">Русский язык </t>
  </si>
  <si>
    <t>Литература</t>
  </si>
  <si>
    <t xml:space="preserve">История </t>
  </si>
  <si>
    <t>Информатика</t>
  </si>
  <si>
    <t>Индивидуальный проект</t>
  </si>
  <si>
    <t>Обязательная часть циклов ОПОП (всего на дисциплины и междисциплинарные курсы)</t>
  </si>
  <si>
    <t>__/29ДЗ/18Э</t>
  </si>
  <si>
    <t>/6ДЗ/1Э</t>
  </si>
  <si>
    <t>Физическая культура /Адаптационная физическая культура</t>
  </si>
  <si>
    <t>З,З,З,З,З, ДЗ</t>
  </si>
  <si>
    <t>Основы финансовой грамотности</t>
  </si>
  <si>
    <t>Основы бережливого производства</t>
  </si>
  <si>
    <t>ОП. 00</t>
  </si>
  <si>
    <t>Общепрофессиональные дисциплины</t>
  </si>
  <si>
    <t>__/5ДЗ/3Э</t>
  </si>
  <si>
    <t>Возрастная анатомия, физиология и гигиена</t>
  </si>
  <si>
    <t>ПМ.00</t>
  </si>
  <si>
    <t>Профессиональные модули</t>
  </si>
  <si>
    <t>__/16ДЗ/14Э</t>
  </si>
  <si>
    <t>ПМ.01</t>
  </si>
  <si>
    <t xml:space="preserve">Организация мероприятий, направленных на укрепление здоровья и физическое развитие детей раннего и дошкольного возраста </t>
  </si>
  <si>
    <t>Э (к)</t>
  </si>
  <si>
    <t>МДК.01.01</t>
  </si>
  <si>
    <t>Медико-биологические и социальные основы здоровья</t>
  </si>
  <si>
    <t>МДК.01.02</t>
  </si>
  <si>
    <t>Теоретические и методические основы физического воспитания и развития детей раннего и дошкольного возраста</t>
  </si>
  <si>
    <t>МДК.01.03</t>
  </si>
  <si>
    <t>Практикум по совершенствованию двигательных умений и навыков</t>
  </si>
  <si>
    <t>УП.01</t>
  </si>
  <si>
    <t>ПП.01</t>
  </si>
  <si>
    <t>ПМ.02</t>
  </si>
  <si>
    <t>Организация различных видов деятельности и общения детей</t>
  </si>
  <si>
    <t>МДК.02.01</t>
  </si>
  <si>
    <t>Теоретические и методические основы организации игровой деятельности детей раннего и дошкольного возраста</t>
  </si>
  <si>
    <t>МДК.02.02</t>
  </si>
  <si>
    <t xml:space="preserve">Теоретические и методические основы организации трудовой деятельности дошкольников </t>
  </si>
  <si>
    <t>МДК.02.03</t>
  </si>
  <si>
    <t xml:space="preserve">Теоретические и методические основы организации продуктивных видов деятельности детей дошкольного возраста  </t>
  </si>
  <si>
    <t>МДК.02.04</t>
  </si>
  <si>
    <t>МДК.02.05</t>
  </si>
  <si>
    <t>Теория и методика музыкального воспитания с практикумом</t>
  </si>
  <si>
    <t>МДК.02.06</t>
  </si>
  <si>
    <t xml:space="preserve">Психолого-педагогические основы организации общения детей  дошкольного возраста </t>
  </si>
  <si>
    <t>УП.02</t>
  </si>
  <si>
    <t>ПП.02</t>
  </si>
  <si>
    <t>ПМ.03</t>
  </si>
  <si>
    <t xml:space="preserve">Организация обучения детей раннего и дошкольного возраста  по основным образовательным программам дошкольного образования </t>
  </si>
  <si>
    <t>МДК.03.01</t>
  </si>
  <si>
    <t>Теоретические основы организации обучения в разных возрастных группах</t>
  </si>
  <si>
    <t>МДК.03.02</t>
  </si>
  <si>
    <t xml:space="preserve">Теория и методика развития речи </t>
  </si>
  <si>
    <t>МДК.03.03</t>
  </si>
  <si>
    <t>Теория и методика экологического образования   дошкольников</t>
  </si>
  <si>
    <t>МДК.03.04</t>
  </si>
  <si>
    <t xml:space="preserve">Теория и методика математического развития </t>
  </si>
  <si>
    <t>УП.03</t>
  </si>
  <si>
    <t>ПП.03</t>
  </si>
  <si>
    <t>ПМ.04</t>
  </si>
  <si>
    <t>Взаимодействие с родителями (лицами, их заменяющими) и сотрудниками образовательной организации</t>
  </si>
  <si>
    <t>МДК.04.01</t>
  </si>
  <si>
    <t>Теоретические и методические основы взаимодействия воспитателя с родителями (лицами, их заменяющими) и сотрудниками дошкольной образовательной организации</t>
  </si>
  <si>
    <t>УП.04</t>
  </si>
  <si>
    <t>ДЗ*</t>
  </si>
  <si>
    <t>ПП.04</t>
  </si>
  <si>
    <t>ПМ.05</t>
  </si>
  <si>
    <t>Методическое обеспечение образовательного процесса</t>
  </si>
  <si>
    <t>МДК.05.01</t>
  </si>
  <si>
    <t>Теоретические и прикладные аспекты методической работы воспитателя детей дошкольного возраста</t>
  </si>
  <si>
    <t>УП.05</t>
  </si>
  <si>
    <t>ПП.05</t>
  </si>
  <si>
    <t>Современные педагогические технологии в дошкольном образовании</t>
  </si>
  <si>
    <t>ДЗ**</t>
  </si>
  <si>
    <t>ГИА</t>
  </si>
  <si>
    <t xml:space="preserve">дисциплин и МДК                        </t>
  </si>
  <si>
    <t>учебной практики</t>
  </si>
  <si>
    <t>производственной практики</t>
  </si>
  <si>
    <t>экзаменов</t>
  </si>
  <si>
    <t>дифференцированных зачетов</t>
  </si>
  <si>
    <t>Практикум по художественной обработке материалов и изобразительному искусству</t>
  </si>
  <si>
    <t>История России</t>
  </si>
  <si>
    <t>приказ №  01-03/545уч</t>
  </si>
  <si>
    <r>
      <t xml:space="preserve">«   » </t>
    </r>
    <r>
      <rPr>
        <u/>
        <sz val="8"/>
        <rFont val="Times New Roman"/>
        <family val="1"/>
        <charset val="204"/>
      </rPr>
      <t>июня</t>
    </r>
    <r>
      <rPr>
        <sz val="8"/>
        <rFont val="Times New Roman"/>
        <family val="1"/>
        <charset val="204"/>
      </rPr>
      <t xml:space="preserve">  2023 г.  </t>
    </r>
  </si>
  <si>
    <t>Форма обучения - очная</t>
  </si>
  <si>
    <t>Нормативный срок освоения - 3 года 10 месяцев</t>
  </si>
  <si>
    <t>Начало осовения 01.09.2023</t>
  </si>
  <si>
    <t>Общеобразовательные  учебные дисциплины углубленная подготовка</t>
  </si>
  <si>
    <t>Социально-гуманитарный цикл</t>
  </si>
  <si>
    <t>СГЦ.00</t>
  </si>
  <si>
    <t>СГЦ.01</t>
  </si>
  <si>
    <t xml:space="preserve">Иностранный язык в профессиональной деятельности </t>
  </si>
  <si>
    <t>Безопасность жизнедеятельности</t>
  </si>
  <si>
    <t>ОП.01</t>
  </si>
  <si>
    <t>Русский язык и культура профессиональной коммуникации педагога</t>
  </si>
  <si>
    <t>Основы педагогики</t>
  </si>
  <si>
    <t>Основы психологии</t>
  </si>
  <si>
    <t>Основы обучения лиц с особыми образовательными потребностями</t>
  </si>
  <si>
    <t>Основы возрастной и педагогической психологии</t>
  </si>
  <si>
    <t>Детская психология</t>
  </si>
  <si>
    <t>Проектная и исследовательская деятельность в профессиональной сфере деятельности</t>
  </si>
  <si>
    <t>Дошкольная педагогика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</si>
  <si>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</si>
  <si>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</si>
  <si>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</si>
  <si>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</si>
  <si>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</si>
  <si>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</si>
  <si>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</si>
  <si>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</si>
  <si>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СГЦ.02</t>
  </si>
  <si>
    <t>СГЦ.03</t>
  </si>
  <si>
    <t>СГЦ.04</t>
  </si>
  <si>
    <t>СГЦ.05</t>
  </si>
  <si>
    <t>СГЦ.06</t>
  </si>
  <si>
    <t>Обществознание</t>
  </si>
  <si>
    <t>География</t>
  </si>
  <si>
    <t>Физика</t>
  </si>
  <si>
    <t>Химия</t>
  </si>
  <si>
    <t>Биология</t>
  </si>
  <si>
    <t>ОУДБ.09</t>
  </si>
  <si>
    <t>ОУДБ.10</t>
  </si>
  <si>
    <t>ОУДБ.11</t>
  </si>
  <si>
    <t>ОУДБ.12</t>
  </si>
  <si>
    <t>ОУДБ.13</t>
  </si>
  <si>
    <t>ОУДБ.14</t>
  </si>
  <si>
    <t xml:space="preserve">Э </t>
  </si>
  <si>
    <t>ПА</t>
  </si>
  <si>
    <r>
      <t xml:space="preserve">Консультации на учебную группу  из расчета 4 часа в год на каждого студента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Государственная итоговая аттестация проводится в форме демонстрационного экзамена и защиты дипломного проекта (работы).</t>
    </r>
  </si>
  <si>
    <t>МДК 05.02</t>
  </si>
  <si>
    <t>ИТОГО:</t>
  </si>
  <si>
    <t>24 нед.</t>
  </si>
  <si>
    <t>Э</t>
  </si>
  <si>
    <t>16 нед.</t>
  </si>
  <si>
    <t>Зачетов (физкультура)</t>
  </si>
  <si>
    <t>курсовых работ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</si>
</sst>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Arial Cyr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Arial Cyr"/>
      <charset val="204"/>
    </font>
    <font>
      <sz val="6"/>
      <name val="Arial Cyr"/>
      <charset val="204"/>
    </font>
    <font>
      <b/>
      <sz val="6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b/>
      <sz val="9"/>
      <name val="Arial Cyr"/>
      <charset val="204"/>
    </font>
    <font>
      <b/>
      <sz val="6"/>
      <name val="Arial Cyr"/>
      <charset val="204"/>
    </font>
    <font>
      <sz val="8.5"/>
      <color indexed="10"/>
      <name val="Times New Roman"/>
      <family val="1"/>
      <charset val="204"/>
    </font>
    <font>
      <u/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09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8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11" fillId="0" borderId="0" xfId="0" applyFont="1"/>
    <xf numFmtId="0" fontId="12" fillId="0" borderId="0" xfId="0" applyFont="1"/>
    <xf numFmtId="0" fontId="10" fillId="0" borderId="12" xfId="0" applyFont="1" applyBorder="1" applyAlignment="1">
      <alignment horizontal="center" textRotation="90" wrapText="1"/>
    </xf>
    <xf numFmtId="0" fontId="7" fillId="0" borderId="12" xfId="0" applyFont="1" applyBorder="1" applyAlignment="1">
      <alignment horizontal="center" textRotation="90" wrapText="1"/>
    </xf>
    <xf numFmtId="0" fontId="7" fillId="0" borderId="13" xfId="0" applyFont="1" applyBorder="1" applyAlignment="1">
      <alignment horizontal="center" textRotation="90" wrapText="1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49" fontId="13" fillId="3" borderId="7" xfId="0" applyNumberFormat="1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49" fontId="15" fillId="3" borderId="7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16" fillId="0" borderId="0" xfId="0" applyFont="1"/>
    <xf numFmtId="0" fontId="17" fillId="0" borderId="0" xfId="0" applyFont="1"/>
    <xf numFmtId="0" fontId="15" fillId="3" borderId="15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/>
    <xf numFmtId="0" fontId="6" fillId="0" borderId="0" xfId="0" applyFont="1"/>
    <xf numFmtId="0" fontId="7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5" fillId="0" borderId="0" xfId="0" applyFont="1"/>
    <xf numFmtId="0" fontId="13" fillId="0" borderId="0" xfId="0" applyFont="1"/>
    <xf numFmtId="0" fontId="18" fillId="3" borderId="1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left" vertical="center" wrapText="1"/>
    </xf>
    <xf numFmtId="49" fontId="14" fillId="4" borderId="7" xfId="0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1" fillId="4" borderId="0" xfId="0" applyFont="1" applyFill="1"/>
    <xf numFmtId="0" fontId="12" fillId="4" borderId="0" xfId="0" applyFont="1" applyFill="1"/>
    <xf numFmtId="0" fontId="14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49" fontId="14" fillId="5" borderId="7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1" fillId="5" borderId="0" xfId="0" applyFont="1" applyFill="1"/>
    <xf numFmtId="0" fontId="12" fillId="5" borderId="0" xfId="0" applyFont="1" applyFill="1"/>
    <xf numFmtId="0" fontId="14" fillId="4" borderId="39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wrapText="1"/>
    </xf>
    <xf numFmtId="0" fontId="14" fillId="4" borderId="8" xfId="0" applyNumberFormat="1" applyFont="1" applyFill="1" applyBorder="1" applyAlignment="1">
      <alignment horizontal="center" wrapText="1"/>
    </xf>
    <xf numFmtId="0" fontId="14" fillId="4" borderId="8" xfId="0" applyFont="1" applyFill="1" applyBorder="1" applyAlignment="1">
      <alignment horizontal="center" wrapText="1"/>
    </xf>
    <xf numFmtId="0" fontId="14" fillId="5" borderId="6" xfId="0" applyFont="1" applyFill="1" applyBorder="1"/>
    <xf numFmtId="0" fontId="5" fillId="5" borderId="7" xfId="0" applyFont="1" applyFill="1" applyBorder="1"/>
    <xf numFmtId="0" fontId="14" fillId="5" borderId="7" xfId="0" applyNumberFormat="1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5" fillId="5" borderId="0" xfId="0" applyFont="1" applyFill="1"/>
    <xf numFmtId="0" fontId="13" fillId="5" borderId="0" xfId="0" applyFont="1" applyFill="1"/>
    <xf numFmtId="0" fontId="6" fillId="3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7" xfId="0" applyFont="1" applyBorder="1"/>
    <xf numFmtId="0" fontId="6" fillId="5" borderId="6" xfId="0" applyFont="1" applyFill="1" applyBorder="1" applyAlignment="1">
      <alignment horizontal="center" vertical="center" wrapText="1"/>
    </xf>
    <xf numFmtId="0" fontId="2" fillId="0" borderId="7" xfId="1" applyNumberFormat="1" applyFont="1" applyBorder="1" applyAlignment="1">
      <alignment horizontal="center" vertical="top"/>
    </xf>
    <xf numFmtId="0" fontId="3" fillId="0" borderId="7" xfId="1" applyFont="1" applyBorder="1" applyAlignment="1">
      <alignment horizontal="center" wrapText="1"/>
    </xf>
    <xf numFmtId="0" fontId="3" fillId="0" borderId="15" xfId="1" applyFont="1" applyBorder="1" applyAlignment="1">
      <alignment horizont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12" fillId="0" borderId="7" xfId="0" applyFont="1" applyBorder="1"/>
    <xf numFmtId="0" fontId="3" fillId="2" borderId="7" xfId="1" applyFont="1" applyFill="1" applyBorder="1" applyAlignment="1">
      <alignment horizontal="center" wrapText="1"/>
    </xf>
    <xf numFmtId="0" fontId="3" fillId="2" borderId="15" xfId="1" applyFont="1" applyFill="1" applyBorder="1" applyAlignment="1">
      <alignment horizontal="center" wrapText="1"/>
    </xf>
    <xf numFmtId="0" fontId="17" fillId="0" borderId="7" xfId="0" applyFont="1" applyBorder="1"/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2" fillId="2" borderId="0" xfId="0" applyFont="1" applyFill="1"/>
    <xf numFmtId="0" fontId="14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 wrapText="1"/>
    </xf>
    <xf numFmtId="49" fontId="14" fillId="6" borderId="7" xfId="0" applyNumberFormat="1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6" fillId="6" borderId="0" xfId="0" applyFont="1" applyFill="1"/>
    <xf numFmtId="0" fontId="7" fillId="6" borderId="0" xfId="0" applyFont="1" applyFill="1"/>
    <xf numFmtId="0" fontId="11" fillId="6" borderId="0" xfId="0" applyFont="1" applyFill="1"/>
    <xf numFmtId="0" fontId="12" fillId="6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34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35" xfId="0" applyFont="1" applyBorder="1" applyAlignment="1">
      <alignment horizontal="left"/>
    </xf>
    <xf numFmtId="0" fontId="3" fillId="3" borderId="32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wrapText="1"/>
    </xf>
    <xf numFmtId="0" fontId="10" fillId="0" borderId="37" xfId="0" applyFont="1" applyBorder="1" applyAlignment="1">
      <alignment horizontal="center" wrapText="1"/>
    </xf>
    <xf numFmtId="0" fontId="2" fillId="3" borderId="40" xfId="0" applyFont="1" applyFill="1" applyBorder="1" applyAlignment="1">
      <alignment horizontal="left" vertical="top" wrapText="1"/>
    </xf>
    <xf numFmtId="0" fontId="2" fillId="3" borderId="35" xfId="0" applyFont="1" applyFill="1" applyBorder="1" applyAlignment="1">
      <alignment horizontal="left" vertical="top" wrapText="1"/>
    </xf>
    <xf numFmtId="0" fontId="2" fillId="3" borderId="41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10" fillId="0" borderId="8" xfId="0" applyFont="1" applyBorder="1" applyAlignment="1">
      <alignment horizontal="left" textRotation="90" wrapText="1"/>
    </xf>
    <xf numFmtId="0" fontId="10" fillId="0" borderId="30" xfId="0" applyFont="1" applyBorder="1" applyAlignment="1">
      <alignment horizontal="left" textRotation="90" wrapText="1"/>
    </xf>
    <xf numFmtId="0" fontId="10" fillId="0" borderId="12" xfId="0" applyFont="1" applyBorder="1" applyAlignment="1">
      <alignment horizontal="left" textRotation="90" wrapText="1"/>
    </xf>
    <xf numFmtId="0" fontId="7" fillId="0" borderId="8" xfId="0" applyFont="1" applyBorder="1" applyAlignment="1">
      <alignment horizontal="center" textRotation="90" wrapText="1"/>
    </xf>
    <xf numFmtId="0" fontId="7" fillId="0" borderId="30" xfId="0" applyFont="1" applyBorder="1" applyAlignment="1">
      <alignment horizontal="center" textRotation="90" wrapText="1"/>
    </xf>
    <xf numFmtId="0" fontId="7" fillId="0" borderId="12" xfId="0" applyFont="1" applyBorder="1" applyAlignment="1">
      <alignment horizontal="center" textRotation="90" wrapText="1"/>
    </xf>
    <xf numFmtId="0" fontId="10" fillId="0" borderId="8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32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10" fillId="0" borderId="23" xfId="0" applyFont="1" applyBorder="1" applyAlignment="1">
      <alignment horizontal="center" textRotation="90" wrapText="1"/>
    </xf>
    <xf numFmtId="0" fontId="10" fillId="0" borderId="29" xfId="0" applyFont="1" applyBorder="1" applyAlignment="1">
      <alignment horizontal="center" textRotation="90" wrapText="1"/>
    </xf>
    <xf numFmtId="0" fontId="10" fillId="0" borderId="38" xfId="0" applyFont="1" applyBorder="1" applyAlignment="1">
      <alignment horizontal="center" textRotation="90" wrapText="1"/>
    </xf>
    <xf numFmtId="0" fontId="10" fillId="0" borderId="2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10" fillId="0" borderId="30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31" xfId="0" applyFont="1" applyBorder="1" applyAlignment="1">
      <alignment horizontal="center" vertical="top" wrapText="1"/>
    </xf>
    <xf numFmtId="0" fontId="10" fillId="0" borderId="26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15" xfId="0" applyFont="1" applyBorder="1"/>
    <xf numFmtId="0" fontId="10" fillId="0" borderId="32" xfId="0" applyFont="1" applyBorder="1"/>
    <xf numFmtId="0" fontId="10" fillId="0" borderId="33" xfId="0" applyFont="1" applyBorder="1"/>
    <xf numFmtId="0" fontId="10" fillId="0" borderId="33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30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textRotation="90" wrapText="1"/>
    </xf>
    <xf numFmtId="0" fontId="7" fillId="0" borderId="4" xfId="0" applyFont="1" applyBorder="1" applyAlignment="1">
      <alignment horizontal="center" textRotation="90" wrapText="1"/>
    </xf>
    <xf numFmtId="0" fontId="7" fillId="0" borderId="9" xfId="0" applyFont="1" applyBorder="1" applyAlignment="1">
      <alignment horizontal="center" textRotation="90" wrapText="1"/>
    </xf>
    <xf numFmtId="0" fontId="7" fillId="0" borderId="10" xfId="0" applyFont="1" applyBorder="1" applyAlignment="1">
      <alignment horizontal="center" textRotation="90" wrapText="1"/>
    </xf>
    <xf numFmtId="0" fontId="7" fillId="0" borderId="13" xfId="0" applyFont="1" applyBorder="1" applyAlignment="1">
      <alignment horizontal="center" textRotation="90" wrapText="1"/>
    </xf>
    <xf numFmtId="0" fontId="7" fillId="0" borderId="14" xfId="0" applyFont="1" applyBorder="1" applyAlignment="1">
      <alignment horizontal="center" textRotation="90" wrapText="1"/>
    </xf>
    <xf numFmtId="0" fontId="7" fillId="0" borderId="2" xfId="0" applyFont="1" applyBorder="1" applyAlignment="1">
      <alignment horizontal="left" textRotation="90" wrapText="1"/>
    </xf>
    <xf numFmtId="0" fontId="7" fillId="0" borderId="7" xfId="0" applyFont="1" applyBorder="1" applyAlignment="1">
      <alignment horizontal="left" textRotation="90" wrapText="1"/>
    </xf>
    <xf numFmtId="0" fontId="7" fillId="0" borderId="5" xfId="0" applyFont="1" applyBorder="1" applyAlignment="1">
      <alignment horizontal="left" textRotation="90" wrapText="1"/>
    </xf>
    <xf numFmtId="0" fontId="7" fillId="0" borderId="11" xfId="0" applyFont="1" applyBorder="1" applyAlignment="1">
      <alignment horizontal="left" textRotation="90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9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150"/>
  <sheetViews>
    <sheetView tabSelected="1" view="pageBreakPreview" topLeftCell="A90" zoomScale="118" zoomScaleSheetLayoutView="118" workbookViewId="0">
      <selection activeCell="H52" sqref="H52"/>
    </sheetView>
  </sheetViews>
  <sheetFormatPr defaultRowHeight="12.75" x14ac:dyDescent="0.2"/>
  <cols>
    <col min="1" max="1" width="8.140625" customWidth="1"/>
    <col min="2" max="2" width="66.28515625" customWidth="1"/>
    <col min="3" max="3" width="10.5703125" customWidth="1"/>
    <col min="4" max="5" width="5.5703125" customWidth="1"/>
    <col min="6" max="6" width="4.5703125" customWidth="1"/>
    <col min="7" max="7" width="4" customWidth="1"/>
    <col min="8" max="8" width="4.5703125" customWidth="1"/>
    <col min="9" max="9" width="4.28515625" customWidth="1"/>
    <col min="10" max="10" width="4" customWidth="1"/>
    <col min="11" max="16" width="4.140625" customWidth="1"/>
    <col min="17" max="17" width="4.42578125" customWidth="1"/>
    <col min="18" max="18" width="1" hidden="1" customWidth="1"/>
  </cols>
  <sheetData>
    <row r="1" spans="1:19" ht="11.25" customHeight="1" x14ac:dyDescent="0.2">
      <c r="C1" s="1"/>
      <c r="D1" s="1"/>
      <c r="E1" s="1"/>
      <c r="F1" s="1"/>
      <c r="G1" s="1"/>
      <c r="H1" s="1"/>
      <c r="I1" s="1"/>
      <c r="J1" s="204" t="s">
        <v>0</v>
      </c>
      <c r="K1" s="204"/>
      <c r="L1" s="204"/>
      <c r="M1" s="204"/>
      <c r="N1" s="204"/>
      <c r="O1" s="204"/>
      <c r="P1" s="204"/>
      <c r="Q1" s="204"/>
      <c r="R1" s="2"/>
      <c r="S1" s="2"/>
    </row>
    <row r="2" spans="1:19" ht="11.25" customHeight="1" x14ac:dyDescent="0.2">
      <c r="C2" s="3"/>
      <c r="D2" s="3"/>
      <c r="E2" s="3"/>
      <c r="F2" s="3"/>
      <c r="G2" s="3"/>
      <c r="H2" s="3"/>
      <c r="I2" s="3"/>
      <c r="J2" s="205" t="s">
        <v>1</v>
      </c>
      <c r="K2" s="205"/>
      <c r="L2" s="205"/>
      <c r="M2" s="205"/>
      <c r="N2" s="205"/>
      <c r="O2" s="205"/>
      <c r="P2" s="205"/>
      <c r="Q2" s="205"/>
      <c r="R2" s="205"/>
      <c r="S2" s="2"/>
    </row>
    <row r="3" spans="1:19" ht="11.25" customHeight="1" x14ac:dyDescent="0.2">
      <c r="C3" s="4"/>
      <c r="D3" s="4"/>
      <c r="E3" s="4"/>
      <c r="F3" s="4"/>
      <c r="G3" s="4"/>
      <c r="H3" s="4"/>
      <c r="I3" s="206" t="s">
        <v>2</v>
      </c>
      <c r="J3" s="206"/>
      <c r="K3" s="206"/>
      <c r="L3" s="206"/>
      <c r="M3" s="206"/>
      <c r="N3" s="206"/>
      <c r="O3" s="206"/>
      <c r="P3" s="206"/>
      <c r="Q3" s="206"/>
      <c r="R3" s="4"/>
      <c r="S3" s="2"/>
    </row>
    <row r="4" spans="1:19" ht="12.75" customHeight="1" x14ac:dyDescent="0.2">
      <c r="C4" s="207" t="s">
        <v>3</v>
      </c>
      <c r="D4" s="207"/>
      <c r="E4" s="207"/>
      <c r="F4" s="207"/>
      <c r="G4" s="5"/>
      <c r="H4" s="6"/>
      <c r="I4" s="6"/>
      <c r="J4" s="6"/>
      <c r="K4" s="6"/>
      <c r="L4" s="6"/>
      <c r="M4" s="208" t="s">
        <v>152</v>
      </c>
      <c r="N4" s="208"/>
      <c r="O4" s="208"/>
      <c r="P4" s="208"/>
      <c r="Q4" s="208"/>
      <c r="R4" s="208"/>
      <c r="S4" s="2"/>
    </row>
    <row r="5" spans="1:19" ht="11.25" customHeight="1" x14ac:dyDescent="0.2">
      <c r="C5" s="187" t="s">
        <v>4</v>
      </c>
      <c r="D5" s="187"/>
      <c r="E5" s="187"/>
      <c r="F5" s="187"/>
      <c r="G5" s="187"/>
      <c r="H5" s="187"/>
      <c r="I5" s="187"/>
      <c r="J5" s="6"/>
      <c r="K5" s="6"/>
      <c r="L5" s="6"/>
      <c r="M5" s="203" t="s">
        <v>153</v>
      </c>
      <c r="N5" s="203"/>
      <c r="O5" s="203"/>
      <c r="P5" s="203"/>
      <c r="Q5" s="203"/>
      <c r="R5" s="4"/>
      <c r="S5" s="2"/>
    </row>
    <row r="6" spans="1:19" ht="11.25" customHeight="1" x14ac:dyDescent="0.2">
      <c r="C6" s="187" t="s">
        <v>5</v>
      </c>
      <c r="D6" s="187"/>
      <c r="E6" s="187"/>
      <c r="F6" s="187"/>
      <c r="G6" s="187"/>
      <c r="H6" s="187"/>
      <c r="I6" s="7"/>
      <c r="J6" s="7"/>
      <c r="K6" s="7"/>
      <c r="L6" s="7"/>
      <c r="M6" s="7"/>
      <c r="N6" s="6"/>
    </row>
    <row r="7" spans="1:19" ht="11.25" customHeight="1" x14ac:dyDescent="0.2">
      <c r="C7" s="6" t="s">
        <v>6</v>
      </c>
      <c r="D7" s="6"/>
      <c r="E7" s="6"/>
      <c r="F7" s="6"/>
      <c r="G7" s="6"/>
      <c r="H7" s="6"/>
      <c r="I7" s="7"/>
      <c r="J7" s="7"/>
      <c r="K7" s="7"/>
      <c r="L7" s="7"/>
      <c r="M7" s="7"/>
      <c r="N7" s="6"/>
    </row>
    <row r="8" spans="1:19" ht="11.25" customHeight="1" x14ac:dyDescent="0.2">
      <c r="C8" s="187" t="s">
        <v>7</v>
      </c>
      <c r="D8" s="187"/>
      <c r="E8" s="187"/>
      <c r="F8" s="187"/>
      <c r="G8" s="187"/>
      <c r="H8" s="187"/>
      <c r="I8" s="187"/>
      <c r="J8" s="187"/>
      <c r="K8" s="187"/>
      <c r="L8" s="187"/>
      <c r="M8" s="7"/>
      <c r="N8" s="6"/>
    </row>
    <row r="9" spans="1:19" ht="11.25" customHeight="1" x14ac:dyDescent="0.2">
      <c r="C9" s="187" t="s">
        <v>8</v>
      </c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6"/>
    </row>
    <row r="10" spans="1:19" ht="11.25" customHeight="1" x14ac:dyDescent="0.2">
      <c r="C10" s="7" t="s">
        <v>154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6"/>
    </row>
    <row r="11" spans="1:19" ht="11.25" customHeight="1" x14ac:dyDescent="0.2">
      <c r="C11" s="7" t="s">
        <v>155</v>
      </c>
      <c r="D11" s="7"/>
      <c r="E11" s="7"/>
      <c r="F11" s="7"/>
      <c r="G11" s="7"/>
      <c r="H11" s="7"/>
      <c r="I11" s="6"/>
      <c r="J11" s="6"/>
      <c r="K11" s="6"/>
      <c r="L11" s="6"/>
      <c r="M11" s="6"/>
      <c r="N11" s="6"/>
    </row>
    <row r="12" spans="1:19" ht="11.25" customHeight="1" x14ac:dyDescent="0.2">
      <c r="C12" s="6" t="s">
        <v>9</v>
      </c>
      <c r="D12" s="6"/>
      <c r="E12" s="6"/>
      <c r="F12" s="6"/>
      <c r="G12" s="7"/>
      <c r="H12" s="7"/>
      <c r="I12" s="6"/>
      <c r="J12" s="6"/>
      <c r="K12" s="6"/>
      <c r="L12" s="6"/>
      <c r="M12" s="6"/>
      <c r="N12" s="6"/>
    </row>
    <row r="13" spans="1:19" ht="11.25" customHeight="1" x14ac:dyDescent="0.2">
      <c r="C13" s="6" t="s">
        <v>10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9" ht="11.25" customHeight="1" x14ac:dyDescent="0.2">
      <c r="C14" s="6" t="s">
        <v>156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9" ht="9.75" customHeight="1" thickBot="1" x14ac:dyDescent="0.25">
      <c r="A15" s="188" t="s">
        <v>11</v>
      </c>
      <c r="B15" s="188"/>
      <c r="C15" s="188"/>
      <c r="D15" s="188"/>
      <c r="E15" s="188"/>
      <c r="F15" s="188"/>
      <c r="G15" s="188"/>
      <c r="H15" s="188"/>
      <c r="I15" s="188"/>
      <c r="J15" s="188"/>
      <c r="K15" s="8"/>
      <c r="L15" s="8"/>
      <c r="M15" s="8"/>
      <c r="N15" s="8"/>
    </row>
    <row r="16" spans="1:19" ht="15.75" customHeight="1" x14ac:dyDescent="0.2">
      <c r="A16" s="189" t="s">
        <v>12</v>
      </c>
      <c r="B16" s="191" t="s">
        <v>13</v>
      </c>
      <c r="C16" s="191" t="s">
        <v>14</v>
      </c>
      <c r="D16" s="130" t="s">
        <v>15</v>
      </c>
      <c r="E16" s="131"/>
      <c r="F16" s="193" t="s">
        <v>16</v>
      </c>
      <c r="G16" s="194"/>
      <c r="H16" s="199" t="s">
        <v>17</v>
      </c>
      <c r="I16" s="199" t="s">
        <v>18</v>
      </c>
      <c r="J16" s="201" t="s">
        <v>19</v>
      </c>
      <c r="K16" s="9"/>
      <c r="L16" s="9"/>
      <c r="M16" s="9"/>
      <c r="N16" s="9"/>
      <c r="O16" s="9"/>
      <c r="P16" s="9"/>
      <c r="Q16" s="9"/>
    </row>
    <row r="17" spans="1:18" ht="29.25" customHeight="1" x14ac:dyDescent="0.2">
      <c r="A17" s="190"/>
      <c r="B17" s="192"/>
      <c r="C17" s="192"/>
      <c r="D17" s="132"/>
      <c r="E17" s="133"/>
      <c r="F17" s="195"/>
      <c r="G17" s="196"/>
      <c r="H17" s="200"/>
      <c r="I17" s="200"/>
      <c r="J17" s="202"/>
      <c r="K17" s="9"/>
      <c r="L17" s="9"/>
      <c r="M17" s="9"/>
      <c r="N17" s="9"/>
      <c r="O17" s="9"/>
      <c r="P17" s="9"/>
      <c r="Q17" s="9"/>
    </row>
    <row r="18" spans="1:18" ht="3.75" customHeight="1" x14ac:dyDescent="0.2">
      <c r="A18" s="190"/>
      <c r="B18" s="192"/>
      <c r="C18" s="192"/>
      <c r="D18" s="134"/>
      <c r="E18" s="135"/>
      <c r="F18" s="197"/>
      <c r="G18" s="198"/>
      <c r="H18" s="200"/>
      <c r="I18" s="200"/>
      <c r="J18" s="202"/>
      <c r="K18" s="9"/>
      <c r="L18" s="9"/>
      <c r="M18" s="9"/>
      <c r="N18" s="9"/>
      <c r="O18" s="9"/>
      <c r="P18" s="9"/>
      <c r="Q18" s="9"/>
    </row>
    <row r="19" spans="1:18" ht="9.75" customHeight="1" x14ac:dyDescent="0.2">
      <c r="A19" s="10" t="s">
        <v>20</v>
      </c>
      <c r="B19" s="11">
        <v>39</v>
      </c>
      <c r="C19" s="11"/>
      <c r="D19" s="136"/>
      <c r="E19" s="137"/>
      <c r="F19" s="136">
        <v>2</v>
      </c>
      <c r="G19" s="137"/>
      <c r="H19" s="11"/>
      <c r="I19" s="11">
        <v>11</v>
      </c>
      <c r="J19" s="12">
        <f>SUM(B19:I19)</f>
        <v>52</v>
      </c>
      <c r="K19" s="9"/>
      <c r="L19" s="9"/>
      <c r="M19" s="9"/>
      <c r="N19" s="9"/>
      <c r="O19" s="9"/>
      <c r="P19" s="9"/>
      <c r="Q19" s="9"/>
    </row>
    <row r="20" spans="1:18" ht="9.75" customHeight="1" x14ac:dyDescent="0.2">
      <c r="A20" s="10" t="s">
        <v>21</v>
      </c>
      <c r="B20" s="11">
        <v>31</v>
      </c>
      <c r="C20" s="11">
        <v>5</v>
      </c>
      <c r="D20" s="136">
        <v>4</v>
      </c>
      <c r="E20" s="137"/>
      <c r="F20" s="136">
        <v>1</v>
      </c>
      <c r="G20" s="137"/>
      <c r="H20" s="11"/>
      <c r="I20" s="11">
        <v>11</v>
      </c>
      <c r="J20" s="12">
        <f>SUM(B20:I20)</f>
        <v>52</v>
      </c>
      <c r="K20" s="9"/>
      <c r="L20" s="9"/>
      <c r="M20" s="9"/>
      <c r="N20" s="9"/>
      <c r="O20" s="9"/>
      <c r="P20" s="9"/>
      <c r="Q20" s="9"/>
    </row>
    <row r="21" spans="1:18" ht="9.75" customHeight="1" x14ac:dyDescent="0.2">
      <c r="A21" s="10" t="s">
        <v>22</v>
      </c>
      <c r="B21" s="11">
        <v>33</v>
      </c>
      <c r="C21" s="11">
        <v>3</v>
      </c>
      <c r="D21" s="136">
        <v>4</v>
      </c>
      <c r="E21" s="137"/>
      <c r="F21" s="136">
        <v>2</v>
      </c>
      <c r="G21" s="137"/>
      <c r="H21" s="11"/>
      <c r="I21" s="11">
        <v>10</v>
      </c>
      <c r="J21" s="12">
        <f>SUM(B21:I21)</f>
        <v>52</v>
      </c>
      <c r="K21" s="9"/>
      <c r="L21" s="9"/>
      <c r="M21" s="9"/>
      <c r="N21" s="9"/>
      <c r="O21" s="9"/>
      <c r="P21" s="9"/>
      <c r="Q21" s="9"/>
    </row>
    <row r="22" spans="1:18" ht="9.75" customHeight="1" x14ac:dyDescent="0.2">
      <c r="A22" s="10" t="s">
        <v>23</v>
      </c>
      <c r="B22" s="11">
        <v>20</v>
      </c>
      <c r="C22" s="11">
        <v>6</v>
      </c>
      <c r="D22" s="136">
        <v>8</v>
      </c>
      <c r="E22" s="137"/>
      <c r="F22" s="136">
        <v>1</v>
      </c>
      <c r="G22" s="137"/>
      <c r="H22" s="11">
        <v>6</v>
      </c>
      <c r="I22" s="11">
        <v>2</v>
      </c>
      <c r="J22" s="13">
        <f>SUM(B22:I22)</f>
        <v>43</v>
      </c>
      <c r="K22" s="9"/>
      <c r="L22" s="9"/>
      <c r="M22" s="9"/>
      <c r="N22" s="9"/>
      <c r="O22" s="9"/>
      <c r="P22" s="9"/>
      <c r="Q22" s="9"/>
    </row>
    <row r="23" spans="1:18" ht="9.75" customHeight="1" thickBot="1" x14ac:dyDescent="0.25">
      <c r="A23" s="14" t="s">
        <v>24</v>
      </c>
      <c r="B23" s="15">
        <f t="shared" ref="B23:I23" si="0">SUM(B19:B22)</f>
        <v>123</v>
      </c>
      <c r="C23" s="15">
        <f t="shared" si="0"/>
        <v>14</v>
      </c>
      <c r="D23" s="138">
        <f t="shared" si="0"/>
        <v>16</v>
      </c>
      <c r="E23" s="139"/>
      <c r="F23" s="138">
        <f t="shared" si="0"/>
        <v>6</v>
      </c>
      <c r="G23" s="139"/>
      <c r="H23" s="15">
        <f t="shared" si="0"/>
        <v>6</v>
      </c>
      <c r="I23" s="16">
        <f t="shared" si="0"/>
        <v>34</v>
      </c>
      <c r="J23" s="17">
        <f>SUM(J19:J22)</f>
        <v>199</v>
      </c>
      <c r="K23" s="9"/>
      <c r="L23" s="9"/>
      <c r="M23" s="9"/>
      <c r="N23" s="9"/>
      <c r="O23" s="9"/>
      <c r="P23" s="9"/>
      <c r="Q23" s="9"/>
    </row>
    <row r="24" spans="1:18" ht="10.5" customHeight="1" thickBot="1" x14ac:dyDescent="0.25">
      <c r="A24" s="157" t="s">
        <v>25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</row>
    <row r="25" spans="1:18" s="19" customFormat="1" ht="8.25" customHeight="1" x14ac:dyDescent="0.2">
      <c r="A25" s="158" t="s">
        <v>26</v>
      </c>
      <c r="B25" s="161" t="s">
        <v>27</v>
      </c>
      <c r="C25" s="164" t="s">
        <v>28</v>
      </c>
      <c r="D25" s="167" t="s">
        <v>29</v>
      </c>
      <c r="E25" s="168"/>
      <c r="F25" s="168"/>
      <c r="G25" s="168"/>
      <c r="H25" s="168"/>
      <c r="I25" s="168"/>
      <c r="J25" s="171" t="s">
        <v>30</v>
      </c>
      <c r="K25" s="172"/>
      <c r="L25" s="172"/>
      <c r="M25" s="172"/>
      <c r="N25" s="172"/>
      <c r="O25" s="172"/>
      <c r="P25" s="172"/>
      <c r="Q25" s="173"/>
      <c r="R25" s="18"/>
    </row>
    <row r="26" spans="1:18" s="19" customFormat="1" ht="8.25" customHeight="1" x14ac:dyDescent="0.2">
      <c r="A26" s="159"/>
      <c r="B26" s="162"/>
      <c r="C26" s="165"/>
      <c r="D26" s="169"/>
      <c r="E26" s="170"/>
      <c r="F26" s="170"/>
      <c r="G26" s="170"/>
      <c r="H26" s="170"/>
      <c r="I26" s="170"/>
      <c r="J26" s="174" t="s">
        <v>31</v>
      </c>
      <c r="K26" s="175"/>
      <c r="L26" s="175"/>
      <c r="M26" s="175"/>
      <c r="N26" s="175"/>
      <c r="O26" s="175"/>
      <c r="P26" s="175"/>
      <c r="Q26" s="176"/>
      <c r="R26" s="18"/>
    </row>
    <row r="27" spans="1:18" s="19" customFormat="1" ht="9" customHeight="1" x14ac:dyDescent="0.2">
      <c r="A27" s="159"/>
      <c r="B27" s="162"/>
      <c r="C27" s="165"/>
      <c r="D27" s="146" t="s">
        <v>32</v>
      </c>
      <c r="E27" s="149" t="s">
        <v>33</v>
      </c>
      <c r="F27" s="154" t="s">
        <v>34</v>
      </c>
      <c r="G27" s="155"/>
      <c r="H27" s="155"/>
      <c r="I27" s="155"/>
      <c r="J27" s="154" t="s">
        <v>20</v>
      </c>
      <c r="K27" s="156"/>
      <c r="L27" s="154" t="s">
        <v>21</v>
      </c>
      <c r="M27" s="156"/>
      <c r="N27" s="154" t="s">
        <v>22</v>
      </c>
      <c r="O27" s="156"/>
      <c r="P27" s="154" t="s">
        <v>23</v>
      </c>
      <c r="Q27" s="177"/>
      <c r="R27" s="18"/>
    </row>
    <row r="28" spans="1:18" s="19" customFormat="1" ht="3.75" customHeight="1" x14ac:dyDescent="0.2">
      <c r="A28" s="159"/>
      <c r="B28" s="162"/>
      <c r="C28" s="165"/>
      <c r="D28" s="147"/>
      <c r="E28" s="150"/>
      <c r="F28" s="178" t="s">
        <v>35</v>
      </c>
      <c r="G28" s="181" t="s">
        <v>36</v>
      </c>
      <c r="H28" s="182"/>
      <c r="I28" s="183"/>
      <c r="J28" s="152" t="s">
        <v>37</v>
      </c>
      <c r="K28" s="152" t="s">
        <v>38</v>
      </c>
      <c r="L28" s="152" t="s">
        <v>39</v>
      </c>
      <c r="M28" s="152" t="s">
        <v>40</v>
      </c>
      <c r="N28" s="152" t="s">
        <v>41</v>
      </c>
      <c r="O28" s="152" t="s">
        <v>42</v>
      </c>
      <c r="P28" s="152" t="s">
        <v>43</v>
      </c>
      <c r="Q28" s="140" t="s">
        <v>44</v>
      </c>
      <c r="R28" s="18"/>
    </row>
    <row r="29" spans="1:18" s="19" customFormat="1" ht="6.75" customHeight="1" x14ac:dyDescent="0.2">
      <c r="A29" s="159"/>
      <c r="B29" s="162"/>
      <c r="C29" s="165"/>
      <c r="D29" s="147"/>
      <c r="E29" s="150"/>
      <c r="F29" s="179"/>
      <c r="G29" s="184"/>
      <c r="H29" s="185"/>
      <c r="I29" s="186"/>
      <c r="J29" s="153"/>
      <c r="K29" s="153"/>
      <c r="L29" s="153"/>
      <c r="M29" s="153"/>
      <c r="N29" s="153"/>
      <c r="O29" s="153"/>
      <c r="P29" s="153"/>
      <c r="Q29" s="141"/>
      <c r="R29" s="18"/>
    </row>
    <row r="30" spans="1:18" s="19" customFormat="1" ht="42.75" customHeight="1" x14ac:dyDescent="0.2">
      <c r="A30" s="160"/>
      <c r="B30" s="163"/>
      <c r="C30" s="166"/>
      <c r="D30" s="148"/>
      <c r="E30" s="151"/>
      <c r="F30" s="180"/>
      <c r="G30" s="20" t="s">
        <v>45</v>
      </c>
      <c r="H30" s="21" t="s">
        <v>46</v>
      </c>
      <c r="I30" s="22" t="s">
        <v>47</v>
      </c>
      <c r="J30" s="23" t="s">
        <v>48</v>
      </c>
      <c r="K30" s="23" t="s">
        <v>49</v>
      </c>
      <c r="L30" s="23" t="s">
        <v>50</v>
      </c>
      <c r="M30" s="23" t="s">
        <v>51</v>
      </c>
      <c r="N30" s="23" t="s">
        <v>203</v>
      </c>
      <c r="O30" s="23" t="s">
        <v>201</v>
      </c>
      <c r="P30" s="23" t="s">
        <v>50</v>
      </c>
      <c r="Q30" s="24" t="s">
        <v>50</v>
      </c>
      <c r="R30" s="18"/>
    </row>
    <row r="31" spans="1:18" s="19" customFormat="1" ht="7.5" customHeight="1" x14ac:dyDescent="0.2">
      <c r="A31" s="25">
        <v>1</v>
      </c>
      <c r="B31" s="26">
        <v>2</v>
      </c>
      <c r="C31" s="27">
        <v>3</v>
      </c>
      <c r="D31" s="26">
        <v>4</v>
      </c>
      <c r="E31" s="26">
        <v>5</v>
      </c>
      <c r="F31" s="26">
        <v>6</v>
      </c>
      <c r="G31" s="28">
        <v>8</v>
      </c>
      <c r="H31" s="28">
        <v>8</v>
      </c>
      <c r="I31" s="26">
        <v>9</v>
      </c>
      <c r="J31" s="26">
        <v>10</v>
      </c>
      <c r="K31" s="26">
        <v>11</v>
      </c>
      <c r="L31" s="26">
        <v>12</v>
      </c>
      <c r="M31" s="26">
        <v>13</v>
      </c>
      <c r="N31" s="26">
        <v>14</v>
      </c>
      <c r="O31" s="26">
        <v>15</v>
      </c>
      <c r="P31" s="28">
        <v>16</v>
      </c>
      <c r="Q31" s="29">
        <v>17</v>
      </c>
      <c r="R31" s="18"/>
    </row>
    <row r="32" spans="1:18" s="62" customFormat="1" ht="12" customHeight="1" x14ac:dyDescent="0.2">
      <c r="A32" s="57" t="s">
        <v>52</v>
      </c>
      <c r="B32" s="58" t="s">
        <v>53</v>
      </c>
      <c r="C32" s="59" t="s">
        <v>54</v>
      </c>
      <c r="D32" s="60">
        <f>D33+D45</f>
        <v>2036</v>
      </c>
      <c r="E32" s="60">
        <f t="shared" ref="E32:Q32" si="1">E33+E45</f>
        <v>632</v>
      </c>
      <c r="F32" s="60">
        <f t="shared" si="1"/>
        <v>1404</v>
      </c>
      <c r="G32" s="60">
        <f t="shared" si="1"/>
        <v>554</v>
      </c>
      <c r="H32" s="60">
        <f t="shared" si="1"/>
        <v>454</v>
      </c>
      <c r="I32" s="60">
        <f t="shared" si="1"/>
        <v>0</v>
      </c>
      <c r="J32" s="60">
        <f t="shared" si="1"/>
        <v>612</v>
      </c>
      <c r="K32" s="60">
        <f t="shared" si="1"/>
        <v>792</v>
      </c>
      <c r="L32" s="60">
        <f t="shared" si="1"/>
        <v>0</v>
      </c>
      <c r="M32" s="60">
        <f t="shared" si="1"/>
        <v>0</v>
      </c>
      <c r="N32" s="60">
        <f t="shared" si="1"/>
        <v>0</v>
      </c>
      <c r="O32" s="60">
        <f t="shared" si="1"/>
        <v>0</v>
      </c>
      <c r="P32" s="60">
        <f t="shared" si="1"/>
        <v>0</v>
      </c>
      <c r="Q32" s="60">
        <f t="shared" si="1"/>
        <v>0</v>
      </c>
      <c r="R32" s="61"/>
    </row>
    <row r="33" spans="1:19" s="68" customFormat="1" ht="12" customHeight="1" x14ac:dyDescent="0.2">
      <c r="A33" s="63" t="s">
        <v>55</v>
      </c>
      <c r="B33" s="64" t="s">
        <v>56</v>
      </c>
      <c r="C33" s="65" t="s">
        <v>57</v>
      </c>
      <c r="D33" s="66">
        <f>SUM(D34:D44)</f>
        <v>1266</v>
      </c>
      <c r="E33" s="66">
        <f t="shared" ref="E33:Q33" si="2">SUM(E34:E44)</f>
        <v>410</v>
      </c>
      <c r="F33" s="66">
        <f t="shared" si="2"/>
        <v>856</v>
      </c>
      <c r="G33" s="66">
        <f t="shared" si="2"/>
        <v>414</v>
      </c>
      <c r="H33" s="66">
        <f t="shared" si="2"/>
        <v>264</v>
      </c>
      <c r="I33" s="66">
        <f t="shared" si="2"/>
        <v>0</v>
      </c>
      <c r="J33" s="66">
        <f t="shared" si="2"/>
        <v>396</v>
      </c>
      <c r="K33" s="66">
        <f t="shared" si="2"/>
        <v>460</v>
      </c>
      <c r="L33" s="66">
        <f t="shared" si="2"/>
        <v>0</v>
      </c>
      <c r="M33" s="66">
        <f t="shared" si="2"/>
        <v>0</v>
      </c>
      <c r="N33" s="66">
        <f t="shared" si="2"/>
        <v>0</v>
      </c>
      <c r="O33" s="66">
        <f t="shared" si="2"/>
        <v>0</v>
      </c>
      <c r="P33" s="66">
        <f t="shared" si="2"/>
        <v>0</v>
      </c>
      <c r="Q33" s="66">
        <f t="shared" si="2"/>
        <v>0</v>
      </c>
      <c r="R33" s="67"/>
    </row>
    <row r="34" spans="1:19" s="19" customFormat="1" ht="12" customHeight="1" x14ac:dyDescent="0.2">
      <c r="A34" s="80" t="s">
        <v>58</v>
      </c>
      <c r="B34" s="38" t="s">
        <v>72</v>
      </c>
      <c r="C34" s="84" t="s">
        <v>196</v>
      </c>
      <c r="D34" s="85">
        <f>E34+F34</f>
        <v>92</v>
      </c>
      <c r="E34" s="85">
        <v>20</v>
      </c>
      <c r="F34" s="85">
        <f>SUM(J34:Q34)</f>
        <v>72</v>
      </c>
      <c r="G34" s="86">
        <v>30</v>
      </c>
      <c r="H34" s="86">
        <v>20</v>
      </c>
      <c r="I34" s="89"/>
      <c r="J34" s="87">
        <v>34</v>
      </c>
      <c r="K34" s="88">
        <v>38</v>
      </c>
      <c r="L34" s="85"/>
      <c r="M34" s="31"/>
      <c r="N34" s="31"/>
      <c r="O34" s="31"/>
      <c r="P34" s="31"/>
      <c r="Q34" s="32"/>
      <c r="R34" s="18"/>
    </row>
    <row r="35" spans="1:19" s="19" customFormat="1" ht="12" customHeight="1" x14ac:dyDescent="0.2">
      <c r="A35" s="80" t="s">
        <v>60</v>
      </c>
      <c r="B35" s="38" t="s">
        <v>74</v>
      </c>
      <c r="C35" s="84" t="s">
        <v>61</v>
      </c>
      <c r="D35" s="85">
        <f t="shared" ref="D35:D44" si="3">E35+F35</f>
        <v>146</v>
      </c>
      <c r="E35" s="85">
        <v>38</v>
      </c>
      <c r="F35" s="85">
        <v>108</v>
      </c>
      <c r="G35" s="86">
        <v>46</v>
      </c>
      <c r="H35" s="86">
        <v>20</v>
      </c>
      <c r="I35" s="89"/>
      <c r="J35" s="87">
        <v>34</v>
      </c>
      <c r="K35" s="88">
        <v>74</v>
      </c>
      <c r="L35" s="87"/>
      <c r="M35" s="31"/>
      <c r="N35" s="31"/>
      <c r="O35" s="31"/>
      <c r="P35" s="31"/>
      <c r="Q35" s="32"/>
      <c r="R35" s="18"/>
    </row>
    <row r="36" spans="1:19" s="19" customFormat="1" ht="12" customHeight="1" x14ac:dyDescent="0.2">
      <c r="A36" s="80" t="s">
        <v>62</v>
      </c>
      <c r="B36" s="44" t="s">
        <v>186</v>
      </c>
      <c r="C36" s="84" t="s">
        <v>61</v>
      </c>
      <c r="D36" s="85">
        <f t="shared" si="3"/>
        <v>92</v>
      </c>
      <c r="E36" s="85">
        <v>20</v>
      </c>
      <c r="F36" s="85">
        <f t="shared" ref="F36:F44" si="4">SUM(J36:Q36)</f>
        <v>72</v>
      </c>
      <c r="G36" s="86">
        <v>20</v>
      </c>
      <c r="H36" s="86">
        <v>20</v>
      </c>
      <c r="I36" s="89"/>
      <c r="J36" s="87">
        <v>36</v>
      </c>
      <c r="K36" s="88">
        <v>36</v>
      </c>
      <c r="L36" s="87"/>
      <c r="M36" s="31"/>
      <c r="N36" s="31"/>
      <c r="O36" s="31"/>
      <c r="P36" s="31"/>
      <c r="Q36" s="32"/>
      <c r="R36" s="18"/>
    </row>
    <row r="37" spans="1:19" s="19" customFormat="1" ht="12" customHeight="1" x14ac:dyDescent="0.2">
      <c r="A37" s="80" t="s">
        <v>64</v>
      </c>
      <c r="B37" s="34" t="s">
        <v>59</v>
      </c>
      <c r="C37" s="84" t="s">
        <v>61</v>
      </c>
      <c r="D37" s="85">
        <f t="shared" si="3"/>
        <v>110</v>
      </c>
      <c r="E37" s="85">
        <v>38</v>
      </c>
      <c r="F37" s="85">
        <v>72</v>
      </c>
      <c r="G37" s="86">
        <v>70</v>
      </c>
      <c r="H37" s="86">
        <v>20</v>
      </c>
      <c r="I37" s="89"/>
      <c r="J37" s="87">
        <v>34</v>
      </c>
      <c r="K37" s="88">
        <v>38</v>
      </c>
      <c r="L37" s="87"/>
      <c r="M37" s="31"/>
      <c r="N37" s="31"/>
      <c r="O37" s="31"/>
      <c r="P37" s="31"/>
      <c r="Q37" s="32"/>
      <c r="R37" s="18"/>
    </row>
    <row r="38" spans="1:19" s="19" customFormat="1" ht="12" customHeight="1" x14ac:dyDescent="0.2">
      <c r="A38" s="80" t="s">
        <v>66</v>
      </c>
      <c r="B38" s="34" t="s">
        <v>75</v>
      </c>
      <c r="C38" s="84" t="s">
        <v>61</v>
      </c>
      <c r="D38" s="85">
        <f t="shared" si="3"/>
        <v>146</v>
      </c>
      <c r="E38" s="37">
        <v>38</v>
      </c>
      <c r="F38" s="85">
        <v>108</v>
      </c>
      <c r="G38" s="37">
        <v>70</v>
      </c>
      <c r="H38" s="55">
        <v>38</v>
      </c>
      <c r="I38" s="89"/>
      <c r="J38" s="41">
        <v>34</v>
      </c>
      <c r="K38" s="36">
        <v>74</v>
      </c>
      <c r="L38" s="36"/>
      <c r="M38" s="31"/>
      <c r="N38" s="31"/>
      <c r="O38" s="31"/>
      <c r="P38" s="31"/>
      <c r="Q38" s="32"/>
      <c r="R38" s="18"/>
    </row>
    <row r="39" spans="1:19" s="19" customFormat="1" ht="12" customHeight="1" x14ac:dyDescent="0.2">
      <c r="A39" s="80" t="s">
        <v>68</v>
      </c>
      <c r="B39" s="34" t="s">
        <v>65</v>
      </c>
      <c r="C39" s="84" t="s">
        <v>61</v>
      </c>
      <c r="D39" s="85">
        <f t="shared" si="3"/>
        <v>144</v>
      </c>
      <c r="E39" s="85">
        <v>72</v>
      </c>
      <c r="F39" s="85">
        <f t="shared" si="4"/>
        <v>72</v>
      </c>
      <c r="G39" s="86">
        <v>72</v>
      </c>
      <c r="H39" s="86">
        <v>20</v>
      </c>
      <c r="I39" s="89"/>
      <c r="J39" s="88">
        <v>34</v>
      </c>
      <c r="K39" s="88">
        <v>38</v>
      </c>
      <c r="L39" s="36"/>
      <c r="M39" s="31"/>
      <c r="N39" s="31"/>
      <c r="O39" s="31"/>
      <c r="P39" s="31"/>
      <c r="Q39" s="32"/>
      <c r="R39" s="18"/>
    </row>
    <row r="40" spans="1:19" s="19" customFormat="1" ht="12" customHeight="1" x14ac:dyDescent="0.2">
      <c r="A40" s="80" t="s">
        <v>69</v>
      </c>
      <c r="B40" s="34" t="s">
        <v>67</v>
      </c>
      <c r="C40" s="84" t="s">
        <v>61</v>
      </c>
      <c r="D40" s="85">
        <f t="shared" si="3"/>
        <v>98</v>
      </c>
      <c r="E40" s="85">
        <v>30</v>
      </c>
      <c r="F40" s="85">
        <f t="shared" si="4"/>
        <v>68</v>
      </c>
      <c r="G40" s="86">
        <v>36</v>
      </c>
      <c r="H40" s="86">
        <v>20</v>
      </c>
      <c r="I40" s="89"/>
      <c r="J40" s="88">
        <v>34</v>
      </c>
      <c r="K40" s="88">
        <v>34</v>
      </c>
      <c r="L40" s="36"/>
      <c r="M40" s="31"/>
      <c r="N40" s="31"/>
      <c r="O40" s="31"/>
      <c r="P40" s="31"/>
      <c r="Q40" s="32"/>
      <c r="R40" s="18"/>
    </row>
    <row r="41" spans="1:19" s="19" customFormat="1" ht="12" customHeight="1" x14ac:dyDescent="0.2">
      <c r="A41" s="80" t="s">
        <v>70</v>
      </c>
      <c r="B41" s="82" t="s">
        <v>187</v>
      </c>
      <c r="C41" s="84" t="s">
        <v>61</v>
      </c>
      <c r="D41" s="85">
        <f t="shared" si="3"/>
        <v>146</v>
      </c>
      <c r="E41" s="85">
        <v>38</v>
      </c>
      <c r="F41" s="85">
        <f t="shared" si="4"/>
        <v>108</v>
      </c>
      <c r="G41" s="86">
        <v>14</v>
      </c>
      <c r="H41" s="86">
        <v>34</v>
      </c>
      <c r="I41" s="89"/>
      <c r="J41" s="86">
        <v>34</v>
      </c>
      <c r="K41" s="85">
        <v>74</v>
      </c>
      <c r="L41" s="36"/>
      <c r="M41" s="31"/>
      <c r="N41" s="31"/>
      <c r="O41" s="31"/>
      <c r="P41" s="31"/>
      <c r="Q41" s="32"/>
      <c r="R41" s="18"/>
    </row>
    <row r="42" spans="1:19" s="19" customFormat="1" ht="12" customHeight="1" x14ac:dyDescent="0.2">
      <c r="A42" s="80" t="s">
        <v>190</v>
      </c>
      <c r="B42" s="82" t="s">
        <v>188</v>
      </c>
      <c r="C42" s="84" t="s">
        <v>61</v>
      </c>
      <c r="D42" s="85">
        <f t="shared" si="3"/>
        <v>114</v>
      </c>
      <c r="E42" s="85">
        <v>42</v>
      </c>
      <c r="F42" s="85">
        <f t="shared" si="4"/>
        <v>72</v>
      </c>
      <c r="G42" s="86">
        <v>34</v>
      </c>
      <c r="H42" s="86">
        <v>20</v>
      </c>
      <c r="I42" s="89"/>
      <c r="J42" s="88">
        <v>34</v>
      </c>
      <c r="K42" s="88">
        <v>38</v>
      </c>
      <c r="L42" s="36"/>
      <c r="M42" s="31"/>
      <c r="N42" s="31"/>
      <c r="O42" s="31"/>
      <c r="P42" s="31"/>
      <c r="Q42" s="32"/>
      <c r="R42" s="18"/>
    </row>
    <row r="43" spans="1:19" s="19" customFormat="1" ht="12" customHeight="1" x14ac:dyDescent="0.2">
      <c r="A43" s="80" t="s">
        <v>191</v>
      </c>
      <c r="B43" s="82" t="s">
        <v>189</v>
      </c>
      <c r="C43" s="84" t="s">
        <v>61</v>
      </c>
      <c r="D43" s="85">
        <f t="shared" si="3"/>
        <v>114</v>
      </c>
      <c r="E43" s="85">
        <v>42</v>
      </c>
      <c r="F43" s="85">
        <f t="shared" si="4"/>
        <v>72</v>
      </c>
      <c r="G43" s="86">
        <v>22</v>
      </c>
      <c r="H43" s="86">
        <v>20</v>
      </c>
      <c r="I43" s="89"/>
      <c r="J43" s="88">
        <v>72</v>
      </c>
      <c r="K43" s="88"/>
      <c r="L43" s="36"/>
      <c r="M43" s="31"/>
      <c r="N43" s="31"/>
      <c r="O43" s="31"/>
      <c r="P43" s="31"/>
      <c r="Q43" s="32"/>
      <c r="R43" s="18"/>
    </row>
    <row r="44" spans="1:19" s="19" customFormat="1" ht="12" customHeight="1" x14ac:dyDescent="0.2">
      <c r="A44" s="44" t="s">
        <v>192</v>
      </c>
      <c r="B44" s="82" t="s">
        <v>76</v>
      </c>
      <c r="C44" s="84" t="s">
        <v>61</v>
      </c>
      <c r="D44" s="85">
        <f t="shared" si="3"/>
        <v>64</v>
      </c>
      <c r="E44" s="85">
        <v>32</v>
      </c>
      <c r="F44" s="85">
        <f t="shared" si="4"/>
        <v>32</v>
      </c>
      <c r="G44" s="86">
        <v>0</v>
      </c>
      <c r="H44" s="86">
        <v>32</v>
      </c>
      <c r="I44" s="89"/>
      <c r="J44" s="88">
        <v>16</v>
      </c>
      <c r="K44" s="88">
        <v>16</v>
      </c>
      <c r="L44" s="36"/>
      <c r="M44" s="31"/>
      <c r="N44" s="31"/>
      <c r="O44" s="31"/>
      <c r="P44" s="31"/>
      <c r="Q44" s="32"/>
      <c r="R44" s="18"/>
    </row>
    <row r="45" spans="1:19" s="68" customFormat="1" ht="12" customHeight="1" x14ac:dyDescent="0.2">
      <c r="A45" s="83"/>
      <c r="B45" s="64" t="s">
        <v>157</v>
      </c>
      <c r="C45" s="65" t="s">
        <v>71</v>
      </c>
      <c r="D45" s="66">
        <f>SUM(D46:D48)</f>
        <v>770</v>
      </c>
      <c r="E45" s="66">
        <f t="shared" ref="E45:Q45" si="5">SUM(E46:E48)</f>
        <v>222</v>
      </c>
      <c r="F45" s="66">
        <f t="shared" si="5"/>
        <v>548</v>
      </c>
      <c r="G45" s="66">
        <f t="shared" si="5"/>
        <v>140</v>
      </c>
      <c r="H45" s="66">
        <f t="shared" si="5"/>
        <v>190</v>
      </c>
      <c r="I45" s="66">
        <f t="shared" si="5"/>
        <v>0</v>
      </c>
      <c r="J45" s="66">
        <f t="shared" si="5"/>
        <v>216</v>
      </c>
      <c r="K45" s="66">
        <f t="shared" si="5"/>
        <v>332</v>
      </c>
      <c r="L45" s="66">
        <f t="shared" si="5"/>
        <v>0</v>
      </c>
      <c r="M45" s="66">
        <f t="shared" si="5"/>
        <v>0</v>
      </c>
      <c r="N45" s="66">
        <f t="shared" si="5"/>
        <v>0</v>
      </c>
      <c r="O45" s="66">
        <f t="shared" si="5"/>
        <v>0</v>
      </c>
      <c r="P45" s="66">
        <f t="shared" si="5"/>
        <v>0</v>
      </c>
      <c r="Q45" s="66">
        <f t="shared" si="5"/>
        <v>0</v>
      </c>
      <c r="R45" s="67"/>
      <c r="S45" s="19"/>
    </row>
    <row r="46" spans="1:19" s="19" customFormat="1" ht="12" customHeight="1" x14ac:dyDescent="0.2">
      <c r="A46" s="80" t="s">
        <v>193</v>
      </c>
      <c r="B46" s="38" t="s">
        <v>73</v>
      </c>
      <c r="C46" s="84" t="s">
        <v>196</v>
      </c>
      <c r="D46" s="90">
        <f>E46+F46</f>
        <v>218</v>
      </c>
      <c r="E46" s="90">
        <v>74</v>
      </c>
      <c r="F46" s="90">
        <f>SUM(J46:Q46)</f>
        <v>144</v>
      </c>
      <c r="G46" s="91">
        <v>26</v>
      </c>
      <c r="H46" s="91">
        <v>52</v>
      </c>
      <c r="I46" s="89"/>
      <c r="J46" s="85">
        <v>46</v>
      </c>
      <c r="K46" s="85">
        <v>98</v>
      </c>
      <c r="L46" s="30"/>
      <c r="M46" s="31"/>
      <c r="N46" s="31"/>
      <c r="O46" s="31"/>
      <c r="P46" s="31"/>
      <c r="Q46" s="32"/>
      <c r="R46" s="18"/>
    </row>
    <row r="47" spans="1:19" s="19" customFormat="1" ht="12" customHeight="1" x14ac:dyDescent="0.2">
      <c r="A47" s="80" t="s">
        <v>194</v>
      </c>
      <c r="B47" s="34" t="s">
        <v>185</v>
      </c>
      <c r="C47" s="84" t="s">
        <v>196</v>
      </c>
      <c r="D47" s="90">
        <f t="shared" ref="D47:D48" si="6">E47+F47</f>
        <v>182</v>
      </c>
      <c r="E47" s="90">
        <v>74</v>
      </c>
      <c r="F47" s="90">
        <v>108</v>
      </c>
      <c r="G47" s="91">
        <v>42</v>
      </c>
      <c r="H47" s="91">
        <v>50</v>
      </c>
      <c r="I47" s="89"/>
      <c r="J47" s="85">
        <v>34</v>
      </c>
      <c r="K47" s="85">
        <v>74</v>
      </c>
      <c r="L47" s="30"/>
      <c r="M47" s="31"/>
      <c r="N47" s="31"/>
      <c r="O47" s="31"/>
      <c r="P47" s="31"/>
      <c r="Q47" s="32"/>
      <c r="R47" s="18"/>
    </row>
    <row r="48" spans="1:19" s="40" customFormat="1" ht="12" customHeight="1" x14ac:dyDescent="0.2">
      <c r="A48" s="80" t="s">
        <v>195</v>
      </c>
      <c r="B48" s="34" t="s">
        <v>63</v>
      </c>
      <c r="C48" s="84" t="s">
        <v>196</v>
      </c>
      <c r="D48" s="90">
        <f t="shared" si="6"/>
        <v>370</v>
      </c>
      <c r="E48" s="90">
        <v>74</v>
      </c>
      <c r="F48" s="90">
        <v>296</v>
      </c>
      <c r="G48" s="91">
        <v>72</v>
      </c>
      <c r="H48" s="91">
        <v>88</v>
      </c>
      <c r="I48" s="92"/>
      <c r="J48" s="85">
        <v>136</v>
      </c>
      <c r="K48" s="85">
        <v>160</v>
      </c>
      <c r="L48" s="30"/>
      <c r="M48" s="31"/>
      <c r="N48" s="31"/>
      <c r="O48" s="31"/>
      <c r="P48" s="31"/>
      <c r="Q48" s="32"/>
      <c r="R48" s="39"/>
      <c r="S48" s="19"/>
    </row>
    <row r="49" spans="1:18" s="62" customFormat="1" ht="12" customHeight="1" x14ac:dyDescent="0.2">
      <c r="A49" s="69"/>
      <c r="B49" s="70" t="s">
        <v>77</v>
      </c>
      <c r="C49" s="71" t="s">
        <v>78</v>
      </c>
      <c r="D49" s="72">
        <f>D50+D57+D67</f>
        <v>5724</v>
      </c>
      <c r="E49" s="72">
        <f t="shared" ref="E49:Q49" si="7">E50+E57+E67</f>
        <v>1620</v>
      </c>
      <c r="F49" s="72">
        <f t="shared" si="7"/>
        <v>4104</v>
      </c>
      <c r="G49" s="72">
        <f t="shared" si="7"/>
        <v>1510</v>
      </c>
      <c r="H49" s="72">
        <f t="shared" si="7"/>
        <v>2304</v>
      </c>
      <c r="I49" s="72">
        <f t="shared" si="7"/>
        <v>40</v>
      </c>
      <c r="J49" s="72">
        <f t="shared" si="7"/>
        <v>0</v>
      </c>
      <c r="K49" s="72">
        <f t="shared" si="7"/>
        <v>0</v>
      </c>
      <c r="L49" s="72">
        <f t="shared" si="7"/>
        <v>612</v>
      </c>
      <c r="M49" s="72">
        <f t="shared" si="7"/>
        <v>828</v>
      </c>
      <c r="N49" s="72">
        <f t="shared" si="7"/>
        <v>576</v>
      </c>
      <c r="O49" s="72">
        <f t="shared" si="7"/>
        <v>864</v>
      </c>
      <c r="P49" s="72">
        <f t="shared" si="7"/>
        <v>612</v>
      </c>
      <c r="Q49" s="72">
        <f t="shared" si="7"/>
        <v>612</v>
      </c>
      <c r="R49" s="61"/>
    </row>
    <row r="50" spans="1:18" s="68" customFormat="1" ht="12" customHeight="1" x14ac:dyDescent="0.2">
      <c r="A50" s="73" t="s">
        <v>159</v>
      </c>
      <c r="B50" s="74" t="s">
        <v>158</v>
      </c>
      <c r="C50" s="75" t="s">
        <v>79</v>
      </c>
      <c r="D50" s="66">
        <f>SUM(D51:D56)</f>
        <v>961</v>
      </c>
      <c r="E50" s="66">
        <f t="shared" ref="E50:Q50" si="8">SUM(E51:E56)</f>
        <v>344</v>
      </c>
      <c r="F50" s="66">
        <f t="shared" si="8"/>
        <v>617</v>
      </c>
      <c r="G50" s="66">
        <f t="shared" si="8"/>
        <v>306</v>
      </c>
      <c r="H50" s="66">
        <f t="shared" si="8"/>
        <v>166</v>
      </c>
      <c r="I50" s="76">
        <f t="shared" si="8"/>
        <v>0</v>
      </c>
      <c r="J50" s="66">
        <f t="shared" si="8"/>
        <v>0</v>
      </c>
      <c r="K50" s="66">
        <f t="shared" si="8"/>
        <v>0</v>
      </c>
      <c r="L50" s="66">
        <f t="shared" si="8"/>
        <v>242</v>
      </c>
      <c r="M50" s="66">
        <f t="shared" si="8"/>
        <v>114</v>
      </c>
      <c r="N50" s="66">
        <f t="shared" si="8"/>
        <v>68</v>
      </c>
      <c r="O50" s="66">
        <f t="shared" si="8"/>
        <v>57</v>
      </c>
      <c r="P50" s="66">
        <f t="shared" si="8"/>
        <v>68</v>
      </c>
      <c r="Q50" s="77">
        <f t="shared" si="8"/>
        <v>68</v>
      </c>
      <c r="R50" s="67"/>
    </row>
    <row r="51" spans="1:18" s="19" customFormat="1" ht="12" customHeight="1" x14ac:dyDescent="0.2">
      <c r="A51" s="33" t="s">
        <v>160</v>
      </c>
      <c r="B51" s="34" t="s">
        <v>151</v>
      </c>
      <c r="C51" s="84" t="s">
        <v>61</v>
      </c>
      <c r="D51" s="36">
        <f t="shared" ref="D51" si="9">SUM(E51:F51)</f>
        <v>64</v>
      </c>
      <c r="E51" s="36">
        <v>16</v>
      </c>
      <c r="F51" s="36">
        <f t="shared" ref="F51" si="10">SUM(L51:Q51)</f>
        <v>48</v>
      </c>
      <c r="G51" s="37">
        <v>4</v>
      </c>
      <c r="H51" s="37">
        <v>0</v>
      </c>
      <c r="I51" s="41"/>
      <c r="J51" s="36"/>
      <c r="K51" s="36"/>
      <c r="L51" s="37">
        <v>48</v>
      </c>
      <c r="M51" s="37"/>
      <c r="N51" s="37"/>
      <c r="O51" s="37"/>
      <c r="P51" s="55"/>
      <c r="Q51" s="42"/>
      <c r="R51" s="18"/>
    </row>
    <row r="52" spans="1:18" s="19" customFormat="1" ht="12" customHeight="1" x14ac:dyDescent="0.2">
      <c r="A52" s="33" t="s">
        <v>180</v>
      </c>
      <c r="B52" s="34" t="s">
        <v>161</v>
      </c>
      <c r="C52" s="84" t="s">
        <v>61</v>
      </c>
      <c r="D52" s="36">
        <f>E52+F52</f>
        <v>235</v>
      </c>
      <c r="E52" s="36">
        <v>30</v>
      </c>
      <c r="F52" s="36">
        <f>SUM(J52:Q52)</f>
        <v>205</v>
      </c>
      <c r="G52" s="37">
        <v>22</v>
      </c>
      <c r="H52" s="37">
        <v>36</v>
      </c>
      <c r="I52" s="41"/>
      <c r="J52" s="36"/>
      <c r="K52" s="36"/>
      <c r="L52" s="37">
        <v>34</v>
      </c>
      <c r="M52" s="37">
        <v>46</v>
      </c>
      <c r="N52" s="37">
        <v>34</v>
      </c>
      <c r="O52" s="37">
        <v>23</v>
      </c>
      <c r="P52" s="55">
        <v>34</v>
      </c>
      <c r="Q52" s="42">
        <v>34</v>
      </c>
      <c r="R52" s="18"/>
    </row>
    <row r="53" spans="1:18" s="19" customFormat="1" ht="12" customHeight="1" x14ac:dyDescent="0.2">
      <c r="A53" s="33" t="s">
        <v>181</v>
      </c>
      <c r="B53" s="44" t="s">
        <v>162</v>
      </c>
      <c r="C53" s="84" t="s">
        <v>61</v>
      </c>
      <c r="D53" s="36">
        <f t="shared" ref="D53:D56" si="11">E53+F53</f>
        <v>82</v>
      </c>
      <c r="E53" s="36">
        <v>14</v>
      </c>
      <c r="F53" s="36">
        <f t="shared" ref="F53:F56" si="12">SUM(J53:Q53)</f>
        <v>68</v>
      </c>
      <c r="G53" s="37">
        <v>36</v>
      </c>
      <c r="H53" s="37">
        <v>10</v>
      </c>
      <c r="I53" s="41"/>
      <c r="J53" s="36"/>
      <c r="K53" s="36"/>
      <c r="L53" s="37">
        <v>34</v>
      </c>
      <c r="M53" s="37">
        <v>34</v>
      </c>
      <c r="N53" s="37"/>
      <c r="O53" s="37"/>
      <c r="P53" s="55"/>
      <c r="Q53" s="42"/>
      <c r="R53" s="18"/>
    </row>
    <row r="54" spans="1:18" s="19" customFormat="1" ht="12" customHeight="1" x14ac:dyDescent="0.2">
      <c r="A54" s="33" t="s">
        <v>182</v>
      </c>
      <c r="B54" s="43" t="s">
        <v>80</v>
      </c>
      <c r="C54" s="35" t="s">
        <v>81</v>
      </c>
      <c r="D54" s="36">
        <f t="shared" si="11"/>
        <v>408</v>
      </c>
      <c r="E54" s="36">
        <v>204</v>
      </c>
      <c r="F54" s="36">
        <f t="shared" si="12"/>
        <v>204</v>
      </c>
      <c r="G54" s="37">
        <v>172</v>
      </c>
      <c r="H54" s="37">
        <v>40</v>
      </c>
      <c r="I54" s="41"/>
      <c r="J54" s="36"/>
      <c r="K54" s="36"/>
      <c r="L54" s="37">
        <v>34</v>
      </c>
      <c r="M54" s="37">
        <v>34</v>
      </c>
      <c r="N54" s="37">
        <v>34</v>
      </c>
      <c r="O54" s="37">
        <v>34</v>
      </c>
      <c r="P54" s="55">
        <v>34</v>
      </c>
      <c r="Q54" s="42">
        <v>34</v>
      </c>
      <c r="R54" s="18"/>
    </row>
    <row r="55" spans="1:18" s="19" customFormat="1" ht="12" customHeight="1" x14ac:dyDescent="0.2">
      <c r="A55" s="33" t="s">
        <v>183</v>
      </c>
      <c r="B55" s="43" t="s">
        <v>82</v>
      </c>
      <c r="C55" s="84" t="s">
        <v>61</v>
      </c>
      <c r="D55" s="36">
        <f t="shared" si="11"/>
        <v>86</v>
      </c>
      <c r="E55" s="36">
        <v>40</v>
      </c>
      <c r="F55" s="36">
        <f t="shared" si="12"/>
        <v>46</v>
      </c>
      <c r="G55" s="37">
        <v>36</v>
      </c>
      <c r="H55" s="37">
        <v>40</v>
      </c>
      <c r="I55" s="41"/>
      <c r="J55" s="36"/>
      <c r="K55" s="36"/>
      <c r="L55" s="37">
        <v>46</v>
      </c>
      <c r="M55" s="37"/>
      <c r="N55" s="37"/>
      <c r="O55" s="37"/>
      <c r="P55" s="55"/>
      <c r="Q55" s="42"/>
      <c r="R55" s="18"/>
    </row>
    <row r="56" spans="1:18" s="19" customFormat="1" ht="12" customHeight="1" x14ac:dyDescent="0.2">
      <c r="A56" s="33" t="s">
        <v>184</v>
      </c>
      <c r="B56" s="43" t="s">
        <v>83</v>
      </c>
      <c r="C56" s="35" t="s">
        <v>61</v>
      </c>
      <c r="D56" s="36">
        <f t="shared" si="11"/>
        <v>86</v>
      </c>
      <c r="E56" s="36">
        <v>40</v>
      </c>
      <c r="F56" s="36">
        <f t="shared" si="12"/>
        <v>46</v>
      </c>
      <c r="G56" s="37">
        <v>36</v>
      </c>
      <c r="H56" s="37">
        <v>40</v>
      </c>
      <c r="I56" s="41"/>
      <c r="J56" s="36"/>
      <c r="K56" s="36"/>
      <c r="L56" s="37">
        <v>46</v>
      </c>
      <c r="M56" s="37"/>
      <c r="N56" s="37"/>
      <c r="O56" s="37"/>
      <c r="P56" s="55"/>
      <c r="Q56" s="42"/>
      <c r="R56" s="18"/>
    </row>
    <row r="57" spans="1:18" s="68" customFormat="1" ht="12" customHeight="1" x14ac:dyDescent="0.2">
      <c r="A57" s="63" t="s">
        <v>84</v>
      </c>
      <c r="B57" s="64" t="s">
        <v>85</v>
      </c>
      <c r="C57" s="65" t="s">
        <v>86</v>
      </c>
      <c r="D57" s="66">
        <f>SUM(D58:D66)</f>
        <v>887</v>
      </c>
      <c r="E57" s="66">
        <f t="shared" ref="E57:Q57" si="13">SUM(E58:E66)</f>
        <v>334</v>
      </c>
      <c r="F57" s="66">
        <f t="shared" si="13"/>
        <v>553</v>
      </c>
      <c r="G57" s="66">
        <f t="shared" si="13"/>
        <v>232</v>
      </c>
      <c r="H57" s="66">
        <f t="shared" si="13"/>
        <v>392</v>
      </c>
      <c r="I57" s="66">
        <f t="shared" si="13"/>
        <v>0</v>
      </c>
      <c r="J57" s="66">
        <f t="shared" si="13"/>
        <v>0</v>
      </c>
      <c r="K57" s="66">
        <f t="shared" si="13"/>
        <v>0</v>
      </c>
      <c r="L57" s="66">
        <f t="shared" si="13"/>
        <v>152</v>
      </c>
      <c r="M57" s="66">
        <f t="shared" si="13"/>
        <v>204</v>
      </c>
      <c r="N57" s="66">
        <f t="shared" si="13"/>
        <v>138</v>
      </c>
      <c r="O57" s="66">
        <f t="shared" si="13"/>
        <v>59</v>
      </c>
      <c r="P57" s="66">
        <f t="shared" si="13"/>
        <v>0</v>
      </c>
      <c r="Q57" s="66">
        <f t="shared" si="13"/>
        <v>0</v>
      </c>
      <c r="R57" s="67"/>
    </row>
    <row r="58" spans="1:18" s="47" customFormat="1" ht="12.75" customHeight="1" x14ac:dyDescent="0.2">
      <c r="A58" s="80" t="s">
        <v>163</v>
      </c>
      <c r="B58" s="81" t="s">
        <v>164</v>
      </c>
      <c r="C58" s="35" t="s">
        <v>202</v>
      </c>
      <c r="D58" s="36">
        <f>F58+E58</f>
        <v>157</v>
      </c>
      <c r="E58" s="36">
        <v>66</v>
      </c>
      <c r="F58" s="36">
        <f>SUM(J58:Q58)</f>
        <v>91</v>
      </c>
      <c r="G58" s="37">
        <v>20</v>
      </c>
      <c r="H58" s="37">
        <v>80</v>
      </c>
      <c r="I58" s="41"/>
      <c r="J58" s="36"/>
      <c r="K58" s="36"/>
      <c r="L58" s="37">
        <v>34</v>
      </c>
      <c r="M58" s="37">
        <v>23</v>
      </c>
      <c r="N58" s="37">
        <v>34</v>
      </c>
      <c r="O58" s="37"/>
      <c r="P58" s="55"/>
      <c r="Q58" s="42"/>
      <c r="R58" s="46"/>
    </row>
    <row r="59" spans="1:18" s="49" customFormat="1" ht="12.75" customHeight="1" x14ac:dyDescent="0.2">
      <c r="A59" s="80" t="s">
        <v>172</v>
      </c>
      <c r="B59" s="81" t="s">
        <v>165</v>
      </c>
      <c r="C59" s="35" t="s">
        <v>202</v>
      </c>
      <c r="D59" s="36">
        <f t="shared" ref="D59:D66" si="14">F59+E59</f>
        <v>97</v>
      </c>
      <c r="E59" s="36">
        <v>40</v>
      </c>
      <c r="F59" s="36">
        <f t="shared" ref="F59:F66" si="15">SUM(J59:Q59)</f>
        <v>57</v>
      </c>
      <c r="G59" s="37">
        <v>30</v>
      </c>
      <c r="H59" s="37">
        <v>40</v>
      </c>
      <c r="I59" s="41"/>
      <c r="J59" s="36"/>
      <c r="K59" s="36"/>
      <c r="L59" s="37">
        <v>34</v>
      </c>
      <c r="M59" s="37">
        <v>23</v>
      </c>
      <c r="N59" s="37"/>
      <c r="O59" s="37"/>
      <c r="P59" s="55"/>
      <c r="Q59" s="42"/>
      <c r="R59" s="48"/>
    </row>
    <row r="60" spans="1:18" s="49" customFormat="1" ht="12.75" customHeight="1" x14ac:dyDescent="0.2">
      <c r="A60" s="80" t="s">
        <v>173</v>
      </c>
      <c r="B60" s="81" t="s">
        <v>166</v>
      </c>
      <c r="C60" s="35" t="s">
        <v>202</v>
      </c>
      <c r="D60" s="36">
        <f t="shared" si="14"/>
        <v>83</v>
      </c>
      <c r="E60" s="36">
        <v>26</v>
      </c>
      <c r="F60" s="36">
        <f t="shared" si="15"/>
        <v>57</v>
      </c>
      <c r="G60" s="37">
        <v>26</v>
      </c>
      <c r="H60" s="37">
        <v>40</v>
      </c>
      <c r="I60" s="41"/>
      <c r="J60" s="36"/>
      <c r="K60" s="36"/>
      <c r="L60" s="37"/>
      <c r="M60" s="37">
        <v>23</v>
      </c>
      <c r="N60" s="37">
        <v>34</v>
      </c>
      <c r="O60" s="37"/>
      <c r="P60" s="55"/>
      <c r="Q60" s="42"/>
      <c r="R60" s="48"/>
    </row>
    <row r="61" spans="1:18" s="45" customFormat="1" ht="12.75" customHeight="1" x14ac:dyDescent="0.2">
      <c r="A61" s="80" t="s">
        <v>174</v>
      </c>
      <c r="B61" s="81" t="s">
        <v>87</v>
      </c>
      <c r="C61" s="84" t="s">
        <v>61</v>
      </c>
      <c r="D61" s="36">
        <f t="shared" si="14"/>
        <v>62</v>
      </c>
      <c r="E61" s="36">
        <v>26</v>
      </c>
      <c r="F61" s="36">
        <f t="shared" si="15"/>
        <v>36</v>
      </c>
      <c r="G61" s="37">
        <v>24</v>
      </c>
      <c r="H61" s="37">
        <v>28</v>
      </c>
      <c r="I61" s="41"/>
      <c r="J61" s="36"/>
      <c r="K61" s="36"/>
      <c r="L61" s="37"/>
      <c r="M61" s="37"/>
      <c r="N61" s="37"/>
      <c r="O61" s="37">
        <v>36</v>
      </c>
      <c r="P61" s="55"/>
      <c r="Q61" s="42"/>
      <c r="R61" s="44"/>
    </row>
    <row r="62" spans="1:18" s="45" customFormat="1" ht="12.75" customHeight="1" x14ac:dyDescent="0.2">
      <c r="A62" s="80" t="s">
        <v>175</v>
      </c>
      <c r="B62" s="81" t="s">
        <v>170</v>
      </c>
      <c r="C62" s="84" t="s">
        <v>61</v>
      </c>
      <c r="D62" s="36">
        <f t="shared" si="14"/>
        <v>128</v>
      </c>
      <c r="E62" s="36">
        <v>46</v>
      </c>
      <c r="F62" s="36">
        <f t="shared" si="15"/>
        <v>82</v>
      </c>
      <c r="G62" s="37">
        <v>28</v>
      </c>
      <c r="H62" s="37">
        <v>52</v>
      </c>
      <c r="I62" s="41"/>
      <c r="J62" s="36"/>
      <c r="K62" s="36"/>
      <c r="L62" s="37">
        <v>34</v>
      </c>
      <c r="M62" s="37">
        <v>48</v>
      </c>
      <c r="N62" s="37"/>
      <c r="O62" s="37"/>
      <c r="P62" s="55"/>
      <c r="Q62" s="42"/>
      <c r="R62" s="44"/>
    </row>
    <row r="63" spans="1:18" s="45" customFormat="1" ht="12.75" customHeight="1" x14ac:dyDescent="0.2">
      <c r="A63" s="80" t="s">
        <v>176</v>
      </c>
      <c r="B63" s="81" t="s">
        <v>167</v>
      </c>
      <c r="C63" s="84" t="s">
        <v>61</v>
      </c>
      <c r="D63" s="36">
        <f t="shared" si="14"/>
        <v>80</v>
      </c>
      <c r="E63" s="36">
        <v>26</v>
      </c>
      <c r="F63" s="36">
        <f t="shared" si="15"/>
        <v>54</v>
      </c>
      <c r="G63" s="37">
        <v>26</v>
      </c>
      <c r="H63" s="37">
        <v>42</v>
      </c>
      <c r="I63" s="41"/>
      <c r="J63" s="36"/>
      <c r="K63" s="36"/>
      <c r="L63" s="37">
        <v>34</v>
      </c>
      <c r="M63" s="37">
        <v>20</v>
      </c>
      <c r="N63" s="37"/>
      <c r="O63" s="37"/>
      <c r="P63" s="55"/>
      <c r="Q63" s="42"/>
      <c r="R63" s="44"/>
    </row>
    <row r="64" spans="1:18" s="45" customFormat="1" ht="12.75" customHeight="1" x14ac:dyDescent="0.2">
      <c r="A64" s="80" t="s">
        <v>177</v>
      </c>
      <c r="B64" s="81" t="s">
        <v>168</v>
      </c>
      <c r="C64" s="84" t="s">
        <v>202</v>
      </c>
      <c r="D64" s="36">
        <f t="shared" si="14"/>
        <v>126</v>
      </c>
      <c r="E64" s="36">
        <v>48</v>
      </c>
      <c r="F64" s="36">
        <f t="shared" si="15"/>
        <v>78</v>
      </c>
      <c r="G64" s="37">
        <v>30</v>
      </c>
      <c r="H64" s="37">
        <v>34</v>
      </c>
      <c r="I64" s="41"/>
      <c r="J64" s="36"/>
      <c r="K64" s="36"/>
      <c r="L64" s="37">
        <v>16</v>
      </c>
      <c r="M64" s="37">
        <v>23</v>
      </c>
      <c r="N64" s="37">
        <v>16</v>
      </c>
      <c r="O64" s="37">
        <v>23</v>
      </c>
      <c r="P64" s="55"/>
      <c r="Q64" s="42"/>
      <c r="R64" s="44"/>
    </row>
    <row r="65" spans="1:18" s="45" customFormat="1" ht="12.75" customHeight="1" x14ac:dyDescent="0.2">
      <c r="A65" s="80" t="s">
        <v>178</v>
      </c>
      <c r="B65" s="81" t="s">
        <v>169</v>
      </c>
      <c r="C65" s="84" t="s">
        <v>61</v>
      </c>
      <c r="D65" s="36">
        <f t="shared" si="14"/>
        <v>82</v>
      </c>
      <c r="E65" s="36">
        <v>26</v>
      </c>
      <c r="F65" s="36">
        <f t="shared" si="15"/>
        <v>56</v>
      </c>
      <c r="G65" s="37">
        <v>26</v>
      </c>
      <c r="H65" s="37">
        <v>46</v>
      </c>
      <c r="I65" s="41"/>
      <c r="J65" s="36"/>
      <c r="K65" s="36"/>
      <c r="L65" s="37"/>
      <c r="M65" s="37">
        <v>22</v>
      </c>
      <c r="N65" s="37">
        <v>34</v>
      </c>
      <c r="O65" s="37"/>
      <c r="P65" s="55"/>
      <c r="Q65" s="41"/>
      <c r="R65" s="44"/>
    </row>
    <row r="66" spans="1:18" s="45" customFormat="1" ht="12.75" customHeight="1" x14ac:dyDescent="0.2">
      <c r="A66" s="80" t="s">
        <v>179</v>
      </c>
      <c r="B66" s="81" t="s">
        <v>171</v>
      </c>
      <c r="C66" s="84" t="s">
        <v>61</v>
      </c>
      <c r="D66" s="36">
        <f t="shared" si="14"/>
        <v>72</v>
      </c>
      <c r="E66" s="36">
        <v>30</v>
      </c>
      <c r="F66" s="36">
        <f t="shared" si="15"/>
        <v>42</v>
      </c>
      <c r="G66" s="37">
        <v>22</v>
      </c>
      <c r="H66" s="37">
        <v>30</v>
      </c>
      <c r="I66" s="41"/>
      <c r="J66" s="36"/>
      <c r="K66" s="36"/>
      <c r="L66" s="37"/>
      <c r="M66" s="37">
        <v>22</v>
      </c>
      <c r="N66" s="37">
        <v>20</v>
      </c>
      <c r="O66" s="37"/>
      <c r="P66" s="55"/>
      <c r="Q66" s="41"/>
      <c r="R66" s="44"/>
    </row>
    <row r="67" spans="1:18" s="79" customFormat="1" ht="12.75" customHeight="1" x14ac:dyDescent="0.2">
      <c r="A67" s="63" t="s">
        <v>88</v>
      </c>
      <c r="B67" s="64" t="s">
        <v>89</v>
      </c>
      <c r="C67" s="65" t="s">
        <v>90</v>
      </c>
      <c r="D67" s="66">
        <f>D68+D74+D83+D90+D94</f>
        <v>3876</v>
      </c>
      <c r="E67" s="66">
        <f t="shared" ref="E67:Q67" si="16">E68+E74+E83+E90+E94</f>
        <v>942</v>
      </c>
      <c r="F67" s="66">
        <f t="shared" si="16"/>
        <v>2934</v>
      </c>
      <c r="G67" s="66">
        <f t="shared" si="16"/>
        <v>972</v>
      </c>
      <c r="H67" s="66">
        <f t="shared" si="16"/>
        <v>1746</v>
      </c>
      <c r="I67" s="66">
        <f t="shared" si="16"/>
        <v>40</v>
      </c>
      <c r="J67" s="66">
        <f t="shared" si="16"/>
        <v>0</v>
      </c>
      <c r="K67" s="66">
        <f t="shared" si="16"/>
        <v>0</v>
      </c>
      <c r="L67" s="66">
        <f t="shared" si="16"/>
        <v>218</v>
      </c>
      <c r="M67" s="66">
        <f t="shared" si="16"/>
        <v>510</v>
      </c>
      <c r="N67" s="66">
        <f t="shared" si="16"/>
        <v>370</v>
      </c>
      <c r="O67" s="66">
        <f t="shared" si="16"/>
        <v>748</v>
      </c>
      <c r="P67" s="66">
        <f t="shared" si="16"/>
        <v>544</v>
      </c>
      <c r="Q67" s="66">
        <f t="shared" si="16"/>
        <v>544</v>
      </c>
      <c r="R67" s="78"/>
    </row>
    <row r="68" spans="1:18" s="114" customFormat="1" ht="21" customHeight="1" x14ac:dyDescent="0.2">
      <c r="A68" s="109" t="s">
        <v>91</v>
      </c>
      <c r="B68" s="110" t="s">
        <v>92</v>
      </c>
      <c r="C68" s="111" t="s">
        <v>93</v>
      </c>
      <c r="D68" s="112">
        <f>SUM(D69:D73)</f>
        <v>660</v>
      </c>
      <c r="E68" s="112">
        <f t="shared" ref="E68:Q68" si="17">SUM(E69:E73)</f>
        <v>150</v>
      </c>
      <c r="F68" s="112">
        <f t="shared" si="17"/>
        <v>510</v>
      </c>
      <c r="G68" s="112">
        <f t="shared" si="17"/>
        <v>156</v>
      </c>
      <c r="H68" s="112">
        <f t="shared" si="17"/>
        <v>242</v>
      </c>
      <c r="I68" s="112">
        <f t="shared" si="17"/>
        <v>0</v>
      </c>
      <c r="J68" s="112">
        <f t="shared" si="17"/>
        <v>0</v>
      </c>
      <c r="K68" s="112">
        <f t="shared" si="17"/>
        <v>0</v>
      </c>
      <c r="L68" s="112">
        <f t="shared" si="17"/>
        <v>218</v>
      </c>
      <c r="M68" s="112">
        <f t="shared" si="17"/>
        <v>292</v>
      </c>
      <c r="N68" s="112">
        <f t="shared" si="17"/>
        <v>0</v>
      </c>
      <c r="O68" s="112">
        <f t="shared" si="17"/>
        <v>0</v>
      </c>
      <c r="P68" s="112">
        <f t="shared" si="17"/>
        <v>0</v>
      </c>
      <c r="Q68" s="112">
        <f t="shared" si="17"/>
        <v>0</v>
      </c>
      <c r="R68" s="113"/>
    </row>
    <row r="69" spans="1:18" s="45" customFormat="1" ht="12.75" customHeight="1" x14ac:dyDescent="0.2">
      <c r="A69" s="33" t="s">
        <v>94</v>
      </c>
      <c r="B69" s="34" t="s">
        <v>95</v>
      </c>
      <c r="C69" s="84" t="s">
        <v>61</v>
      </c>
      <c r="D69" s="36">
        <f>E69+F69</f>
        <v>110</v>
      </c>
      <c r="E69" s="36">
        <v>40</v>
      </c>
      <c r="F69" s="36">
        <f>SUM(L69:Q69)</f>
        <v>70</v>
      </c>
      <c r="G69" s="37">
        <v>32</v>
      </c>
      <c r="H69" s="37">
        <v>60</v>
      </c>
      <c r="I69" s="41"/>
      <c r="J69" s="36"/>
      <c r="K69" s="36"/>
      <c r="L69" s="37">
        <v>38</v>
      </c>
      <c r="M69" s="37">
        <v>32</v>
      </c>
      <c r="N69" s="37"/>
      <c r="O69" s="37"/>
      <c r="P69" s="55"/>
      <c r="Q69" s="42"/>
      <c r="R69" s="44"/>
    </row>
    <row r="70" spans="1:18" s="45" customFormat="1" ht="20.25" customHeight="1" x14ac:dyDescent="0.2">
      <c r="A70" s="33" t="s">
        <v>96</v>
      </c>
      <c r="B70" s="34" t="s">
        <v>97</v>
      </c>
      <c r="C70" s="84" t="s">
        <v>61</v>
      </c>
      <c r="D70" s="36">
        <f t="shared" ref="D70:D73" si="18">E70+F70</f>
        <v>160</v>
      </c>
      <c r="E70" s="36">
        <v>60</v>
      </c>
      <c r="F70" s="36">
        <f>SUM(L70:Q70)</f>
        <v>100</v>
      </c>
      <c r="G70" s="37">
        <v>40</v>
      </c>
      <c r="H70" s="37">
        <v>98</v>
      </c>
      <c r="I70" s="41"/>
      <c r="J70" s="36"/>
      <c r="K70" s="36"/>
      <c r="L70" s="37">
        <v>52</v>
      </c>
      <c r="M70" s="37">
        <v>48</v>
      </c>
      <c r="N70" s="37"/>
      <c r="O70" s="37"/>
      <c r="P70" s="55"/>
      <c r="Q70" s="42"/>
      <c r="R70" s="44"/>
    </row>
    <row r="71" spans="1:18" s="49" customFormat="1" ht="12.75" customHeight="1" x14ac:dyDescent="0.2">
      <c r="A71" s="33" t="s">
        <v>98</v>
      </c>
      <c r="B71" s="34" t="s">
        <v>99</v>
      </c>
      <c r="C71" s="84" t="s">
        <v>61</v>
      </c>
      <c r="D71" s="36">
        <f t="shared" si="18"/>
        <v>138</v>
      </c>
      <c r="E71" s="36">
        <v>50</v>
      </c>
      <c r="F71" s="36">
        <f>SUM(L71:Q71)</f>
        <v>88</v>
      </c>
      <c r="G71" s="37">
        <v>84</v>
      </c>
      <c r="H71" s="37">
        <v>84</v>
      </c>
      <c r="I71" s="41"/>
      <c r="J71" s="36"/>
      <c r="K71" s="36"/>
      <c r="L71" s="37">
        <v>56</v>
      </c>
      <c r="M71" s="37">
        <v>32</v>
      </c>
      <c r="N71" s="37"/>
      <c r="O71" s="37"/>
      <c r="P71" s="55"/>
      <c r="Q71" s="42"/>
      <c r="R71" s="48"/>
    </row>
    <row r="72" spans="1:18" s="45" customFormat="1" ht="12.75" customHeight="1" x14ac:dyDescent="0.2">
      <c r="A72" s="33" t="s">
        <v>100</v>
      </c>
      <c r="B72" s="34" t="s">
        <v>14</v>
      </c>
      <c r="C72" s="84" t="s">
        <v>61</v>
      </c>
      <c r="D72" s="36">
        <f t="shared" si="18"/>
        <v>108</v>
      </c>
      <c r="E72" s="36"/>
      <c r="F72" s="36">
        <f>SUM(L72:Q72)</f>
        <v>108</v>
      </c>
      <c r="G72" s="37"/>
      <c r="H72" s="37"/>
      <c r="I72" s="41"/>
      <c r="J72" s="36"/>
      <c r="K72" s="36"/>
      <c r="L72" s="37">
        <v>72</v>
      </c>
      <c r="M72" s="37">
        <v>36</v>
      </c>
      <c r="N72" s="37"/>
      <c r="O72" s="37"/>
      <c r="P72" s="55"/>
      <c r="Q72" s="42"/>
      <c r="R72" s="44"/>
    </row>
    <row r="73" spans="1:18" s="45" customFormat="1" ht="12.75" customHeight="1" x14ac:dyDescent="0.2">
      <c r="A73" s="33" t="s">
        <v>101</v>
      </c>
      <c r="B73" s="34" t="s">
        <v>15</v>
      </c>
      <c r="C73" s="84" t="s">
        <v>61</v>
      </c>
      <c r="D73" s="36">
        <f t="shared" si="18"/>
        <v>144</v>
      </c>
      <c r="E73" s="36"/>
      <c r="F73" s="36">
        <f>SUM(L73:Q73)</f>
        <v>144</v>
      </c>
      <c r="G73" s="37"/>
      <c r="H73" s="37"/>
      <c r="I73" s="41"/>
      <c r="J73" s="36"/>
      <c r="K73" s="36"/>
      <c r="L73" s="37"/>
      <c r="M73" s="37">
        <v>144</v>
      </c>
      <c r="N73" s="37"/>
      <c r="O73" s="37"/>
      <c r="P73" s="55"/>
      <c r="Q73" s="42"/>
      <c r="R73" s="44"/>
    </row>
    <row r="74" spans="1:18" s="114" customFormat="1" ht="12.75" customHeight="1" x14ac:dyDescent="0.2">
      <c r="A74" s="109" t="s">
        <v>102</v>
      </c>
      <c r="B74" s="110" t="s">
        <v>103</v>
      </c>
      <c r="C74" s="111" t="s">
        <v>93</v>
      </c>
      <c r="D74" s="112">
        <f>SUM(D75:D82)</f>
        <v>1326</v>
      </c>
      <c r="E74" s="112">
        <f t="shared" ref="E74:Q74" si="19">SUM(E75:E82)</f>
        <v>368</v>
      </c>
      <c r="F74" s="112">
        <f t="shared" si="19"/>
        <v>958</v>
      </c>
      <c r="G74" s="112">
        <f t="shared" si="19"/>
        <v>432</v>
      </c>
      <c r="H74" s="112">
        <f t="shared" si="19"/>
        <v>646</v>
      </c>
      <c r="I74" s="112">
        <f t="shared" si="19"/>
        <v>0</v>
      </c>
      <c r="J74" s="112">
        <f t="shared" si="19"/>
        <v>0</v>
      </c>
      <c r="K74" s="112">
        <f t="shared" si="19"/>
        <v>0</v>
      </c>
      <c r="L74" s="112">
        <f t="shared" si="19"/>
        <v>0</v>
      </c>
      <c r="M74" s="112">
        <f t="shared" si="19"/>
        <v>218</v>
      </c>
      <c r="N74" s="112">
        <f t="shared" si="19"/>
        <v>322</v>
      </c>
      <c r="O74" s="112">
        <f t="shared" si="19"/>
        <v>418</v>
      </c>
      <c r="P74" s="112">
        <f t="shared" si="19"/>
        <v>0</v>
      </c>
      <c r="Q74" s="112">
        <f t="shared" si="19"/>
        <v>0</v>
      </c>
      <c r="R74" s="113"/>
    </row>
    <row r="75" spans="1:18" s="45" customFormat="1" ht="23.25" customHeight="1" x14ac:dyDescent="0.2">
      <c r="A75" s="33" t="s">
        <v>104</v>
      </c>
      <c r="B75" s="34" t="s">
        <v>105</v>
      </c>
      <c r="C75" s="84" t="s">
        <v>61</v>
      </c>
      <c r="D75" s="36">
        <f>E75+F75</f>
        <v>134</v>
      </c>
      <c r="E75" s="36">
        <v>50</v>
      </c>
      <c r="F75" s="36">
        <f>SUM(L75:Q75)</f>
        <v>84</v>
      </c>
      <c r="G75" s="37">
        <v>42</v>
      </c>
      <c r="H75" s="37">
        <v>84</v>
      </c>
      <c r="I75" s="41"/>
      <c r="J75" s="36"/>
      <c r="K75" s="36"/>
      <c r="L75" s="37"/>
      <c r="M75" s="37">
        <v>32</v>
      </c>
      <c r="N75" s="37">
        <v>52</v>
      </c>
      <c r="O75" s="37"/>
      <c r="P75" s="55"/>
      <c r="Q75" s="42"/>
      <c r="R75" s="44"/>
    </row>
    <row r="76" spans="1:18" s="45" customFormat="1" ht="12.75" customHeight="1" x14ac:dyDescent="0.2">
      <c r="A76" s="33" t="s">
        <v>106</v>
      </c>
      <c r="B76" s="34" t="s">
        <v>107</v>
      </c>
      <c r="C76" s="84" t="s">
        <v>61</v>
      </c>
      <c r="D76" s="36">
        <f t="shared" ref="D76:D82" si="20">E76+F76</f>
        <v>108</v>
      </c>
      <c r="E76" s="36">
        <v>40</v>
      </c>
      <c r="F76" s="36">
        <f t="shared" ref="F76:F82" si="21">SUM(L76:Q76)</f>
        <v>68</v>
      </c>
      <c r="G76" s="37">
        <v>34</v>
      </c>
      <c r="H76" s="37">
        <v>68</v>
      </c>
      <c r="I76" s="41"/>
      <c r="J76" s="36"/>
      <c r="K76" s="36"/>
      <c r="L76" s="37"/>
      <c r="M76" s="37">
        <v>28</v>
      </c>
      <c r="N76" s="37">
        <v>40</v>
      </c>
      <c r="O76" s="37"/>
      <c r="P76" s="55"/>
      <c r="Q76" s="42"/>
      <c r="R76" s="44"/>
    </row>
    <row r="77" spans="1:18" s="45" customFormat="1" ht="23.25" customHeight="1" x14ac:dyDescent="0.2">
      <c r="A77" s="33" t="s">
        <v>108</v>
      </c>
      <c r="B77" s="34" t="s">
        <v>109</v>
      </c>
      <c r="C77" s="84" t="s">
        <v>61</v>
      </c>
      <c r="D77" s="36">
        <f t="shared" si="20"/>
        <v>222</v>
      </c>
      <c r="E77" s="36">
        <v>80</v>
      </c>
      <c r="F77" s="36">
        <f t="shared" si="21"/>
        <v>142</v>
      </c>
      <c r="G77" s="37">
        <v>106</v>
      </c>
      <c r="H77" s="37">
        <v>138</v>
      </c>
      <c r="I77" s="41"/>
      <c r="J77" s="36"/>
      <c r="K77" s="36"/>
      <c r="L77" s="37"/>
      <c r="M77" s="37">
        <v>26</v>
      </c>
      <c r="N77" s="37">
        <v>58</v>
      </c>
      <c r="O77" s="37">
        <v>58</v>
      </c>
      <c r="P77" s="55"/>
      <c r="Q77" s="42"/>
      <c r="R77" s="44"/>
    </row>
    <row r="78" spans="1:18" s="45" customFormat="1" ht="12.75" customHeight="1" x14ac:dyDescent="0.2">
      <c r="A78" s="33" t="s">
        <v>110</v>
      </c>
      <c r="B78" s="34" t="s">
        <v>150</v>
      </c>
      <c r="C78" s="84" t="s">
        <v>61</v>
      </c>
      <c r="D78" s="36">
        <f t="shared" si="20"/>
        <v>222</v>
      </c>
      <c r="E78" s="36">
        <v>80</v>
      </c>
      <c r="F78" s="36">
        <f t="shared" si="21"/>
        <v>142</v>
      </c>
      <c r="G78" s="37">
        <v>136</v>
      </c>
      <c r="H78" s="37">
        <v>138</v>
      </c>
      <c r="I78" s="41"/>
      <c r="J78" s="36"/>
      <c r="K78" s="36"/>
      <c r="L78" s="36"/>
      <c r="M78" s="36">
        <v>26</v>
      </c>
      <c r="N78" s="36">
        <v>58</v>
      </c>
      <c r="O78" s="36">
        <v>58</v>
      </c>
      <c r="P78" s="41"/>
      <c r="Q78" s="42"/>
      <c r="R78" s="44"/>
    </row>
    <row r="79" spans="1:18" s="45" customFormat="1" ht="12.75" customHeight="1" x14ac:dyDescent="0.2">
      <c r="A79" s="33" t="s">
        <v>111</v>
      </c>
      <c r="B79" s="34" t="s">
        <v>112</v>
      </c>
      <c r="C79" s="84" t="s">
        <v>61</v>
      </c>
      <c r="D79" s="36">
        <f t="shared" si="20"/>
        <v>212</v>
      </c>
      <c r="E79" s="36">
        <v>68</v>
      </c>
      <c r="F79" s="36">
        <f t="shared" si="21"/>
        <v>144</v>
      </c>
      <c r="G79" s="37">
        <v>68</v>
      </c>
      <c r="H79" s="37">
        <v>130</v>
      </c>
      <c r="I79" s="41"/>
      <c r="J79" s="36"/>
      <c r="K79" s="36"/>
      <c r="L79" s="36"/>
      <c r="M79" s="36">
        <v>34</v>
      </c>
      <c r="N79" s="36">
        <v>52</v>
      </c>
      <c r="O79" s="36">
        <v>58</v>
      </c>
      <c r="P79" s="41"/>
      <c r="Q79" s="42"/>
      <c r="R79" s="44"/>
    </row>
    <row r="80" spans="1:18" s="45" customFormat="1" ht="12.75" customHeight="1" x14ac:dyDescent="0.2">
      <c r="A80" s="33" t="s">
        <v>113</v>
      </c>
      <c r="B80" s="34" t="s">
        <v>114</v>
      </c>
      <c r="C80" s="84" t="s">
        <v>61</v>
      </c>
      <c r="D80" s="36">
        <f t="shared" si="20"/>
        <v>140</v>
      </c>
      <c r="E80" s="36">
        <v>50</v>
      </c>
      <c r="F80" s="36">
        <f t="shared" si="21"/>
        <v>90</v>
      </c>
      <c r="G80" s="37">
        <v>46</v>
      </c>
      <c r="H80" s="37">
        <v>88</v>
      </c>
      <c r="I80" s="41"/>
      <c r="J80" s="36"/>
      <c r="K80" s="36"/>
      <c r="L80" s="36"/>
      <c r="M80" s="36"/>
      <c r="N80" s="36">
        <v>26</v>
      </c>
      <c r="O80" s="36">
        <v>64</v>
      </c>
      <c r="P80" s="41"/>
      <c r="Q80" s="42"/>
      <c r="R80" s="44"/>
    </row>
    <row r="81" spans="1:25" s="49" customFormat="1" ht="12.75" customHeight="1" x14ac:dyDescent="0.2">
      <c r="A81" s="33" t="s">
        <v>115</v>
      </c>
      <c r="B81" s="34" t="s">
        <v>14</v>
      </c>
      <c r="C81" s="84" t="s">
        <v>61</v>
      </c>
      <c r="D81" s="36">
        <f t="shared" si="20"/>
        <v>144</v>
      </c>
      <c r="E81" s="36"/>
      <c r="F81" s="36">
        <f t="shared" si="21"/>
        <v>144</v>
      </c>
      <c r="G81" s="37"/>
      <c r="H81" s="37"/>
      <c r="I81" s="41"/>
      <c r="J81" s="36"/>
      <c r="K81" s="36"/>
      <c r="L81" s="36"/>
      <c r="M81" s="36">
        <v>72</v>
      </c>
      <c r="N81" s="36">
        <v>36</v>
      </c>
      <c r="O81" s="36">
        <v>36</v>
      </c>
      <c r="P81" s="41"/>
      <c r="Q81" s="42"/>
      <c r="R81" s="48"/>
    </row>
    <row r="82" spans="1:25" s="49" customFormat="1" ht="12.75" customHeight="1" x14ac:dyDescent="0.2">
      <c r="A82" s="33" t="s">
        <v>116</v>
      </c>
      <c r="B82" s="34" t="s">
        <v>15</v>
      </c>
      <c r="C82" s="84" t="s">
        <v>61</v>
      </c>
      <c r="D82" s="36">
        <f t="shared" si="20"/>
        <v>144</v>
      </c>
      <c r="E82" s="36"/>
      <c r="F82" s="36">
        <f t="shared" si="21"/>
        <v>144</v>
      </c>
      <c r="G82" s="37"/>
      <c r="H82" s="37"/>
      <c r="I82" s="41"/>
      <c r="J82" s="36"/>
      <c r="K82" s="36"/>
      <c r="L82" s="36"/>
      <c r="M82" s="36"/>
      <c r="N82" s="36"/>
      <c r="O82" s="36">
        <v>144</v>
      </c>
      <c r="P82" s="41"/>
      <c r="Q82" s="42"/>
      <c r="R82" s="48"/>
      <c r="Y82" s="45"/>
    </row>
    <row r="83" spans="1:25" s="114" customFormat="1" ht="21" customHeight="1" x14ac:dyDescent="0.2">
      <c r="A83" s="109" t="s">
        <v>117</v>
      </c>
      <c r="B83" s="110" t="s">
        <v>118</v>
      </c>
      <c r="C83" s="111" t="s">
        <v>93</v>
      </c>
      <c r="D83" s="112">
        <f>SUM(D84:D89)</f>
        <v>1046</v>
      </c>
      <c r="E83" s="112">
        <f t="shared" ref="E83:Q83" si="22">SUM(E84:E89)</f>
        <v>268</v>
      </c>
      <c r="F83" s="112">
        <f t="shared" si="22"/>
        <v>778</v>
      </c>
      <c r="G83" s="112">
        <f t="shared" si="22"/>
        <v>228</v>
      </c>
      <c r="H83" s="112">
        <f t="shared" si="22"/>
        <v>498</v>
      </c>
      <c r="I83" s="112">
        <f t="shared" si="22"/>
        <v>20</v>
      </c>
      <c r="J83" s="112">
        <f t="shared" si="22"/>
        <v>0</v>
      </c>
      <c r="K83" s="112">
        <f t="shared" si="22"/>
        <v>0</v>
      </c>
      <c r="L83" s="112">
        <f t="shared" si="22"/>
        <v>0</v>
      </c>
      <c r="M83" s="112">
        <f t="shared" si="22"/>
        <v>0</v>
      </c>
      <c r="N83" s="112">
        <f t="shared" si="22"/>
        <v>48</v>
      </c>
      <c r="O83" s="112">
        <f t="shared" si="22"/>
        <v>330</v>
      </c>
      <c r="P83" s="112">
        <f t="shared" si="22"/>
        <v>268</v>
      </c>
      <c r="Q83" s="112">
        <f t="shared" si="22"/>
        <v>132</v>
      </c>
      <c r="R83" s="113"/>
    </row>
    <row r="84" spans="1:25" s="45" customFormat="1" ht="12.75" customHeight="1" x14ac:dyDescent="0.2">
      <c r="A84" s="33" t="s">
        <v>119</v>
      </c>
      <c r="B84" s="34" t="s">
        <v>120</v>
      </c>
      <c r="C84" s="84" t="s">
        <v>61</v>
      </c>
      <c r="D84" s="36">
        <f>E84+F84</f>
        <v>108</v>
      </c>
      <c r="E84" s="36">
        <v>36</v>
      </c>
      <c r="F84" s="36">
        <f t="shared" ref="F84:F89" si="23">SUM(L84:Q84)</f>
        <v>72</v>
      </c>
      <c r="G84" s="37">
        <v>28</v>
      </c>
      <c r="H84" s="37">
        <v>72</v>
      </c>
      <c r="I84" s="41">
        <v>20</v>
      </c>
      <c r="J84" s="36"/>
      <c r="K84" s="36"/>
      <c r="L84" s="36"/>
      <c r="M84" s="36"/>
      <c r="N84" s="36"/>
      <c r="O84" s="36">
        <v>72</v>
      </c>
      <c r="P84" s="41"/>
      <c r="Q84" s="42"/>
      <c r="R84" s="44"/>
    </row>
    <row r="85" spans="1:25" s="45" customFormat="1" ht="12.75" customHeight="1" x14ac:dyDescent="0.2">
      <c r="A85" s="33" t="s">
        <v>121</v>
      </c>
      <c r="B85" s="34" t="s">
        <v>122</v>
      </c>
      <c r="C85" s="84" t="s">
        <v>61</v>
      </c>
      <c r="D85" s="36">
        <f t="shared" ref="D85:D89" si="24">E85+F85</f>
        <v>278</v>
      </c>
      <c r="E85" s="36">
        <v>90</v>
      </c>
      <c r="F85" s="36">
        <f t="shared" si="23"/>
        <v>188</v>
      </c>
      <c r="G85" s="37">
        <v>90</v>
      </c>
      <c r="H85" s="37">
        <v>180</v>
      </c>
      <c r="I85" s="41"/>
      <c r="J85" s="36"/>
      <c r="K85" s="36"/>
      <c r="L85" s="36"/>
      <c r="M85" s="36"/>
      <c r="N85" s="36"/>
      <c r="O85" s="36">
        <v>78</v>
      </c>
      <c r="P85" s="41">
        <v>50</v>
      </c>
      <c r="Q85" s="42">
        <v>60</v>
      </c>
      <c r="R85" s="44"/>
    </row>
    <row r="86" spans="1:25" s="45" customFormat="1" ht="12.75" customHeight="1" x14ac:dyDescent="0.2">
      <c r="A86" s="33" t="s">
        <v>123</v>
      </c>
      <c r="B86" s="34" t="s">
        <v>124</v>
      </c>
      <c r="C86" s="84" t="s">
        <v>61</v>
      </c>
      <c r="D86" s="36">
        <f t="shared" si="24"/>
        <v>160</v>
      </c>
      <c r="E86" s="36">
        <v>54</v>
      </c>
      <c r="F86" s="36">
        <f t="shared" si="23"/>
        <v>106</v>
      </c>
      <c r="G86" s="37">
        <v>48</v>
      </c>
      <c r="H86" s="37">
        <v>106</v>
      </c>
      <c r="I86" s="41"/>
      <c r="J86" s="36"/>
      <c r="K86" s="36"/>
      <c r="L86" s="36"/>
      <c r="M86" s="36"/>
      <c r="N86" s="36">
        <v>48</v>
      </c>
      <c r="O86" s="36">
        <v>58</v>
      </c>
      <c r="P86" s="41"/>
      <c r="Q86" s="42"/>
      <c r="R86" s="44"/>
    </row>
    <row r="87" spans="1:25" s="45" customFormat="1" ht="12.75" customHeight="1" x14ac:dyDescent="0.2">
      <c r="A87" s="33" t="s">
        <v>125</v>
      </c>
      <c r="B87" s="34" t="s">
        <v>126</v>
      </c>
      <c r="C87" s="84" t="s">
        <v>61</v>
      </c>
      <c r="D87" s="36">
        <f t="shared" si="24"/>
        <v>248</v>
      </c>
      <c r="E87" s="36">
        <v>88</v>
      </c>
      <c r="F87" s="36">
        <f t="shared" si="23"/>
        <v>160</v>
      </c>
      <c r="G87" s="37">
        <v>62</v>
      </c>
      <c r="H87" s="37">
        <v>140</v>
      </c>
      <c r="I87" s="41"/>
      <c r="J87" s="36"/>
      <c r="K87" s="36"/>
      <c r="L87" s="36"/>
      <c r="M87" s="36"/>
      <c r="N87" s="36"/>
      <c r="O87" s="36">
        <v>86</v>
      </c>
      <c r="P87" s="41">
        <v>74</v>
      </c>
      <c r="Q87" s="42"/>
      <c r="R87" s="44"/>
    </row>
    <row r="88" spans="1:25" s="45" customFormat="1" ht="12" customHeight="1" x14ac:dyDescent="0.2">
      <c r="A88" s="33" t="s">
        <v>127</v>
      </c>
      <c r="B88" s="34" t="s">
        <v>14</v>
      </c>
      <c r="C88" s="84" t="s">
        <v>61</v>
      </c>
      <c r="D88" s="36">
        <f t="shared" si="24"/>
        <v>108</v>
      </c>
      <c r="E88" s="36"/>
      <c r="F88" s="36">
        <f t="shared" si="23"/>
        <v>108</v>
      </c>
      <c r="G88" s="37"/>
      <c r="H88" s="37"/>
      <c r="I88" s="41"/>
      <c r="J88" s="36"/>
      <c r="K88" s="36"/>
      <c r="L88" s="36"/>
      <c r="M88" s="36"/>
      <c r="N88" s="36"/>
      <c r="O88" s="36">
        <v>36</v>
      </c>
      <c r="P88" s="41">
        <v>36</v>
      </c>
      <c r="Q88" s="42">
        <v>36</v>
      </c>
      <c r="R88" s="44"/>
    </row>
    <row r="89" spans="1:25" s="45" customFormat="1" ht="12" customHeight="1" x14ac:dyDescent="0.2">
      <c r="A89" s="33" t="s">
        <v>128</v>
      </c>
      <c r="B89" s="34" t="s">
        <v>15</v>
      </c>
      <c r="C89" s="84" t="s">
        <v>61</v>
      </c>
      <c r="D89" s="36">
        <f t="shared" si="24"/>
        <v>144</v>
      </c>
      <c r="E89" s="36"/>
      <c r="F89" s="36">
        <f t="shared" si="23"/>
        <v>144</v>
      </c>
      <c r="G89" s="37"/>
      <c r="H89" s="37"/>
      <c r="I89" s="41"/>
      <c r="J89" s="36"/>
      <c r="K89" s="36"/>
      <c r="L89" s="36"/>
      <c r="M89" s="36"/>
      <c r="N89" s="36"/>
      <c r="O89" s="36"/>
      <c r="P89" s="41">
        <v>108</v>
      </c>
      <c r="Q89" s="42">
        <v>36</v>
      </c>
      <c r="R89" s="44"/>
    </row>
    <row r="90" spans="1:25" s="114" customFormat="1" ht="22.5" customHeight="1" x14ac:dyDescent="0.15">
      <c r="A90" s="109" t="s">
        <v>129</v>
      </c>
      <c r="B90" s="110" t="s">
        <v>130</v>
      </c>
      <c r="C90" s="111" t="s">
        <v>93</v>
      </c>
      <c r="D90" s="112">
        <f>SUM(D91:D93)</f>
        <v>356</v>
      </c>
      <c r="E90" s="112">
        <f t="shared" ref="E90:R90" si="25">SUM(E91:E93)</f>
        <v>86</v>
      </c>
      <c r="F90" s="112">
        <f t="shared" si="25"/>
        <v>270</v>
      </c>
      <c r="G90" s="112">
        <f t="shared" si="25"/>
        <v>36</v>
      </c>
      <c r="H90" s="112">
        <f t="shared" si="25"/>
        <v>120</v>
      </c>
      <c r="I90" s="112">
        <f t="shared" si="25"/>
        <v>0</v>
      </c>
      <c r="J90" s="112">
        <f t="shared" si="25"/>
        <v>0</v>
      </c>
      <c r="K90" s="112">
        <f t="shared" si="25"/>
        <v>0</v>
      </c>
      <c r="L90" s="112">
        <f t="shared" si="25"/>
        <v>0</v>
      </c>
      <c r="M90" s="112">
        <f t="shared" si="25"/>
        <v>0</v>
      </c>
      <c r="N90" s="112">
        <f t="shared" si="25"/>
        <v>0</v>
      </c>
      <c r="O90" s="112">
        <f t="shared" si="25"/>
        <v>0</v>
      </c>
      <c r="P90" s="112">
        <f t="shared" si="25"/>
        <v>100</v>
      </c>
      <c r="Q90" s="112">
        <f t="shared" si="25"/>
        <v>170</v>
      </c>
      <c r="R90" s="112">
        <f t="shared" si="25"/>
        <v>0</v>
      </c>
    </row>
    <row r="91" spans="1:25" s="49" customFormat="1" ht="23.25" customHeight="1" x14ac:dyDescent="0.2">
      <c r="A91" s="33" t="s">
        <v>131</v>
      </c>
      <c r="B91" s="34" t="s">
        <v>132</v>
      </c>
      <c r="C91" s="84" t="s">
        <v>61</v>
      </c>
      <c r="D91" s="36">
        <f>E91+F91</f>
        <v>212</v>
      </c>
      <c r="E91" s="36">
        <v>86</v>
      </c>
      <c r="F91" s="36">
        <f>SUM(L91:Q91)</f>
        <v>126</v>
      </c>
      <c r="G91" s="37">
        <v>36</v>
      </c>
      <c r="H91" s="37">
        <v>120</v>
      </c>
      <c r="I91" s="50"/>
      <c r="J91" s="36"/>
      <c r="K91" s="36"/>
      <c r="L91" s="36"/>
      <c r="M91" s="36"/>
      <c r="N91" s="36"/>
      <c r="O91" s="36"/>
      <c r="P91" s="41">
        <v>64</v>
      </c>
      <c r="Q91" s="42">
        <v>62</v>
      </c>
      <c r="R91" s="48"/>
    </row>
    <row r="92" spans="1:25" s="49" customFormat="1" ht="12.75" customHeight="1" x14ac:dyDescent="0.2">
      <c r="A92" s="33" t="s">
        <v>133</v>
      </c>
      <c r="B92" s="34" t="s">
        <v>14</v>
      </c>
      <c r="C92" s="84" t="s">
        <v>134</v>
      </c>
      <c r="D92" s="36">
        <f t="shared" ref="D92:D93" si="26">E92+F92</f>
        <v>72</v>
      </c>
      <c r="E92" s="36"/>
      <c r="F92" s="36">
        <f>SUM(L92:Q92)</f>
        <v>72</v>
      </c>
      <c r="G92" s="37"/>
      <c r="H92" s="37"/>
      <c r="I92" s="41"/>
      <c r="J92" s="36"/>
      <c r="K92" s="36"/>
      <c r="L92" s="36"/>
      <c r="M92" s="36"/>
      <c r="N92" s="36"/>
      <c r="O92" s="36"/>
      <c r="P92" s="41">
        <v>36</v>
      </c>
      <c r="Q92" s="42">
        <v>36</v>
      </c>
      <c r="R92" s="48"/>
    </row>
    <row r="93" spans="1:25" s="19" customFormat="1" ht="12.75" customHeight="1" x14ac:dyDescent="0.2">
      <c r="A93" s="33" t="s">
        <v>135</v>
      </c>
      <c r="B93" s="34" t="s">
        <v>15</v>
      </c>
      <c r="C93" s="84" t="s">
        <v>134</v>
      </c>
      <c r="D93" s="36">
        <f t="shared" si="26"/>
        <v>72</v>
      </c>
      <c r="E93" s="36"/>
      <c r="F93" s="36">
        <f>SUM(L93:Q93)</f>
        <v>72</v>
      </c>
      <c r="G93" s="37"/>
      <c r="H93" s="37"/>
      <c r="I93" s="41"/>
      <c r="J93" s="36"/>
      <c r="K93" s="36"/>
      <c r="L93" s="36"/>
      <c r="M93" s="36"/>
      <c r="N93" s="36"/>
      <c r="O93" s="36"/>
      <c r="P93" s="41"/>
      <c r="Q93" s="42">
        <v>72</v>
      </c>
      <c r="R93" s="18"/>
    </row>
    <row r="94" spans="1:25" s="116" customFormat="1" ht="12.75" customHeight="1" x14ac:dyDescent="0.2">
      <c r="A94" s="109" t="s">
        <v>136</v>
      </c>
      <c r="B94" s="110" t="s">
        <v>137</v>
      </c>
      <c r="C94" s="111" t="s">
        <v>93</v>
      </c>
      <c r="D94" s="112">
        <f>SUM(D95:D98)</f>
        <v>488</v>
      </c>
      <c r="E94" s="112">
        <f t="shared" ref="E94:Q94" si="27">SUM(E95:E98)</f>
        <v>70</v>
      </c>
      <c r="F94" s="112">
        <f t="shared" si="27"/>
        <v>418</v>
      </c>
      <c r="G94" s="112">
        <f t="shared" si="27"/>
        <v>120</v>
      </c>
      <c r="H94" s="112">
        <f t="shared" si="27"/>
        <v>240</v>
      </c>
      <c r="I94" s="112">
        <f t="shared" si="27"/>
        <v>20</v>
      </c>
      <c r="J94" s="112">
        <f t="shared" si="27"/>
        <v>0</v>
      </c>
      <c r="K94" s="112">
        <f t="shared" si="27"/>
        <v>0</v>
      </c>
      <c r="L94" s="112">
        <f t="shared" si="27"/>
        <v>0</v>
      </c>
      <c r="M94" s="112">
        <f t="shared" si="27"/>
        <v>0</v>
      </c>
      <c r="N94" s="112">
        <f t="shared" si="27"/>
        <v>0</v>
      </c>
      <c r="O94" s="112">
        <f t="shared" si="27"/>
        <v>0</v>
      </c>
      <c r="P94" s="112">
        <f t="shared" si="27"/>
        <v>176</v>
      </c>
      <c r="Q94" s="112">
        <f t="shared" si="27"/>
        <v>242</v>
      </c>
      <c r="R94" s="115"/>
    </row>
    <row r="95" spans="1:25" s="19" customFormat="1" ht="22.5" customHeight="1" x14ac:dyDescent="0.2">
      <c r="A95" s="33" t="s">
        <v>138</v>
      </c>
      <c r="B95" s="34" t="s">
        <v>139</v>
      </c>
      <c r="C95" s="84" t="s">
        <v>61</v>
      </c>
      <c r="D95" s="36">
        <f>E95+F95</f>
        <v>194</v>
      </c>
      <c r="E95" s="36">
        <v>70</v>
      </c>
      <c r="F95" s="36">
        <f>SUM(L95:Q95)</f>
        <v>124</v>
      </c>
      <c r="G95" s="37">
        <v>46</v>
      </c>
      <c r="H95" s="37">
        <v>100</v>
      </c>
      <c r="I95" s="41">
        <v>20</v>
      </c>
      <c r="J95" s="36"/>
      <c r="K95" s="36"/>
      <c r="L95" s="36"/>
      <c r="M95" s="36"/>
      <c r="N95" s="36"/>
      <c r="O95" s="36"/>
      <c r="P95" s="41">
        <v>66</v>
      </c>
      <c r="Q95" s="42">
        <v>58</v>
      </c>
      <c r="R95" s="18"/>
    </row>
    <row r="96" spans="1:25" s="19" customFormat="1" ht="22.5" customHeight="1" x14ac:dyDescent="0.2">
      <c r="A96" s="33" t="s">
        <v>199</v>
      </c>
      <c r="B96" s="51" t="s">
        <v>142</v>
      </c>
      <c r="C96" s="84" t="s">
        <v>61</v>
      </c>
      <c r="D96" s="36">
        <f t="shared" ref="D96:D98" si="28">E96+F96</f>
        <v>150</v>
      </c>
      <c r="E96" s="36"/>
      <c r="F96" s="36">
        <f t="shared" ref="F96:F97" si="29">SUM(L96:Q96)</f>
        <v>150</v>
      </c>
      <c r="G96" s="37">
        <v>74</v>
      </c>
      <c r="H96" s="37">
        <v>140</v>
      </c>
      <c r="I96" s="41"/>
      <c r="J96" s="36"/>
      <c r="K96" s="36"/>
      <c r="L96" s="36"/>
      <c r="M96" s="36"/>
      <c r="N96" s="36"/>
      <c r="O96" s="36"/>
      <c r="P96" s="41">
        <v>74</v>
      </c>
      <c r="Q96" s="42">
        <v>76</v>
      </c>
      <c r="R96" s="18"/>
    </row>
    <row r="97" spans="1:18" s="19" customFormat="1" ht="12" customHeight="1" x14ac:dyDescent="0.2">
      <c r="A97" s="33" t="s">
        <v>140</v>
      </c>
      <c r="B97" s="34" t="s">
        <v>14</v>
      </c>
      <c r="C97" s="84" t="s">
        <v>143</v>
      </c>
      <c r="D97" s="36">
        <f t="shared" si="28"/>
        <v>72</v>
      </c>
      <c r="E97" s="36"/>
      <c r="F97" s="36">
        <f t="shared" si="29"/>
        <v>72</v>
      </c>
      <c r="G97" s="37"/>
      <c r="H97" s="37"/>
      <c r="I97" s="41"/>
      <c r="J97" s="36"/>
      <c r="K97" s="36"/>
      <c r="L97" s="36"/>
      <c r="M97" s="36"/>
      <c r="N97" s="36"/>
      <c r="O97" s="36"/>
      <c r="P97" s="41">
        <v>36</v>
      </c>
      <c r="Q97" s="42">
        <v>36</v>
      </c>
      <c r="R97" s="18"/>
    </row>
    <row r="98" spans="1:18" s="19" customFormat="1" ht="12" customHeight="1" x14ac:dyDescent="0.2">
      <c r="A98" s="33" t="s">
        <v>141</v>
      </c>
      <c r="B98" s="34" t="s">
        <v>15</v>
      </c>
      <c r="C98" s="84" t="s">
        <v>143</v>
      </c>
      <c r="D98" s="36">
        <f t="shared" si="28"/>
        <v>72</v>
      </c>
      <c r="E98" s="36"/>
      <c r="F98" s="36">
        <f>SUM(L98:Q98)</f>
        <v>72</v>
      </c>
      <c r="G98" s="37"/>
      <c r="H98" s="37"/>
      <c r="I98" s="41"/>
      <c r="J98" s="36"/>
      <c r="K98" s="36"/>
      <c r="L98" s="36"/>
      <c r="M98" s="36"/>
      <c r="N98" s="36"/>
      <c r="O98" s="36"/>
      <c r="P98" s="41"/>
      <c r="Q98" s="42">
        <v>72</v>
      </c>
      <c r="R98" s="18"/>
    </row>
    <row r="99" spans="1:18" s="62" customFormat="1" ht="12" customHeight="1" x14ac:dyDescent="0.2">
      <c r="A99" s="93" t="s">
        <v>197</v>
      </c>
      <c r="B99" s="94" t="s">
        <v>16</v>
      </c>
      <c r="C99" s="95"/>
      <c r="D99" s="96">
        <f>SUM(J99:Q99)</f>
        <v>216</v>
      </c>
      <c r="E99" s="96"/>
      <c r="F99" s="96">
        <f>SUM(J99:Q99)</f>
        <v>216</v>
      </c>
      <c r="G99" s="96"/>
      <c r="H99" s="96"/>
      <c r="I99" s="97"/>
      <c r="J99" s="96"/>
      <c r="K99" s="96">
        <v>72</v>
      </c>
      <c r="L99" s="96"/>
      <c r="M99" s="96">
        <v>36</v>
      </c>
      <c r="N99" s="96">
        <v>36</v>
      </c>
      <c r="O99" s="96">
        <v>36</v>
      </c>
      <c r="P99" s="98"/>
      <c r="Q99" s="99">
        <v>36</v>
      </c>
      <c r="R99" s="61"/>
    </row>
    <row r="100" spans="1:18" s="62" customFormat="1" ht="15" customHeight="1" x14ac:dyDescent="0.2">
      <c r="A100" s="93" t="s">
        <v>144</v>
      </c>
      <c r="B100" s="94" t="s">
        <v>17</v>
      </c>
      <c r="C100" s="95"/>
      <c r="D100" s="96">
        <f>SUM(J100:Q100)</f>
        <v>216</v>
      </c>
      <c r="E100" s="96"/>
      <c r="F100" s="96">
        <f>SUM(J100:Q100)</f>
        <v>216</v>
      </c>
      <c r="G100" s="96"/>
      <c r="H100" s="96"/>
      <c r="I100" s="97"/>
      <c r="J100" s="96"/>
      <c r="K100" s="96"/>
      <c r="L100" s="100"/>
      <c r="M100" s="100"/>
      <c r="N100" s="100"/>
      <c r="O100" s="100"/>
      <c r="P100" s="101"/>
      <c r="Q100" s="102">
        <v>216</v>
      </c>
      <c r="R100" s="61"/>
    </row>
    <row r="101" spans="1:18" s="108" customFormat="1" ht="15" customHeight="1" x14ac:dyDescent="0.2">
      <c r="A101" s="103"/>
      <c r="B101" s="104" t="s">
        <v>200</v>
      </c>
      <c r="C101" s="105"/>
      <c r="D101" s="106">
        <f>D32+D49+D99+D100</f>
        <v>8192</v>
      </c>
      <c r="E101" s="106">
        <f t="shared" ref="E101:Q101" si="30">E32+E49+E99+E100</f>
        <v>2252</v>
      </c>
      <c r="F101" s="106">
        <f t="shared" si="30"/>
        <v>5940</v>
      </c>
      <c r="G101" s="106">
        <f t="shared" si="30"/>
        <v>2064</v>
      </c>
      <c r="H101" s="106">
        <f t="shared" si="30"/>
        <v>2758</v>
      </c>
      <c r="I101" s="106">
        <f t="shared" si="30"/>
        <v>40</v>
      </c>
      <c r="J101" s="106">
        <f t="shared" si="30"/>
        <v>612</v>
      </c>
      <c r="K101" s="106">
        <f t="shared" si="30"/>
        <v>864</v>
      </c>
      <c r="L101" s="106">
        <f t="shared" si="30"/>
        <v>612</v>
      </c>
      <c r="M101" s="106">
        <f t="shared" si="30"/>
        <v>864</v>
      </c>
      <c r="N101" s="106">
        <f t="shared" si="30"/>
        <v>612</v>
      </c>
      <c r="O101" s="106">
        <f t="shared" si="30"/>
        <v>900</v>
      </c>
      <c r="P101" s="106">
        <f t="shared" si="30"/>
        <v>612</v>
      </c>
      <c r="Q101" s="106">
        <f t="shared" si="30"/>
        <v>864</v>
      </c>
      <c r="R101" s="107"/>
    </row>
    <row r="102" spans="1:18" s="9" customFormat="1" ht="11.25" customHeight="1" x14ac:dyDescent="0.2">
      <c r="A102" s="142" t="s">
        <v>198</v>
      </c>
      <c r="B102" s="143"/>
      <c r="C102" s="143"/>
      <c r="D102" s="129" t="s">
        <v>24</v>
      </c>
      <c r="E102" s="127" t="s">
        <v>145</v>
      </c>
      <c r="F102" s="127"/>
      <c r="G102" s="127"/>
      <c r="H102" s="127"/>
      <c r="I102" s="127"/>
      <c r="J102" s="52">
        <f>J101-(J99+J100+J103+J104)</f>
        <v>612</v>
      </c>
      <c r="K102" s="52">
        <f t="shared" ref="K102:R102" si="31">K101-(K99+K100+K103+K104)</f>
        <v>792</v>
      </c>
      <c r="L102" s="52">
        <f t="shared" si="31"/>
        <v>540</v>
      </c>
      <c r="M102" s="52">
        <f t="shared" si="31"/>
        <v>576</v>
      </c>
      <c r="N102" s="52">
        <f t="shared" si="31"/>
        <v>540</v>
      </c>
      <c r="O102" s="52">
        <f t="shared" si="31"/>
        <v>648</v>
      </c>
      <c r="P102" s="52">
        <f t="shared" si="31"/>
        <v>396</v>
      </c>
      <c r="Q102" s="52">
        <f t="shared" si="31"/>
        <v>324</v>
      </c>
      <c r="R102" s="52">
        <f t="shared" si="31"/>
        <v>0</v>
      </c>
    </row>
    <row r="103" spans="1:18" s="9" customFormat="1" ht="11.25" customHeight="1" x14ac:dyDescent="0.2">
      <c r="A103" s="144"/>
      <c r="B103" s="145"/>
      <c r="C103" s="145"/>
      <c r="D103" s="129"/>
      <c r="E103" s="127" t="s">
        <v>146</v>
      </c>
      <c r="F103" s="127"/>
      <c r="G103" s="127"/>
      <c r="H103" s="127"/>
      <c r="I103" s="127"/>
      <c r="J103" s="121">
        <f>J72+J81+J88+J92+J97</f>
        <v>0</v>
      </c>
      <c r="K103" s="121">
        <f t="shared" ref="K103:Q103" si="32">K72+K81+K88+K92+K97</f>
        <v>0</v>
      </c>
      <c r="L103" s="121">
        <f t="shared" si="32"/>
        <v>72</v>
      </c>
      <c r="M103" s="121">
        <f t="shared" si="32"/>
        <v>108</v>
      </c>
      <c r="N103" s="121">
        <f t="shared" si="32"/>
        <v>36</v>
      </c>
      <c r="O103" s="121">
        <f t="shared" si="32"/>
        <v>72</v>
      </c>
      <c r="P103" s="121">
        <f t="shared" si="32"/>
        <v>108</v>
      </c>
      <c r="Q103" s="121">
        <f t="shared" si="32"/>
        <v>108</v>
      </c>
    </row>
    <row r="104" spans="1:18" s="9" customFormat="1" ht="11.25" customHeight="1" x14ac:dyDescent="0.2">
      <c r="A104" s="144"/>
      <c r="B104" s="145"/>
      <c r="C104" s="145"/>
      <c r="D104" s="129"/>
      <c r="E104" s="127" t="s">
        <v>147</v>
      </c>
      <c r="F104" s="127"/>
      <c r="G104" s="127"/>
      <c r="H104" s="127"/>
      <c r="I104" s="127"/>
      <c r="J104" s="54">
        <f>J73+J82+J89+J93+J98</f>
        <v>0</v>
      </c>
      <c r="K104" s="54">
        <f t="shared" ref="K104:Q104" si="33">K73+K82+K89+K93+K98</f>
        <v>0</v>
      </c>
      <c r="L104" s="54">
        <f t="shared" si="33"/>
        <v>0</v>
      </c>
      <c r="M104" s="54">
        <f t="shared" si="33"/>
        <v>144</v>
      </c>
      <c r="N104" s="54">
        <f t="shared" si="33"/>
        <v>0</v>
      </c>
      <c r="O104" s="54">
        <f t="shared" si="33"/>
        <v>144</v>
      </c>
      <c r="P104" s="54">
        <f t="shared" si="33"/>
        <v>108</v>
      </c>
      <c r="Q104" s="54">
        <f t="shared" si="33"/>
        <v>180</v>
      </c>
    </row>
    <row r="105" spans="1:18" s="9" customFormat="1" ht="11.25" customHeight="1" x14ac:dyDescent="0.2">
      <c r="A105" s="144"/>
      <c r="B105" s="145"/>
      <c r="C105" s="145"/>
      <c r="D105" s="129"/>
      <c r="E105" s="127" t="s">
        <v>148</v>
      </c>
      <c r="F105" s="127"/>
      <c r="G105" s="127"/>
      <c r="H105" s="127"/>
      <c r="I105" s="127"/>
      <c r="J105" s="54">
        <v>0</v>
      </c>
      <c r="K105" s="54">
        <v>4</v>
      </c>
      <c r="L105" s="54">
        <v>0</v>
      </c>
      <c r="M105" s="54">
        <v>2</v>
      </c>
      <c r="N105" s="54">
        <v>2</v>
      </c>
      <c r="O105" s="54">
        <v>2</v>
      </c>
      <c r="P105" s="53">
        <v>0</v>
      </c>
      <c r="Q105" s="118">
        <v>3</v>
      </c>
    </row>
    <row r="106" spans="1:18" s="9" customFormat="1" ht="11.25" customHeight="1" x14ac:dyDescent="0.2">
      <c r="A106" s="144"/>
      <c r="B106" s="145"/>
      <c r="C106" s="145"/>
      <c r="D106" s="129"/>
      <c r="E106" s="127" t="s">
        <v>149</v>
      </c>
      <c r="F106" s="127"/>
      <c r="G106" s="127"/>
      <c r="H106" s="127"/>
      <c r="I106" s="127"/>
      <c r="J106" s="117">
        <v>1</v>
      </c>
      <c r="K106" s="117">
        <v>8</v>
      </c>
      <c r="L106" s="117">
        <v>3</v>
      </c>
      <c r="M106" s="117">
        <v>8</v>
      </c>
      <c r="N106" s="117">
        <v>4</v>
      </c>
      <c r="O106" s="117">
        <v>9</v>
      </c>
      <c r="P106" s="119">
        <v>1</v>
      </c>
      <c r="Q106" s="120">
        <v>8</v>
      </c>
    </row>
    <row r="107" spans="1:18" s="9" customFormat="1" ht="11.25" customHeight="1" x14ac:dyDescent="0.2">
      <c r="A107" s="56"/>
      <c r="B107" s="56"/>
      <c r="C107" s="56"/>
      <c r="D107" s="129"/>
      <c r="E107" s="127" t="s">
        <v>205</v>
      </c>
      <c r="F107" s="127"/>
      <c r="G107" s="127"/>
      <c r="H107" s="127"/>
      <c r="I107" s="128"/>
      <c r="J107" s="122"/>
      <c r="K107" s="122"/>
      <c r="L107" s="122"/>
      <c r="M107" s="122"/>
      <c r="N107" s="122"/>
      <c r="O107" s="123">
        <v>1</v>
      </c>
      <c r="P107" s="124"/>
      <c r="Q107" s="124">
        <v>1</v>
      </c>
    </row>
    <row r="108" spans="1:18" x14ac:dyDescent="0.2">
      <c r="A108" s="9"/>
      <c r="B108" s="9"/>
      <c r="C108" s="9"/>
      <c r="D108" s="129"/>
      <c r="E108" s="126" t="s">
        <v>204</v>
      </c>
      <c r="F108" s="126"/>
      <c r="G108" s="126"/>
      <c r="H108" s="126"/>
      <c r="I108" s="126"/>
      <c r="J108" s="125">
        <v>1</v>
      </c>
      <c r="K108" s="125">
        <v>1</v>
      </c>
      <c r="L108" s="125">
        <v>1</v>
      </c>
      <c r="M108" s="125">
        <v>1</v>
      </c>
      <c r="N108" s="125">
        <v>1</v>
      </c>
      <c r="O108" s="125">
        <v>1</v>
      </c>
      <c r="P108" s="125">
        <v>1</v>
      </c>
      <c r="Q108" s="125">
        <v>1</v>
      </c>
    </row>
    <row r="109" spans="1:18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</row>
    <row r="110" spans="1:18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</row>
    <row r="111" spans="1:18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</row>
    <row r="112" spans="1:18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</row>
    <row r="113" spans="1:17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</row>
    <row r="114" spans="1:17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</row>
    <row r="115" spans="1:17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</row>
    <row r="116" spans="1:17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</row>
    <row r="117" spans="1:17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</row>
    <row r="118" spans="1:17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</row>
    <row r="119" spans="1:17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</row>
    <row r="120" spans="1:17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</row>
    <row r="121" spans="1:17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</row>
    <row r="122" spans="1:17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</row>
    <row r="123" spans="1:17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</row>
    <row r="124" spans="1:17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</row>
    <row r="125" spans="1:17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</row>
    <row r="126" spans="1:17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</row>
    <row r="127" spans="1:17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</row>
    <row r="128" spans="1:17" x14ac:dyDescent="0.2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1:17" x14ac:dyDescent="0.2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</row>
    <row r="130" spans="1:17" x14ac:dyDescent="0.2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</row>
    <row r="131" spans="1:17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</row>
    <row r="132" spans="1:17" x14ac:dyDescent="0.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</row>
    <row r="133" spans="1:17" x14ac:dyDescent="0.2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1:17" x14ac:dyDescent="0.2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</row>
    <row r="135" spans="1:17" x14ac:dyDescent="0.2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</row>
    <row r="136" spans="1:17" x14ac:dyDescent="0.2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</row>
    <row r="137" spans="1:17" x14ac:dyDescent="0.2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</row>
    <row r="138" spans="1:17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</row>
    <row r="139" spans="1:17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</row>
    <row r="140" spans="1:17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</row>
    <row r="141" spans="1:17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</row>
    <row r="142" spans="1:17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</row>
    <row r="143" spans="1:17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</row>
    <row r="144" spans="1:17" x14ac:dyDescent="0.2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</row>
    <row r="145" spans="1:17" x14ac:dyDescent="0.2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</row>
    <row r="146" spans="1:17" x14ac:dyDescent="0.2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</row>
    <row r="147" spans="1:17" x14ac:dyDescent="0.2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</row>
    <row r="148" spans="1:17" x14ac:dyDescent="0.2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</row>
    <row r="149" spans="1:17" x14ac:dyDescent="0.2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</row>
    <row r="150" spans="1:17" x14ac:dyDescent="0.2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</row>
  </sheetData>
  <mergeCells count="62">
    <mergeCell ref="C5:I5"/>
    <mergeCell ref="M5:Q5"/>
    <mergeCell ref="J1:Q1"/>
    <mergeCell ref="J2:R2"/>
    <mergeCell ref="I3:Q3"/>
    <mergeCell ref="C4:F4"/>
    <mergeCell ref="M4:R4"/>
    <mergeCell ref="L28:L29"/>
    <mergeCell ref="F20:G20"/>
    <mergeCell ref="C6:H6"/>
    <mergeCell ref="C8:L8"/>
    <mergeCell ref="C9:M9"/>
    <mergeCell ref="A15:J15"/>
    <mergeCell ref="A16:A18"/>
    <mergeCell ref="B16:B18"/>
    <mergeCell ref="C16:C18"/>
    <mergeCell ref="F16:G18"/>
    <mergeCell ref="H16:H18"/>
    <mergeCell ref="I16:I18"/>
    <mergeCell ref="J16:J18"/>
    <mergeCell ref="F19:G19"/>
    <mergeCell ref="N27:O27"/>
    <mergeCell ref="F21:G21"/>
    <mergeCell ref="F22:G22"/>
    <mergeCell ref="F23:G23"/>
    <mergeCell ref="A24:O24"/>
    <mergeCell ref="A25:A30"/>
    <mergeCell ref="B25:B30"/>
    <mergeCell ref="C25:C30"/>
    <mergeCell ref="D25:I26"/>
    <mergeCell ref="J25:Q25"/>
    <mergeCell ref="J26:Q26"/>
    <mergeCell ref="P27:Q27"/>
    <mergeCell ref="F28:F30"/>
    <mergeCell ref="G28:I29"/>
    <mergeCell ref="J28:J29"/>
    <mergeCell ref="K28:K29"/>
    <mergeCell ref="Q28:Q29"/>
    <mergeCell ref="A102:C106"/>
    <mergeCell ref="E102:I102"/>
    <mergeCell ref="E103:I103"/>
    <mergeCell ref="E104:I104"/>
    <mergeCell ref="E105:I105"/>
    <mergeCell ref="E106:I106"/>
    <mergeCell ref="D27:D30"/>
    <mergeCell ref="E27:E30"/>
    <mergeCell ref="M28:M29"/>
    <mergeCell ref="N28:N29"/>
    <mergeCell ref="O28:O29"/>
    <mergeCell ref="P28:P29"/>
    <mergeCell ref="F27:I27"/>
    <mergeCell ref="J27:K27"/>
    <mergeCell ref="L27:M27"/>
    <mergeCell ref="E108:I108"/>
    <mergeCell ref="E107:I107"/>
    <mergeCell ref="D102:D108"/>
    <mergeCell ref="D16:E18"/>
    <mergeCell ref="D19:E19"/>
    <mergeCell ref="D20:E20"/>
    <mergeCell ref="D21:E21"/>
    <mergeCell ref="D22:E22"/>
    <mergeCell ref="D23:E23"/>
  </mergeCells>
  <pageMargins left="0.19685039370078741" right="0.19685039370078741" top="0.19685039370078741" bottom="0" header="0" footer="0"/>
  <pageSetup paperSize="8" orientation="landscape" horizontalDpi="300" verticalDpi="300" r:id="rId1"/>
  <headerFooter alignWithMargins="0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 9 кл.(альбом.) 2022+ раб (2</vt:lpstr>
      <vt:lpstr>'ДО 9 кл.(альбом.) 2022+ раб (2'!Область_печати</vt:lpstr>
    </vt:vector>
  </TitlesOfParts>
  <Company>КПГТ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Пользователь Windows</cp:lastModifiedBy>
  <dcterms:created xsi:type="dcterms:W3CDTF">2022-04-14T07:34:57Z</dcterms:created>
  <dcterms:modified xsi:type="dcterms:W3CDTF">2023-06-06T03:22:26Z</dcterms:modified>
</cp:coreProperties>
</file>