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90" windowWidth="19440" windowHeight="10680"/>
  </bookViews>
  <sheets>
    <sheet name="Изготовитель 2022  книж. проект" sheetId="1" r:id="rId1"/>
  </sheets>
  <externalReferences>
    <externalReference r:id="rId2"/>
  </externalReferences>
  <definedNames>
    <definedName name="_xlnm.Print_Area" localSheetId="0">'Изготовитель 2022  книж. проект'!$A$1:$N$78</definedName>
    <definedName name="Экз1Весна">[1]Титул!$BU$29</definedName>
    <definedName name="Экз1Осень">[1]Титул!$BU$28</definedName>
    <definedName name="Экз2Весна">[1]Титул!$BU$31</definedName>
    <definedName name="Экз2Осень">[1]Титул!$BU$30</definedName>
    <definedName name="Экз3Весна">[1]Титул!$BU$33</definedName>
    <definedName name="Экз3Осень">[1]Титул!$BU$32</definedName>
    <definedName name="Экз4Осень">[1]Титул!$BU$34</definedName>
  </definedNames>
  <calcPr calcId="145621"/>
</workbook>
</file>

<file path=xl/calcChain.xml><?xml version="1.0" encoding="utf-8"?>
<calcChain xmlns="http://schemas.openxmlformats.org/spreadsheetml/2006/main">
  <c r="G72" i="1" l="1"/>
  <c r="I72" i="1"/>
  <c r="J72" i="1"/>
  <c r="K72" i="1"/>
  <c r="D71" i="1"/>
  <c r="D70" i="1"/>
  <c r="D46" i="1"/>
  <c r="D44" i="1" s="1"/>
  <c r="D47" i="1"/>
  <c r="D45" i="1"/>
  <c r="D34" i="1"/>
  <c r="D32" i="1" s="1"/>
  <c r="D35" i="1"/>
  <c r="D36" i="1"/>
  <c r="D37" i="1"/>
  <c r="D38" i="1"/>
  <c r="D39" i="1"/>
  <c r="D40" i="1"/>
  <c r="D41" i="1"/>
  <c r="D42" i="1"/>
  <c r="D43" i="1"/>
  <c r="D33" i="1"/>
  <c r="D59" i="1"/>
  <c r="D58" i="1"/>
  <c r="J22" i="1"/>
  <c r="F71" i="1"/>
  <c r="J73" i="1"/>
  <c r="K73" i="1"/>
  <c r="I73" i="1"/>
  <c r="J74" i="1"/>
  <c r="K74" i="1"/>
  <c r="L74" i="1"/>
  <c r="M74" i="1"/>
  <c r="N74" i="1"/>
  <c r="I74" i="1"/>
  <c r="L75" i="1"/>
  <c r="M75" i="1"/>
  <c r="N75" i="1"/>
  <c r="K75" i="1"/>
  <c r="F67" i="1"/>
  <c r="F68" i="1"/>
  <c r="F63" i="1"/>
  <c r="F64" i="1"/>
  <c r="F52" i="1"/>
  <c r="F53" i="1"/>
  <c r="F54" i="1"/>
  <c r="F55" i="1"/>
  <c r="F56" i="1"/>
  <c r="F57" i="1"/>
  <c r="F58" i="1"/>
  <c r="F59" i="1"/>
  <c r="E65" i="1"/>
  <c r="G65" i="1"/>
  <c r="H65" i="1"/>
  <c r="I65" i="1"/>
  <c r="J65" i="1"/>
  <c r="K65" i="1"/>
  <c r="L65" i="1"/>
  <c r="M65" i="1"/>
  <c r="M60" i="1" s="1"/>
  <c r="M48" i="1" s="1"/>
  <c r="M72" i="1" s="1"/>
  <c r="N65" i="1"/>
  <c r="N60" i="1" s="1"/>
  <c r="N48" i="1" s="1"/>
  <c r="N72" i="1" s="1"/>
  <c r="E61" i="1"/>
  <c r="E60" i="1" s="1"/>
  <c r="G61" i="1"/>
  <c r="H61" i="1"/>
  <c r="I61" i="1"/>
  <c r="J61" i="1"/>
  <c r="K61" i="1"/>
  <c r="L61" i="1"/>
  <c r="M61" i="1"/>
  <c r="N61" i="1"/>
  <c r="G60" i="1"/>
  <c r="H60" i="1"/>
  <c r="I60" i="1"/>
  <c r="J60" i="1"/>
  <c r="K60" i="1"/>
  <c r="E50" i="1"/>
  <c r="G50" i="1"/>
  <c r="H50" i="1"/>
  <c r="I50" i="1"/>
  <c r="J50" i="1"/>
  <c r="K50" i="1"/>
  <c r="L50" i="1"/>
  <c r="M50" i="1"/>
  <c r="N50" i="1"/>
  <c r="G48" i="1"/>
  <c r="H48" i="1"/>
  <c r="I48" i="1"/>
  <c r="J48" i="1"/>
  <c r="K48" i="1"/>
  <c r="E44" i="1"/>
  <c r="F44" i="1"/>
  <c r="G44" i="1"/>
  <c r="H44" i="1"/>
  <c r="I44" i="1"/>
  <c r="J44" i="1"/>
  <c r="K44" i="1"/>
  <c r="L44" i="1"/>
  <c r="M44" i="1"/>
  <c r="N44" i="1"/>
  <c r="E32" i="1"/>
  <c r="F32" i="1"/>
  <c r="G32" i="1"/>
  <c r="G31" i="1" s="1"/>
  <c r="H32" i="1"/>
  <c r="H31" i="1" s="1"/>
  <c r="I32" i="1"/>
  <c r="J32" i="1"/>
  <c r="H72" i="1" l="1"/>
  <c r="D31" i="1"/>
  <c r="E48" i="1"/>
  <c r="E72" i="1" s="1"/>
  <c r="E31" i="1"/>
  <c r="L60" i="1"/>
  <c r="L48" i="1" s="1"/>
  <c r="L72" i="1" s="1"/>
  <c r="J31" i="1"/>
  <c r="F31" i="1"/>
  <c r="I31" i="1"/>
  <c r="K32" i="1"/>
  <c r="K31" i="1" s="1"/>
  <c r="M32" i="1"/>
  <c r="M31" i="1" s="1"/>
  <c r="L32" i="1" l="1"/>
  <c r="L31" i="1" s="1"/>
  <c r="N32" i="1"/>
  <c r="N31" i="1" s="1"/>
  <c r="J20" i="1" l="1"/>
  <c r="J21" i="1"/>
  <c r="J19" i="1"/>
  <c r="F51" i="1" l="1"/>
  <c r="F50" i="1" s="1"/>
  <c r="D57" i="1"/>
  <c r="D56" i="1" l="1"/>
  <c r="D55" i="1"/>
  <c r="J75" i="1" l="1"/>
  <c r="I75" i="1"/>
  <c r="F70" i="1"/>
  <c r="F69" i="1"/>
  <c r="D69" i="1" s="1"/>
  <c r="D68" i="1"/>
  <c r="D67" i="1"/>
  <c r="F66" i="1"/>
  <c r="D64" i="1"/>
  <c r="D63" i="1"/>
  <c r="F62" i="1"/>
  <c r="D54" i="1"/>
  <c r="D53" i="1"/>
  <c r="D52" i="1"/>
  <c r="D51" i="1"/>
  <c r="I22" i="1"/>
  <c r="F22" i="1"/>
  <c r="D22" i="1"/>
  <c r="C22" i="1"/>
  <c r="B22" i="1"/>
  <c r="D66" i="1" l="1"/>
  <c r="D65" i="1" s="1"/>
  <c r="F65" i="1"/>
  <c r="D62" i="1"/>
  <c r="F61" i="1"/>
  <c r="D61" i="1"/>
  <c r="L73" i="1"/>
  <c r="D50" i="1"/>
  <c r="M73" i="1"/>
  <c r="F60" i="1" l="1"/>
  <c r="F48" i="1" s="1"/>
  <c r="F72" i="1" s="1"/>
  <c r="N73" i="1"/>
  <c r="D60" i="1"/>
  <c r="D48" i="1" s="1"/>
  <c r="D72" i="1" s="1"/>
</calcChain>
</file>

<file path=xl/sharedStrings.xml><?xml version="1.0" encoding="utf-8"?>
<sst xmlns="http://schemas.openxmlformats.org/spreadsheetml/2006/main" count="196" uniqueCount="161">
  <si>
    <t xml:space="preserve"> Утверждаю</t>
  </si>
  <si>
    <t>Директор  ГБПОУ «КПГТ»</t>
  </si>
  <si>
    <t xml:space="preserve"> УЧЕБНЫЙ ПЛАН</t>
  </si>
  <si>
    <t>_______________Т.А. Гвоздева</t>
  </si>
  <si>
    <t xml:space="preserve">                                                                 </t>
  </si>
  <si>
    <t>основной профессиональной образовательной программы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</si>
  <si>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</si>
  <si>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среднего профессионального образования</t>
  </si>
  <si>
    <t xml:space="preserve">                                                                                       </t>
  </si>
  <si>
    <t xml:space="preserve">                                                                         </t>
  </si>
  <si>
    <t xml:space="preserve">ГБПОУ " Каслинский промышленно-гуманитарный техникум" </t>
  </si>
  <si>
    <t xml:space="preserve">                                                                                                                                                       </t>
  </si>
  <si>
    <t xml:space="preserve">по профессии      54.01.06   Изготовитель художественных изделий из металла </t>
  </si>
  <si>
    <t xml:space="preserve">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</si>
  <si>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</si>
  <si>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</si>
  <si>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</si>
  <si>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Нормативный срок освоения ОПОП   2 года 10 месяцев</t>
  </si>
  <si>
    <t xml:space="preserve">На базе основного общего образования </t>
  </si>
  <si>
    <t xml:space="preserve">                                                                                                          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</si>
  <si>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</si>
  <si>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</si>
  <si>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</si>
  <si>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</si>
  <si>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</si>
  <si>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</si>
  <si>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аттестация</t>
  </si>
  <si>
    <t>Каникулы</t>
  </si>
  <si>
    <t>Всего      (по курсам)</t>
  </si>
  <si>
    <t>I курс</t>
  </si>
  <si>
    <t>_</t>
  </si>
  <si>
    <t>II курс</t>
  </si>
  <si>
    <t>III курс</t>
  </si>
  <si>
    <t>Всего</t>
  </si>
  <si>
    <t>2. План учебного процесса (для ОПОП СПО)</t>
  </si>
  <si>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</si>
  <si>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</si>
  <si>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</si>
  <si>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</si>
  <si>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аудиторной нагрузки по курсам и семестрам (час. в семестр)</t>
  </si>
  <si>
    <t>максимальная</t>
  </si>
  <si>
    <t xml:space="preserve">самостоятельная учебная работа </t>
  </si>
  <si>
    <t>Обязательная аудиторная</t>
  </si>
  <si>
    <t>всего занятий</t>
  </si>
  <si>
    <t>в т. ч. лаб. и практ. занятий</t>
  </si>
  <si>
    <t>1 сем.</t>
  </si>
  <si>
    <t>2 сем</t>
  </si>
  <si>
    <t>3 сем</t>
  </si>
  <si>
    <t>4 сем.</t>
  </si>
  <si>
    <t>5 сем.</t>
  </si>
  <si>
    <t>6 сем.</t>
  </si>
  <si>
    <t>17 нед.</t>
  </si>
  <si>
    <t>21 нед.</t>
  </si>
  <si>
    <t>Недельная нагрузка</t>
  </si>
  <si>
    <t>О.00</t>
  </si>
  <si>
    <t>Общеобразовательный цикл</t>
  </si>
  <si>
    <t>ОУДБ.00</t>
  </si>
  <si>
    <t>___/7ДЗ/1Э</t>
  </si>
  <si>
    <t>ОУДБ.01</t>
  </si>
  <si>
    <t xml:space="preserve">   </t>
  </si>
  <si>
    <t>ОУДБ.02</t>
  </si>
  <si>
    <t>ОУДБ.03</t>
  </si>
  <si>
    <t>ОУДБ.04</t>
  </si>
  <si>
    <t>ОУДБ.05</t>
  </si>
  <si>
    <t>ОУДБ.06</t>
  </si>
  <si>
    <t>З,З,ДЗ</t>
  </si>
  <si>
    <t>ОУДБ.07</t>
  </si>
  <si>
    <t>Основы безопасности жизнедеятельности</t>
  </si>
  <si>
    <t>ОУДБ.08</t>
  </si>
  <si>
    <t>ОУДБ.09</t>
  </si>
  <si>
    <t>ДЗ</t>
  </si>
  <si>
    <t>___/1ДЗ/2Э</t>
  </si>
  <si>
    <t>Математика</t>
  </si>
  <si>
    <t>Физика</t>
  </si>
  <si>
    <t xml:space="preserve">Обязательная часть циклов и раздела "Физическая культура" ОПОП (всего на дисциплины и междисциплинарные курсы) </t>
  </si>
  <si>
    <t>ОП.00</t>
  </si>
  <si>
    <t xml:space="preserve">Общепрофессиональный цикл </t>
  </si>
  <si>
    <t>ОП.01</t>
  </si>
  <si>
    <t>Основы изобразительного искусства</t>
  </si>
  <si>
    <t>ОП.02</t>
  </si>
  <si>
    <t>Черчение и перспектива</t>
  </si>
  <si>
    <t>ОП.03</t>
  </si>
  <si>
    <t>История народных художественных промыслов в России</t>
  </si>
  <si>
    <t>ОП.04</t>
  </si>
  <si>
    <t>Основы дизайна и композиции</t>
  </si>
  <si>
    <t>ОП.05</t>
  </si>
  <si>
    <t>Правовое обеспечение профессиональной и предпринимательской деятельности</t>
  </si>
  <si>
    <t>ОП.06</t>
  </si>
  <si>
    <t xml:space="preserve">Безопасность жизнедеятельности </t>
  </si>
  <si>
    <t>_/8ДЗ/4Э</t>
  </si>
  <si>
    <t>ПМ.00</t>
  </si>
  <si>
    <t>Профессиональные модули</t>
  </si>
  <si>
    <t>ПМ.01</t>
  </si>
  <si>
    <t>Подготовка материала, инструмента, оборудования, рабочего места для изготовления художественных изделий из металла</t>
  </si>
  <si>
    <t>Э(к)</t>
  </si>
  <si>
    <t>МДК.01.01</t>
  </si>
  <si>
    <t>Методы подготовки материалов, инструмента, оборудования, рабочего места для изготовления художественных изделий из металла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</si>
  <si>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</si>
  <si>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</si>
  <si>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</si>
  <si>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</si>
  <si>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</si>
  <si>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Выполнение технологических операций по обработке металлов, сплавов с учетом традиционных методов изготовления художественных изделий</t>
  </si>
  <si>
    <t>МДК.02.01</t>
  </si>
  <si>
    <t>Технология обработки металлов, сплавов с учетом традиционных методов изготовления художественных изделий</t>
  </si>
  <si>
    <t>УП.02</t>
  </si>
  <si>
    <t>ПП.02</t>
  </si>
  <si>
    <t>Э</t>
  </si>
  <si>
    <t>ФК.00</t>
  </si>
  <si>
    <t>ГИА</t>
  </si>
  <si>
    <t xml:space="preserve">Всего </t>
  </si>
  <si>
    <t>Дисциплин и МДК</t>
  </si>
  <si>
    <t>Учебной практики</t>
  </si>
  <si>
    <t xml:space="preserve">Производственной практики </t>
  </si>
  <si>
    <t>Экзаменов</t>
  </si>
  <si>
    <t>Дифференцированных зачетов</t>
  </si>
  <si>
    <t>Зачетов</t>
  </si>
  <si>
    <t xml:space="preserve">Физическая культура/Адаптивная физкультура </t>
  </si>
  <si>
    <t>ОП.07</t>
  </si>
  <si>
    <t>Основы бережливого производства</t>
  </si>
  <si>
    <t xml:space="preserve"> Профиль получаемого профессионального образования-  технологическмй</t>
  </si>
  <si>
    <t>__/7ДЗ/1Э</t>
  </si>
  <si>
    <t>__/15ДЗ/5Э</t>
  </si>
  <si>
    <t>__/12ДЗ/3Э</t>
  </si>
  <si>
    <t xml:space="preserve">Квалификация:  литейщик  художественных изделий  - </t>
  </si>
  <si>
    <t>формовщик художественного литья</t>
  </si>
  <si>
    <t>Практическая подготовка</t>
  </si>
  <si>
    <t xml:space="preserve">Консультации на учебную группу  в течение года  из расчета 4 часа в год на каждого студента 
Государственная итоговая аттестация в форме демонстрационного экзамена
</t>
  </si>
  <si>
    <t xml:space="preserve">приказ № </t>
  </si>
  <si>
    <t>" __  "  июня  2023 г.</t>
  </si>
  <si>
    <t xml:space="preserve">Форма обучения - очная </t>
  </si>
  <si>
    <t>ПА.00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</si>
  <si>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</si>
  <si>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</si>
  <si>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</si>
  <si>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</si>
  <si>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</si>
  <si>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</si>
  <si>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Информатика</t>
  </si>
  <si>
    <t>Физическая культура ( в т.ч. адаптированная)</t>
  </si>
  <si>
    <t>Химия</t>
  </si>
  <si>
    <t>Биология</t>
  </si>
  <si>
    <t>Индивидуальный проект</t>
  </si>
  <si>
    <t>ОУДБ.10</t>
  </si>
  <si>
    <t>ОУДБ.11</t>
  </si>
  <si>
    <t>Общеобразовательные учебные дисциплины (углубленная подгтовка)</t>
  </si>
  <si>
    <t>Общеобразовательные учебные дисциплины базовые</t>
  </si>
  <si>
    <t>ОУДБ.12</t>
  </si>
  <si>
    <t>ОУДБ.13</t>
  </si>
  <si>
    <t>ОУДБ.14</t>
  </si>
  <si>
    <t>22  нед.</t>
  </si>
  <si>
    <t>ИТОГО:</t>
  </si>
  <si>
    <t>Основы финаносовй грамотности</t>
  </si>
  <si>
    <t>Индивидуальное предпринимательство. Основы поиска работы</t>
  </si>
  <si>
    <t>23     нед.</t>
  </si>
  <si>
    <t xml:space="preserve">Э </t>
  </si>
  <si>
    <t>ОП.08</t>
  </si>
  <si>
    <t>ОП.09</t>
  </si>
  <si>
    <t>_,ДЗ,Э</t>
  </si>
  <si>
    <t>_,_,ДЗ,Э</t>
  </si>
  <si>
    <t>Начало освоения: 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</si>
</sst>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Arial Cyr"/>
      <charset val="204"/>
    </font>
    <font>
      <sz val="7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8"/>
      <name val="Times New Roman"/>
      <family val="1"/>
      <charset val="204"/>
    </font>
    <font>
      <sz val="6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0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horizontal="left"/>
    </xf>
    <xf numFmtId="0" fontId="2" fillId="0" borderId="0" xfId="1"/>
    <xf numFmtId="0" fontId="7" fillId="0" borderId="0" xfId="1" applyFont="1" applyAlignment="1">
      <alignment horizontal="right"/>
    </xf>
    <xf numFmtId="0" fontId="7" fillId="0" borderId="0" xfId="1" applyFont="1"/>
    <xf numFmtId="0" fontId="8" fillId="0" borderId="0" xfId="1" applyFont="1"/>
    <xf numFmtId="0" fontId="7" fillId="0" borderId="8" xfId="1" applyFont="1" applyBorder="1"/>
    <xf numFmtId="0" fontId="7" fillId="0" borderId="9" xfId="1" applyFont="1" applyBorder="1" applyAlignment="1">
      <alignment horizontal="center"/>
    </xf>
    <xf numFmtId="0" fontId="7" fillId="0" borderId="9" xfId="1" applyNumberFormat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0" fontId="3" fillId="0" borderId="20" xfId="1" applyFont="1" applyBorder="1"/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7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13" xfId="1" applyFont="1" applyBorder="1" applyAlignment="1">
      <alignment vertical="top" wrapText="1"/>
    </xf>
    <xf numFmtId="0" fontId="7" fillId="0" borderId="8" xfId="1" applyFont="1" applyBorder="1" applyAlignment="1">
      <alignment horizontal="center" wrapText="1"/>
    </xf>
    <xf numFmtId="0" fontId="7" fillId="0" borderId="9" xfId="1" applyNumberFormat="1" applyFont="1" applyBorder="1" applyAlignment="1">
      <alignment horizontal="center" wrapText="1"/>
    </xf>
    <xf numFmtId="0" fontId="7" fillId="0" borderId="17" xfId="1" applyFont="1" applyBorder="1" applyAlignment="1">
      <alignment horizontal="center" wrapText="1"/>
    </xf>
    <xf numFmtId="0" fontId="3" fillId="0" borderId="9" xfId="1" applyNumberFormat="1" applyFont="1" applyBorder="1" applyAlignment="1">
      <alignment horizontal="center" vertical="top"/>
    </xf>
    <xf numFmtId="0" fontId="7" fillId="0" borderId="29" xfId="1" applyFont="1" applyBorder="1" applyAlignment="1">
      <alignment horizontal="center" wrapText="1"/>
    </xf>
    <xf numFmtId="0" fontId="7" fillId="0" borderId="19" xfId="1" applyFont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7" fillId="2" borderId="0" xfId="1" applyFont="1" applyFill="1"/>
    <xf numFmtId="0" fontId="7" fillId="2" borderId="9" xfId="1" applyFont="1" applyFill="1" applyBorder="1"/>
    <xf numFmtId="0" fontId="3" fillId="2" borderId="0" xfId="1" applyFont="1" applyFill="1"/>
    <xf numFmtId="0" fontId="7" fillId="2" borderId="8" xfId="1" applyFont="1" applyFill="1" applyBorder="1"/>
    <xf numFmtId="0" fontId="7" fillId="0" borderId="32" xfId="1" applyFont="1" applyBorder="1" applyAlignment="1">
      <alignment vertical="top" wrapText="1"/>
    </xf>
    <xf numFmtId="0" fontId="3" fillId="0" borderId="18" xfId="1" applyFont="1" applyBorder="1" applyAlignment="1">
      <alignment horizontal="center"/>
    </xf>
    <xf numFmtId="0" fontId="7" fillId="0" borderId="18" xfId="1" applyFont="1" applyBorder="1" applyAlignment="1">
      <alignment vertical="top" wrapText="1"/>
    </xf>
    <xf numFmtId="14" fontId="3" fillId="2" borderId="18" xfId="1" applyNumberFormat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wrapText="1"/>
    </xf>
    <xf numFmtId="0" fontId="7" fillId="2" borderId="17" xfId="1" applyFont="1" applyFill="1" applyBorder="1" applyAlignment="1">
      <alignment horizontal="center" wrapText="1"/>
    </xf>
    <xf numFmtId="0" fontId="7" fillId="0" borderId="12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7" fillId="0" borderId="9" xfId="1" applyFont="1" applyBorder="1" applyAlignment="1">
      <alignment vertical="center" wrapText="1"/>
    </xf>
    <xf numFmtId="0" fontId="3" fillId="0" borderId="1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7" fillId="0" borderId="33" xfId="1" applyFont="1" applyBorder="1" applyAlignment="1">
      <alignment horizontal="left" vertical="center" wrapText="1"/>
    </xf>
    <xf numFmtId="0" fontId="7" fillId="0" borderId="1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14" xfId="1" applyFont="1" applyBorder="1" applyAlignment="1">
      <alignment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right" vertical="center" wrapText="1"/>
    </xf>
    <xf numFmtId="0" fontId="13" fillId="0" borderId="0" xfId="1" applyFont="1" applyAlignment="1">
      <alignment vertical="center"/>
    </xf>
    <xf numFmtId="0" fontId="7" fillId="0" borderId="21" xfId="1" applyFont="1" applyBorder="1" applyAlignment="1">
      <alignment horizontal="right" vertical="center" wrapText="1"/>
    </xf>
    <xf numFmtId="0" fontId="7" fillId="0" borderId="22" xfId="1" applyFont="1" applyBorder="1" applyAlignment="1">
      <alignment horizontal="right" vertical="center" wrapText="1"/>
    </xf>
    <xf numFmtId="0" fontId="7" fillId="0" borderId="24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left"/>
    </xf>
    <xf numFmtId="0" fontId="7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/>
    <xf numFmtId="0" fontId="5" fillId="0" borderId="0" xfId="1" applyFont="1" applyBorder="1" applyAlignment="1">
      <alignment horizontal="left"/>
    </xf>
    <xf numFmtId="0" fontId="5" fillId="0" borderId="0" xfId="1" applyNumberFormat="1" applyFont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7" fillId="0" borderId="0" xfId="1" applyFont="1" applyBorder="1" applyAlignment="1">
      <alignment horizontal="right"/>
    </xf>
    <xf numFmtId="0" fontId="2" fillId="0" borderId="0" xfId="1" applyNumberFormat="1" applyAlignment="1">
      <alignment horizontal="right"/>
    </xf>
    <xf numFmtId="0" fontId="2" fillId="0" borderId="0" xfId="1" applyAlignment="1">
      <alignment horizontal="right"/>
    </xf>
    <xf numFmtId="0" fontId="7" fillId="2" borderId="17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0" fontId="7" fillId="0" borderId="9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2" borderId="17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/>
    </xf>
    <xf numFmtId="0" fontId="7" fillId="0" borderId="9" xfId="1" applyFont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2" borderId="0" xfId="1" applyFont="1" applyFill="1" applyAlignment="1">
      <alignment horizontal="left"/>
    </xf>
    <xf numFmtId="0" fontId="7" fillId="0" borderId="9" xfId="1" applyFont="1" applyBorder="1" applyAlignment="1">
      <alignment horizontal="center" wrapText="1"/>
    </xf>
    <xf numFmtId="0" fontId="7" fillId="0" borderId="9" xfId="1" applyFont="1" applyBorder="1" applyAlignment="1">
      <alignment horizontal="center"/>
    </xf>
    <xf numFmtId="0" fontId="7" fillId="0" borderId="13" xfId="1" applyFont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3" fillId="3" borderId="8" xfId="1" applyFont="1" applyFill="1" applyBorder="1" applyAlignment="1">
      <alignment horizontal="left" wrapText="1"/>
    </xf>
    <xf numFmtId="0" fontId="3" fillId="3" borderId="9" xfId="1" applyFont="1" applyFill="1" applyBorder="1" applyAlignment="1">
      <alignment horizontal="left" wrapText="1"/>
    </xf>
    <xf numFmtId="14" fontId="3" fillId="3" borderId="9" xfId="1" applyNumberFormat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wrapText="1"/>
    </xf>
    <xf numFmtId="0" fontId="3" fillId="3" borderId="0" xfId="1" applyFont="1" applyFill="1" applyBorder="1"/>
    <xf numFmtId="0" fontId="3" fillId="3" borderId="19" xfId="1" applyFont="1" applyFill="1" applyBorder="1" applyAlignment="1">
      <alignment horizontal="center" vertical="center" wrapText="1"/>
    </xf>
    <xf numFmtId="0" fontId="3" fillId="3" borderId="0" xfId="1" applyFont="1" applyFill="1"/>
    <xf numFmtId="0" fontId="3" fillId="4" borderId="8" xfId="1" applyFont="1" applyFill="1" applyBorder="1"/>
    <xf numFmtId="0" fontId="3" fillId="4" borderId="9" xfId="1" applyFont="1" applyFill="1" applyBorder="1" applyAlignment="1">
      <alignment vertical="center"/>
    </xf>
    <xf numFmtId="14" fontId="3" fillId="4" borderId="9" xfId="1" applyNumberFormat="1" applyFont="1" applyFill="1" applyBorder="1" applyAlignment="1">
      <alignment horizontal="center" vertical="top" wrapText="1"/>
    </xf>
    <xf numFmtId="0" fontId="3" fillId="4" borderId="9" xfId="1" applyFont="1" applyFill="1" applyBorder="1" applyAlignment="1">
      <alignment horizontal="center" wrapText="1"/>
    </xf>
    <xf numFmtId="0" fontId="3" fillId="4" borderId="0" xfId="1" applyFont="1" applyFill="1"/>
    <xf numFmtId="0" fontId="3" fillId="4" borderId="8" xfId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horizontal="left" vertical="center" wrapText="1"/>
    </xf>
    <xf numFmtId="14" fontId="3" fillId="4" borderId="18" xfId="1" applyNumberFormat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vertical="center"/>
    </xf>
    <xf numFmtId="0" fontId="3" fillId="5" borderId="8" xfId="1" applyFont="1" applyFill="1" applyBorder="1" applyAlignment="1">
      <alignment horizontal="left" vertical="center" wrapText="1"/>
    </xf>
    <xf numFmtId="0" fontId="3" fillId="5" borderId="9" xfId="1" applyFont="1" applyFill="1" applyBorder="1" applyAlignment="1">
      <alignment vertical="top" wrapText="1"/>
    </xf>
    <xf numFmtId="0" fontId="3" fillId="5" borderId="18" xfId="1" applyNumberFormat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 wrapText="1"/>
    </xf>
    <xf numFmtId="0" fontId="3" fillId="5" borderId="0" xfId="1" applyFont="1" applyFill="1" applyAlignment="1">
      <alignment vertical="center"/>
    </xf>
    <xf numFmtId="0" fontId="3" fillId="5" borderId="8" xfId="1" applyFont="1" applyFill="1" applyBorder="1" applyAlignment="1">
      <alignment horizontal="left" vertical="center"/>
    </xf>
    <xf numFmtId="0" fontId="3" fillId="5" borderId="9" xfId="1" applyFont="1" applyFill="1" applyBorder="1" applyAlignment="1">
      <alignment wrapText="1"/>
    </xf>
    <xf numFmtId="0" fontId="3" fillId="5" borderId="9" xfId="1" applyNumberFormat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vertical="center"/>
    </xf>
    <xf numFmtId="0" fontId="3" fillId="4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vertical="center" wrapText="1"/>
    </xf>
    <xf numFmtId="0" fontId="3" fillId="4" borderId="9" xfId="1" applyFont="1" applyFill="1" applyBorder="1" applyAlignment="1">
      <alignment wrapText="1"/>
    </xf>
    <xf numFmtId="14" fontId="3" fillId="4" borderId="9" xfId="1" applyNumberFormat="1" applyFont="1" applyFill="1" applyBorder="1" applyAlignment="1">
      <alignment horizontal="center" vertical="center"/>
    </xf>
    <xf numFmtId="0" fontId="3" fillId="4" borderId="9" xfId="1" applyNumberFormat="1" applyFont="1" applyFill="1" applyBorder="1" applyAlignment="1">
      <alignment horizontal="center" vertical="top"/>
    </xf>
    <xf numFmtId="0" fontId="7" fillId="4" borderId="0" xfId="1" applyFont="1" applyFill="1"/>
    <xf numFmtId="0" fontId="11" fillId="4" borderId="0" xfId="1" applyFont="1" applyFill="1" applyAlignment="1">
      <alignment horizont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0" fontId="3" fillId="3" borderId="9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0" fontId="3" fillId="3" borderId="8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right" vertical="center" wrapText="1"/>
    </xf>
    <xf numFmtId="0" fontId="3" fillId="3" borderId="17" xfId="1" applyFont="1" applyFill="1" applyBorder="1" applyAlignment="1">
      <alignment horizontal="right" vertical="center" wrapText="1"/>
    </xf>
    <xf numFmtId="0" fontId="3" fillId="3" borderId="13" xfId="1" applyFont="1" applyFill="1" applyBorder="1" applyAlignment="1">
      <alignment horizontal="right" vertical="center" wrapText="1"/>
    </xf>
    <xf numFmtId="0" fontId="7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2" borderId="0" xfId="1" applyFont="1" applyFill="1" applyAlignment="1">
      <alignment horizontal="left"/>
    </xf>
    <xf numFmtId="0" fontId="3" fillId="0" borderId="0" xfId="1" applyFont="1" applyAlignment="1">
      <alignment horizontal="center"/>
    </xf>
    <xf numFmtId="0" fontId="18" fillId="2" borderId="0" xfId="1" applyFont="1" applyFill="1" applyAlignment="1">
      <alignment horizontal="left"/>
    </xf>
    <xf numFmtId="0" fontId="9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9" xfId="1" applyFont="1" applyBorder="1" applyAlignment="1">
      <alignment horizontal="left" wrapText="1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7" fillId="0" borderId="1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wrapText="1"/>
    </xf>
    <xf numFmtId="0" fontId="7" fillId="0" borderId="9" xfId="1" applyFont="1" applyBorder="1" applyAlignment="1">
      <alignment horizontal="center" wrapText="1"/>
    </xf>
    <xf numFmtId="0" fontId="3" fillId="0" borderId="25" xfId="1" applyFont="1" applyBorder="1" applyAlignment="1">
      <alignment horizontal="left"/>
    </xf>
    <xf numFmtId="0" fontId="7" fillId="0" borderId="3" xfId="1" applyFont="1" applyBorder="1" applyAlignment="1">
      <alignment horizontal="left" textRotation="90"/>
    </xf>
    <xf numFmtId="0" fontId="7" fillId="0" borderId="9" xfId="1" applyFont="1" applyBorder="1" applyAlignment="1">
      <alignment horizontal="left" textRotation="90"/>
    </xf>
    <xf numFmtId="0" fontId="7" fillId="0" borderId="7" xfId="1" applyFont="1" applyBorder="1" applyAlignment="1">
      <alignment horizontal="left" textRotation="90" wrapText="1"/>
    </xf>
    <xf numFmtId="0" fontId="7" fillId="0" borderId="13" xfId="1" applyFont="1" applyBorder="1" applyAlignment="1">
      <alignment horizontal="left" textRotation="90" wrapText="1"/>
    </xf>
    <xf numFmtId="0" fontId="7" fillId="0" borderId="9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7" fillId="0" borderId="2" xfId="1" applyFont="1" applyBorder="1" applyAlignment="1">
      <alignment horizontal="left" vertical="top" textRotation="90" wrapText="1"/>
    </xf>
    <xf numFmtId="0" fontId="7" fillId="0" borderId="8" xfId="1" applyFont="1" applyBorder="1" applyAlignment="1">
      <alignment horizontal="left" vertical="top" textRotation="90" wrapText="1"/>
    </xf>
    <xf numFmtId="0" fontId="7" fillId="0" borderId="3" xfId="1" applyFont="1" applyBorder="1" applyAlignment="1">
      <alignment horizontal="center" vertical="top" wrapText="1"/>
    </xf>
    <xf numFmtId="0" fontId="7" fillId="0" borderId="9" xfId="1" applyFont="1" applyBorder="1" applyAlignment="1">
      <alignment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7" fillId="0" borderId="9" xfId="1" applyNumberFormat="1" applyFont="1" applyBorder="1" applyAlignment="1">
      <alignment horizontal="right" vertical="top" wrapText="1"/>
    </xf>
    <xf numFmtId="0" fontId="7" fillId="0" borderId="26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7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textRotation="90" wrapText="1"/>
    </xf>
    <xf numFmtId="0" fontId="10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top" wrapText="1"/>
    </xf>
    <xf numFmtId="0" fontId="7" fillId="0" borderId="14" xfId="1" applyFont="1" applyBorder="1" applyAlignment="1">
      <alignment horizontal="center" vertical="top" wrapText="1"/>
    </xf>
    <xf numFmtId="0" fontId="7" fillId="0" borderId="19" xfId="1" applyFont="1" applyBorder="1" applyAlignment="1">
      <alignment horizontal="center" vertical="top" wrapText="1"/>
    </xf>
    <xf numFmtId="0" fontId="3" fillId="4" borderId="0" xfId="1" applyFont="1" applyFill="1" applyAlignment="1">
      <alignment horizontal="center" vertical="center"/>
    </xf>
    <xf numFmtId="0" fontId="11" fillId="0" borderId="0" xfId="1" applyFont="1" applyAlignment="1">
      <alignment horizontal="center" wrapText="1"/>
    </xf>
    <xf numFmtId="0" fontId="3" fillId="3" borderId="30" xfId="1" applyFont="1" applyFill="1" applyBorder="1" applyAlignment="1">
      <alignment horizontal="center"/>
    </xf>
    <xf numFmtId="0" fontId="3" fillId="3" borderId="31" xfId="1" applyFont="1" applyFill="1" applyBorder="1" applyAlignment="1">
      <alignment horizontal="center"/>
    </xf>
    <xf numFmtId="0" fontId="3" fillId="3" borderId="27" xfId="1" applyFont="1" applyFill="1" applyBorder="1" applyAlignment="1">
      <alignment wrapText="1"/>
    </xf>
    <xf numFmtId="0" fontId="3" fillId="3" borderId="14" xfId="1" applyFont="1" applyFill="1" applyBorder="1" applyAlignment="1">
      <alignment wrapText="1"/>
    </xf>
    <xf numFmtId="14" fontId="3" fillId="3" borderId="27" xfId="1" applyNumberFormat="1" applyFont="1" applyFill="1" applyBorder="1" applyAlignment="1">
      <alignment horizontal="center" vertical="center" wrapText="1"/>
    </xf>
    <xf numFmtId="14" fontId="3" fillId="3" borderId="14" xfId="1" applyNumberFormat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20" xfId="1" applyFont="1" applyBorder="1" applyAlignment="1">
      <alignment horizontal="left" vertical="center" wrapText="1"/>
    </xf>
    <xf numFmtId="0" fontId="13" fillId="0" borderId="21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MMIS%20Lab\Plany\mainplm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Спец."/>
      <sheetName val="Практики"/>
      <sheetName val="Нормы"/>
      <sheetName val="Каф"/>
      <sheetName val="Курс1"/>
      <sheetName val="Курс2"/>
      <sheetName val="Курс3"/>
      <sheetName val="Курс4"/>
      <sheetName val="Курс5"/>
      <sheetName val="Курс6"/>
      <sheetName val="Курс7"/>
      <sheetName val="Свод"/>
      <sheetName val="Рабочий"/>
    </sheetNames>
    <sheetDataSet>
      <sheetData sheetId="0">
        <row r="28">
          <cell r="BU28">
            <v>0</v>
          </cell>
        </row>
        <row r="29">
          <cell r="BU29">
            <v>0</v>
          </cell>
        </row>
        <row r="30">
          <cell r="BU30">
            <v>0</v>
          </cell>
        </row>
        <row r="31">
          <cell r="BU31">
            <v>0</v>
          </cell>
        </row>
        <row r="32">
          <cell r="BU32">
            <v>0</v>
          </cell>
        </row>
        <row r="33">
          <cell r="BU33">
            <v>0</v>
          </cell>
        </row>
        <row r="34">
          <cell r="BU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2"/>
  <sheetViews>
    <sheetView tabSelected="1" view="pageBreakPreview" topLeftCell="A56" zoomScaleNormal="115" zoomScaleSheetLayoutView="100" workbookViewId="0">
      <selection activeCell="F73" sqref="F73:F78"/>
    </sheetView>
  </sheetViews>
  <sheetFormatPr defaultRowHeight="12.75" x14ac:dyDescent="0.2"/>
  <cols>
    <col min="1" max="1" width="8.5703125" style="8" customWidth="1"/>
    <col min="2" max="2" width="49.5703125" style="8" customWidth="1"/>
    <col min="3" max="3" width="13.7109375" style="77" customWidth="1"/>
    <col min="4" max="4" width="7.5703125" style="78" customWidth="1"/>
    <col min="5" max="5" width="7.7109375" style="78" customWidth="1"/>
    <col min="6" max="6" width="8.42578125" style="78" customWidth="1"/>
    <col min="7" max="8" width="8" style="78" customWidth="1"/>
    <col min="9" max="14" width="4.85546875" style="78" customWidth="1"/>
    <col min="15" max="256" width="9.140625" style="8"/>
    <col min="257" max="257" width="8.5703125" style="8" customWidth="1"/>
    <col min="258" max="258" width="49.5703125" style="8" customWidth="1"/>
    <col min="259" max="259" width="13.7109375" style="8" customWidth="1"/>
    <col min="260" max="260" width="7.5703125" style="8" customWidth="1"/>
    <col min="261" max="261" width="7.7109375" style="8" customWidth="1"/>
    <col min="262" max="262" width="8.42578125" style="8" customWidth="1"/>
    <col min="263" max="263" width="16.5703125" style="8" customWidth="1"/>
    <col min="264" max="269" width="4.85546875" style="8" customWidth="1"/>
    <col min="270" max="512" width="9.140625" style="8"/>
    <col min="513" max="513" width="8.5703125" style="8" customWidth="1"/>
    <col min="514" max="514" width="49.5703125" style="8" customWidth="1"/>
    <col min="515" max="515" width="13.7109375" style="8" customWidth="1"/>
    <col min="516" max="516" width="7.5703125" style="8" customWidth="1"/>
    <col min="517" max="517" width="7.7109375" style="8" customWidth="1"/>
    <col min="518" max="518" width="8.42578125" style="8" customWidth="1"/>
    <col min="519" max="519" width="16.5703125" style="8" customWidth="1"/>
    <col min="520" max="525" width="4.85546875" style="8" customWidth="1"/>
    <col min="526" max="768" width="9.140625" style="8"/>
    <col min="769" max="769" width="8.5703125" style="8" customWidth="1"/>
    <col min="770" max="770" width="49.5703125" style="8" customWidth="1"/>
    <col min="771" max="771" width="13.7109375" style="8" customWidth="1"/>
    <col min="772" max="772" width="7.5703125" style="8" customWidth="1"/>
    <col min="773" max="773" width="7.7109375" style="8" customWidth="1"/>
    <col min="774" max="774" width="8.42578125" style="8" customWidth="1"/>
    <col min="775" max="775" width="16.5703125" style="8" customWidth="1"/>
    <col min="776" max="781" width="4.85546875" style="8" customWidth="1"/>
    <col min="782" max="1024" width="9.140625" style="8"/>
    <col min="1025" max="1025" width="8.5703125" style="8" customWidth="1"/>
    <col min="1026" max="1026" width="49.5703125" style="8" customWidth="1"/>
    <col min="1027" max="1027" width="13.7109375" style="8" customWidth="1"/>
    <col min="1028" max="1028" width="7.5703125" style="8" customWidth="1"/>
    <col min="1029" max="1029" width="7.7109375" style="8" customWidth="1"/>
    <col min="1030" max="1030" width="8.42578125" style="8" customWidth="1"/>
    <col min="1031" max="1031" width="16.5703125" style="8" customWidth="1"/>
    <col min="1032" max="1037" width="4.85546875" style="8" customWidth="1"/>
    <col min="1038" max="1280" width="9.140625" style="8"/>
    <col min="1281" max="1281" width="8.5703125" style="8" customWidth="1"/>
    <col min="1282" max="1282" width="49.5703125" style="8" customWidth="1"/>
    <col min="1283" max="1283" width="13.7109375" style="8" customWidth="1"/>
    <col min="1284" max="1284" width="7.5703125" style="8" customWidth="1"/>
    <col min="1285" max="1285" width="7.7109375" style="8" customWidth="1"/>
    <col min="1286" max="1286" width="8.42578125" style="8" customWidth="1"/>
    <col min="1287" max="1287" width="16.5703125" style="8" customWidth="1"/>
    <col min="1288" max="1293" width="4.85546875" style="8" customWidth="1"/>
    <col min="1294" max="1536" width="9.140625" style="8"/>
    <col min="1537" max="1537" width="8.5703125" style="8" customWidth="1"/>
    <col min="1538" max="1538" width="49.5703125" style="8" customWidth="1"/>
    <col min="1539" max="1539" width="13.7109375" style="8" customWidth="1"/>
    <col min="1540" max="1540" width="7.5703125" style="8" customWidth="1"/>
    <col min="1541" max="1541" width="7.7109375" style="8" customWidth="1"/>
    <col min="1542" max="1542" width="8.42578125" style="8" customWidth="1"/>
    <col min="1543" max="1543" width="16.5703125" style="8" customWidth="1"/>
    <col min="1544" max="1549" width="4.85546875" style="8" customWidth="1"/>
    <col min="1550" max="1792" width="9.140625" style="8"/>
    <col min="1793" max="1793" width="8.5703125" style="8" customWidth="1"/>
    <col min="1794" max="1794" width="49.5703125" style="8" customWidth="1"/>
    <col min="1795" max="1795" width="13.7109375" style="8" customWidth="1"/>
    <col min="1796" max="1796" width="7.5703125" style="8" customWidth="1"/>
    <col min="1797" max="1797" width="7.7109375" style="8" customWidth="1"/>
    <col min="1798" max="1798" width="8.42578125" style="8" customWidth="1"/>
    <col min="1799" max="1799" width="16.5703125" style="8" customWidth="1"/>
    <col min="1800" max="1805" width="4.85546875" style="8" customWidth="1"/>
    <col min="1806" max="2048" width="9.140625" style="8"/>
    <col min="2049" max="2049" width="8.5703125" style="8" customWidth="1"/>
    <col min="2050" max="2050" width="49.5703125" style="8" customWidth="1"/>
    <col min="2051" max="2051" width="13.7109375" style="8" customWidth="1"/>
    <col min="2052" max="2052" width="7.5703125" style="8" customWidth="1"/>
    <col min="2053" max="2053" width="7.7109375" style="8" customWidth="1"/>
    <col min="2054" max="2054" width="8.42578125" style="8" customWidth="1"/>
    <col min="2055" max="2055" width="16.5703125" style="8" customWidth="1"/>
    <col min="2056" max="2061" width="4.85546875" style="8" customWidth="1"/>
    <col min="2062" max="2304" width="9.140625" style="8"/>
    <col min="2305" max="2305" width="8.5703125" style="8" customWidth="1"/>
    <col min="2306" max="2306" width="49.5703125" style="8" customWidth="1"/>
    <col min="2307" max="2307" width="13.7109375" style="8" customWidth="1"/>
    <col min="2308" max="2308" width="7.5703125" style="8" customWidth="1"/>
    <col min="2309" max="2309" width="7.7109375" style="8" customWidth="1"/>
    <col min="2310" max="2310" width="8.42578125" style="8" customWidth="1"/>
    <col min="2311" max="2311" width="16.5703125" style="8" customWidth="1"/>
    <col min="2312" max="2317" width="4.85546875" style="8" customWidth="1"/>
    <col min="2318" max="2560" width="9.140625" style="8"/>
    <col min="2561" max="2561" width="8.5703125" style="8" customWidth="1"/>
    <col min="2562" max="2562" width="49.5703125" style="8" customWidth="1"/>
    <col min="2563" max="2563" width="13.7109375" style="8" customWidth="1"/>
    <col min="2564" max="2564" width="7.5703125" style="8" customWidth="1"/>
    <col min="2565" max="2565" width="7.7109375" style="8" customWidth="1"/>
    <col min="2566" max="2566" width="8.42578125" style="8" customWidth="1"/>
    <col min="2567" max="2567" width="16.5703125" style="8" customWidth="1"/>
    <col min="2568" max="2573" width="4.85546875" style="8" customWidth="1"/>
    <col min="2574" max="2816" width="9.140625" style="8"/>
    <col min="2817" max="2817" width="8.5703125" style="8" customWidth="1"/>
    <col min="2818" max="2818" width="49.5703125" style="8" customWidth="1"/>
    <col min="2819" max="2819" width="13.7109375" style="8" customWidth="1"/>
    <col min="2820" max="2820" width="7.5703125" style="8" customWidth="1"/>
    <col min="2821" max="2821" width="7.7109375" style="8" customWidth="1"/>
    <col min="2822" max="2822" width="8.42578125" style="8" customWidth="1"/>
    <col min="2823" max="2823" width="16.5703125" style="8" customWidth="1"/>
    <col min="2824" max="2829" width="4.85546875" style="8" customWidth="1"/>
    <col min="2830" max="3072" width="9.140625" style="8"/>
    <col min="3073" max="3073" width="8.5703125" style="8" customWidth="1"/>
    <col min="3074" max="3074" width="49.5703125" style="8" customWidth="1"/>
    <col min="3075" max="3075" width="13.7109375" style="8" customWidth="1"/>
    <col min="3076" max="3076" width="7.5703125" style="8" customWidth="1"/>
    <col min="3077" max="3077" width="7.7109375" style="8" customWidth="1"/>
    <col min="3078" max="3078" width="8.42578125" style="8" customWidth="1"/>
    <col min="3079" max="3079" width="16.5703125" style="8" customWidth="1"/>
    <col min="3080" max="3085" width="4.85546875" style="8" customWidth="1"/>
    <col min="3086" max="3328" width="9.140625" style="8"/>
    <col min="3329" max="3329" width="8.5703125" style="8" customWidth="1"/>
    <col min="3330" max="3330" width="49.5703125" style="8" customWidth="1"/>
    <col min="3331" max="3331" width="13.7109375" style="8" customWidth="1"/>
    <col min="3332" max="3332" width="7.5703125" style="8" customWidth="1"/>
    <col min="3333" max="3333" width="7.7109375" style="8" customWidth="1"/>
    <col min="3334" max="3334" width="8.42578125" style="8" customWidth="1"/>
    <col min="3335" max="3335" width="16.5703125" style="8" customWidth="1"/>
    <col min="3336" max="3341" width="4.85546875" style="8" customWidth="1"/>
    <col min="3342" max="3584" width="9.140625" style="8"/>
    <col min="3585" max="3585" width="8.5703125" style="8" customWidth="1"/>
    <col min="3586" max="3586" width="49.5703125" style="8" customWidth="1"/>
    <col min="3587" max="3587" width="13.7109375" style="8" customWidth="1"/>
    <col min="3588" max="3588" width="7.5703125" style="8" customWidth="1"/>
    <col min="3589" max="3589" width="7.7109375" style="8" customWidth="1"/>
    <col min="3590" max="3590" width="8.42578125" style="8" customWidth="1"/>
    <col min="3591" max="3591" width="16.5703125" style="8" customWidth="1"/>
    <col min="3592" max="3597" width="4.85546875" style="8" customWidth="1"/>
    <col min="3598" max="3840" width="9.140625" style="8"/>
    <col min="3841" max="3841" width="8.5703125" style="8" customWidth="1"/>
    <col min="3842" max="3842" width="49.5703125" style="8" customWidth="1"/>
    <col min="3843" max="3843" width="13.7109375" style="8" customWidth="1"/>
    <col min="3844" max="3844" width="7.5703125" style="8" customWidth="1"/>
    <col min="3845" max="3845" width="7.7109375" style="8" customWidth="1"/>
    <col min="3846" max="3846" width="8.42578125" style="8" customWidth="1"/>
    <col min="3847" max="3847" width="16.5703125" style="8" customWidth="1"/>
    <col min="3848" max="3853" width="4.85546875" style="8" customWidth="1"/>
    <col min="3854" max="4096" width="9.140625" style="8"/>
    <col min="4097" max="4097" width="8.5703125" style="8" customWidth="1"/>
    <col min="4098" max="4098" width="49.5703125" style="8" customWidth="1"/>
    <col min="4099" max="4099" width="13.7109375" style="8" customWidth="1"/>
    <col min="4100" max="4100" width="7.5703125" style="8" customWidth="1"/>
    <col min="4101" max="4101" width="7.7109375" style="8" customWidth="1"/>
    <col min="4102" max="4102" width="8.42578125" style="8" customWidth="1"/>
    <col min="4103" max="4103" width="16.5703125" style="8" customWidth="1"/>
    <col min="4104" max="4109" width="4.85546875" style="8" customWidth="1"/>
    <col min="4110" max="4352" width="9.140625" style="8"/>
    <col min="4353" max="4353" width="8.5703125" style="8" customWidth="1"/>
    <col min="4354" max="4354" width="49.5703125" style="8" customWidth="1"/>
    <col min="4355" max="4355" width="13.7109375" style="8" customWidth="1"/>
    <col min="4356" max="4356" width="7.5703125" style="8" customWidth="1"/>
    <col min="4357" max="4357" width="7.7109375" style="8" customWidth="1"/>
    <col min="4358" max="4358" width="8.42578125" style="8" customWidth="1"/>
    <col min="4359" max="4359" width="16.5703125" style="8" customWidth="1"/>
    <col min="4360" max="4365" width="4.85546875" style="8" customWidth="1"/>
    <col min="4366" max="4608" width="9.140625" style="8"/>
    <col min="4609" max="4609" width="8.5703125" style="8" customWidth="1"/>
    <col min="4610" max="4610" width="49.5703125" style="8" customWidth="1"/>
    <col min="4611" max="4611" width="13.7109375" style="8" customWidth="1"/>
    <col min="4612" max="4612" width="7.5703125" style="8" customWidth="1"/>
    <col min="4613" max="4613" width="7.7109375" style="8" customWidth="1"/>
    <col min="4614" max="4614" width="8.42578125" style="8" customWidth="1"/>
    <col min="4615" max="4615" width="16.5703125" style="8" customWidth="1"/>
    <col min="4616" max="4621" width="4.85546875" style="8" customWidth="1"/>
    <col min="4622" max="4864" width="9.140625" style="8"/>
    <col min="4865" max="4865" width="8.5703125" style="8" customWidth="1"/>
    <col min="4866" max="4866" width="49.5703125" style="8" customWidth="1"/>
    <col min="4867" max="4867" width="13.7109375" style="8" customWidth="1"/>
    <col min="4868" max="4868" width="7.5703125" style="8" customWidth="1"/>
    <col min="4869" max="4869" width="7.7109375" style="8" customWidth="1"/>
    <col min="4870" max="4870" width="8.42578125" style="8" customWidth="1"/>
    <col min="4871" max="4871" width="16.5703125" style="8" customWidth="1"/>
    <col min="4872" max="4877" width="4.85546875" style="8" customWidth="1"/>
    <col min="4878" max="5120" width="9.140625" style="8"/>
    <col min="5121" max="5121" width="8.5703125" style="8" customWidth="1"/>
    <col min="5122" max="5122" width="49.5703125" style="8" customWidth="1"/>
    <col min="5123" max="5123" width="13.7109375" style="8" customWidth="1"/>
    <col min="5124" max="5124" width="7.5703125" style="8" customWidth="1"/>
    <col min="5125" max="5125" width="7.7109375" style="8" customWidth="1"/>
    <col min="5126" max="5126" width="8.42578125" style="8" customWidth="1"/>
    <col min="5127" max="5127" width="16.5703125" style="8" customWidth="1"/>
    <col min="5128" max="5133" width="4.85546875" style="8" customWidth="1"/>
    <col min="5134" max="5376" width="9.140625" style="8"/>
    <col min="5377" max="5377" width="8.5703125" style="8" customWidth="1"/>
    <col min="5378" max="5378" width="49.5703125" style="8" customWidth="1"/>
    <col min="5379" max="5379" width="13.7109375" style="8" customWidth="1"/>
    <col min="5380" max="5380" width="7.5703125" style="8" customWidth="1"/>
    <col min="5381" max="5381" width="7.7109375" style="8" customWidth="1"/>
    <col min="5382" max="5382" width="8.42578125" style="8" customWidth="1"/>
    <col min="5383" max="5383" width="16.5703125" style="8" customWidth="1"/>
    <col min="5384" max="5389" width="4.85546875" style="8" customWidth="1"/>
    <col min="5390" max="5632" width="9.140625" style="8"/>
    <col min="5633" max="5633" width="8.5703125" style="8" customWidth="1"/>
    <col min="5634" max="5634" width="49.5703125" style="8" customWidth="1"/>
    <col min="5635" max="5635" width="13.7109375" style="8" customWidth="1"/>
    <col min="5636" max="5636" width="7.5703125" style="8" customWidth="1"/>
    <col min="5637" max="5637" width="7.7109375" style="8" customWidth="1"/>
    <col min="5638" max="5638" width="8.42578125" style="8" customWidth="1"/>
    <col min="5639" max="5639" width="16.5703125" style="8" customWidth="1"/>
    <col min="5640" max="5645" width="4.85546875" style="8" customWidth="1"/>
    <col min="5646" max="5888" width="9.140625" style="8"/>
    <col min="5889" max="5889" width="8.5703125" style="8" customWidth="1"/>
    <col min="5890" max="5890" width="49.5703125" style="8" customWidth="1"/>
    <col min="5891" max="5891" width="13.7109375" style="8" customWidth="1"/>
    <col min="5892" max="5892" width="7.5703125" style="8" customWidth="1"/>
    <col min="5893" max="5893" width="7.7109375" style="8" customWidth="1"/>
    <col min="5894" max="5894" width="8.42578125" style="8" customWidth="1"/>
    <col min="5895" max="5895" width="16.5703125" style="8" customWidth="1"/>
    <col min="5896" max="5901" width="4.85546875" style="8" customWidth="1"/>
    <col min="5902" max="6144" width="9.140625" style="8"/>
    <col min="6145" max="6145" width="8.5703125" style="8" customWidth="1"/>
    <col min="6146" max="6146" width="49.5703125" style="8" customWidth="1"/>
    <col min="6147" max="6147" width="13.7109375" style="8" customWidth="1"/>
    <col min="6148" max="6148" width="7.5703125" style="8" customWidth="1"/>
    <col min="6149" max="6149" width="7.7109375" style="8" customWidth="1"/>
    <col min="6150" max="6150" width="8.42578125" style="8" customWidth="1"/>
    <col min="6151" max="6151" width="16.5703125" style="8" customWidth="1"/>
    <col min="6152" max="6157" width="4.85546875" style="8" customWidth="1"/>
    <col min="6158" max="6400" width="9.140625" style="8"/>
    <col min="6401" max="6401" width="8.5703125" style="8" customWidth="1"/>
    <col min="6402" max="6402" width="49.5703125" style="8" customWidth="1"/>
    <col min="6403" max="6403" width="13.7109375" style="8" customWidth="1"/>
    <col min="6404" max="6404" width="7.5703125" style="8" customWidth="1"/>
    <col min="6405" max="6405" width="7.7109375" style="8" customWidth="1"/>
    <col min="6406" max="6406" width="8.42578125" style="8" customWidth="1"/>
    <col min="6407" max="6407" width="16.5703125" style="8" customWidth="1"/>
    <col min="6408" max="6413" width="4.85546875" style="8" customWidth="1"/>
    <col min="6414" max="6656" width="9.140625" style="8"/>
    <col min="6657" max="6657" width="8.5703125" style="8" customWidth="1"/>
    <col min="6658" max="6658" width="49.5703125" style="8" customWidth="1"/>
    <col min="6659" max="6659" width="13.7109375" style="8" customWidth="1"/>
    <col min="6660" max="6660" width="7.5703125" style="8" customWidth="1"/>
    <col min="6661" max="6661" width="7.7109375" style="8" customWidth="1"/>
    <col min="6662" max="6662" width="8.42578125" style="8" customWidth="1"/>
    <col min="6663" max="6663" width="16.5703125" style="8" customWidth="1"/>
    <col min="6664" max="6669" width="4.85546875" style="8" customWidth="1"/>
    <col min="6670" max="6912" width="9.140625" style="8"/>
    <col min="6913" max="6913" width="8.5703125" style="8" customWidth="1"/>
    <col min="6914" max="6914" width="49.5703125" style="8" customWidth="1"/>
    <col min="6915" max="6915" width="13.7109375" style="8" customWidth="1"/>
    <col min="6916" max="6916" width="7.5703125" style="8" customWidth="1"/>
    <col min="6917" max="6917" width="7.7109375" style="8" customWidth="1"/>
    <col min="6918" max="6918" width="8.42578125" style="8" customWidth="1"/>
    <col min="6919" max="6919" width="16.5703125" style="8" customWidth="1"/>
    <col min="6920" max="6925" width="4.85546875" style="8" customWidth="1"/>
    <col min="6926" max="7168" width="9.140625" style="8"/>
    <col min="7169" max="7169" width="8.5703125" style="8" customWidth="1"/>
    <col min="7170" max="7170" width="49.5703125" style="8" customWidth="1"/>
    <col min="7171" max="7171" width="13.7109375" style="8" customWidth="1"/>
    <col min="7172" max="7172" width="7.5703125" style="8" customWidth="1"/>
    <col min="7173" max="7173" width="7.7109375" style="8" customWidth="1"/>
    <col min="7174" max="7174" width="8.42578125" style="8" customWidth="1"/>
    <col min="7175" max="7175" width="16.5703125" style="8" customWidth="1"/>
    <col min="7176" max="7181" width="4.85546875" style="8" customWidth="1"/>
    <col min="7182" max="7424" width="9.140625" style="8"/>
    <col min="7425" max="7425" width="8.5703125" style="8" customWidth="1"/>
    <col min="7426" max="7426" width="49.5703125" style="8" customWidth="1"/>
    <col min="7427" max="7427" width="13.7109375" style="8" customWidth="1"/>
    <col min="7428" max="7428" width="7.5703125" style="8" customWidth="1"/>
    <col min="7429" max="7429" width="7.7109375" style="8" customWidth="1"/>
    <col min="7430" max="7430" width="8.42578125" style="8" customWidth="1"/>
    <col min="7431" max="7431" width="16.5703125" style="8" customWidth="1"/>
    <col min="7432" max="7437" width="4.85546875" style="8" customWidth="1"/>
    <col min="7438" max="7680" width="9.140625" style="8"/>
    <col min="7681" max="7681" width="8.5703125" style="8" customWidth="1"/>
    <col min="7682" max="7682" width="49.5703125" style="8" customWidth="1"/>
    <col min="7683" max="7683" width="13.7109375" style="8" customWidth="1"/>
    <col min="7684" max="7684" width="7.5703125" style="8" customWidth="1"/>
    <col min="7685" max="7685" width="7.7109375" style="8" customWidth="1"/>
    <col min="7686" max="7686" width="8.42578125" style="8" customWidth="1"/>
    <col min="7687" max="7687" width="16.5703125" style="8" customWidth="1"/>
    <col min="7688" max="7693" width="4.85546875" style="8" customWidth="1"/>
    <col min="7694" max="7936" width="9.140625" style="8"/>
    <col min="7937" max="7937" width="8.5703125" style="8" customWidth="1"/>
    <col min="7938" max="7938" width="49.5703125" style="8" customWidth="1"/>
    <col min="7939" max="7939" width="13.7109375" style="8" customWidth="1"/>
    <col min="7940" max="7940" width="7.5703125" style="8" customWidth="1"/>
    <col min="7941" max="7941" width="7.7109375" style="8" customWidth="1"/>
    <col min="7942" max="7942" width="8.42578125" style="8" customWidth="1"/>
    <col min="7943" max="7943" width="16.5703125" style="8" customWidth="1"/>
    <col min="7944" max="7949" width="4.85546875" style="8" customWidth="1"/>
    <col min="7950" max="8192" width="9.140625" style="8"/>
    <col min="8193" max="8193" width="8.5703125" style="8" customWidth="1"/>
    <col min="8194" max="8194" width="49.5703125" style="8" customWidth="1"/>
    <col min="8195" max="8195" width="13.7109375" style="8" customWidth="1"/>
    <col min="8196" max="8196" width="7.5703125" style="8" customWidth="1"/>
    <col min="8197" max="8197" width="7.7109375" style="8" customWidth="1"/>
    <col min="8198" max="8198" width="8.42578125" style="8" customWidth="1"/>
    <col min="8199" max="8199" width="16.5703125" style="8" customWidth="1"/>
    <col min="8200" max="8205" width="4.85546875" style="8" customWidth="1"/>
    <col min="8206" max="8448" width="9.140625" style="8"/>
    <col min="8449" max="8449" width="8.5703125" style="8" customWidth="1"/>
    <col min="8450" max="8450" width="49.5703125" style="8" customWidth="1"/>
    <col min="8451" max="8451" width="13.7109375" style="8" customWidth="1"/>
    <col min="8452" max="8452" width="7.5703125" style="8" customWidth="1"/>
    <col min="8453" max="8453" width="7.7109375" style="8" customWidth="1"/>
    <col min="8454" max="8454" width="8.42578125" style="8" customWidth="1"/>
    <col min="8455" max="8455" width="16.5703125" style="8" customWidth="1"/>
    <col min="8456" max="8461" width="4.85546875" style="8" customWidth="1"/>
    <col min="8462" max="8704" width="9.140625" style="8"/>
    <col min="8705" max="8705" width="8.5703125" style="8" customWidth="1"/>
    <col min="8706" max="8706" width="49.5703125" style="8" customWidth="1"/>
    <col min="8707" max="8707" width="13.7109375" style="8" customWidth="1"/>
    <col min="8708" max="8708" width="7.5703125" style="8" customWidth="1"/>
    <col min="8709" max="8709" width="7.7109375" style="8" customWidth="1"/>
    <col min="8710" max="8710" width="8.42578125" style="8" customWidth="1"/>
    <col min="8711" max="8711" width="16.5703125" style="8" customWidth="1"/>
    <col min="8712" max="8717" width="4.85546875" style="8" customWidth="1"/>
    <col min="8718" max="8960" width="9.140625" style="8"/>
    <col min="8961" max="8961" width="8.5703125" style="8" customWidth="1"/>
    <col min="8962" max="8962" width="49.5703125" style="8" customWidth="1"/>
    <col min="8963" max="8963" width="13.7109375" style="8" customWidth="1"/>
    <col min="8964" max="8964" width="7.5703125" style="8" customWidth="1"/>
    <col min="8965" max="8965" width="7.7109375" style="8" customWidth="1"/>
    <col min="8966" max="8966" width="8.42578125" style="8" customWidth="1"/>
    <col min="8967" max="8967" width="16.5703125" style="8" customWidth="1"/>
    <col min="8968" max="8973" width="4.85546875" style="8" customWidth="1"/>
    <col min="8974" max="9216" width="9.140625" style="8"/>
    <col min="9217" max="9217" width="8.5703125" style="8" customWidth="1"/>
    <col min="9218" max="9218" width="49.5703125" style="8" customWidth="1"/>
    <col min="9219" max="9219" width="13.7109375" style="8" customWidth="1"/>
    <col min="9220" max="9220" width="7.5703125" style="8" customWidth="1"/>
    <col min="9221" max="9221" width="7.7109375" style="8" customWidth="1"/>
    <col min="9222" max="9222" width="8.42578125" style="8" customWidth="1"/>
    <col min="9223" max="9223" width="16.5703125" style="8" customWidth="1"/>
    <col min="9224" max="9229" width="4.85546875" style="8" customWidth="1"/>
    <col min="9230" max="9472" width="9.140625" style="8"/>
    <col min="9473" max="9473" width="8.5703125" style="8" customWidth="1"/>
    <col min="9474" max="9474" width="49.5703125" style="8" customWidth="1"/>
    <col min="9475" max="9475" width="13.7109375" style="8" customWidth="1"/>
    <col min="9476" max="9476" width="7.5703125" style="8" customWidth="1"/>
    <col min="9477" max="9477" width="7.7109375" style="8" customWidth="1"/>
    <col min="9478" max="9478" width="8.42578125" style="8" customWidth="1"/>
    <col min="9479" max="9479" width="16.5703125" style="8" customWidth="1"/>
    <col min="9480" max="9485" width="4.85546875" style="8" customWidth="1"/>
    <col min="9486" max="9728" width="9.140625" style="8"/>
    <col min="9729" max="9729" width="8.5703125" style="8" customWidth="1"/>
    <col min="9730" max="9730" width="49.5703125" style="8" customWidth="1"/>
    <col min="9731" max="9731" width="13.7109375" style="8" customWidth="1"/>
    <col min="9732" max="9732" width="7.5703125" style="8" customWidth="1"/>
    <col min="9733" max="9733" width="7.7109375" style="8" customWidth="1"/>
    <col min="9734" max="9734" width="8.42578125" style="8" customWidth="1"/>
    <col min="9735" max="9735" width="16.5703125" style="8" customWidth="1"/>
    <col min="9736" max="9741" width="4.85546875" style="8" customWidth="1"/>
    <col min="9742" max="9984" width="9.140625" style="8"/>
    <col min="9985" max="9985" width="8.5703125" style="8" customWidth="1"/>
    <col min="9986" max="9986" width="49.5703125" style="8" customWidth="1"/>
    <col min="9987" max="9987" width="13.7109375" style="8" customWidth="1"/>
    <col min="9988" max="9988" width="7.5703125" style="8" customWidth="1"/>
    <col min="9989" max="9989" width="7.7109375" style="8" customWidth="1"/>
    <col min="9990" max="9990" width="8.42578125" style="8" customWidth="1"/>
    <col min="9991" max="9991" width="16.5703125" style="8" customWidth="1"/>
    <col min="9992" max="9997" width="4.85546875" style="8" customWidth="1"/>
    <col min="9998" max="10240" width="9.140625" style="8"/>
    <col min="10241" max="10241" width="8.5703125" style="8" customWidth="1"/>
    <col min="10242" max="10242" width="49.5703125" style="8" customWidth="1"/>
    <col min="10243" max="10243" width="13.7109375" style="8" customWidth="1"/>
    <col min="10244" max="10244" width="7.5703125" style="8" customWidth="1"/>
    <col min="10245" max="10245" width="7.7109375" style="8" customWidth="1"/>
    <col min="10246" max="10246" width="8.42578125" style="8" customWidth="1"/>
    <col min="10247" max="10247" width="16.5703125" style="8" customWidth="1"/>
    <col min="10248" max="10253" width="4.85546875" style="8" customWidth="1"/>
    <col min="10254" max="10496" width="9.140625" style="8"/>
    <col min="10497" max="10497" width="8.5703125" style="8" customWidth="1"/>
    <col min="10498" max="10498" width="49.5703125" style="8" customWidth="1"/>
    <col min="10499" max="10499" width="13.7109375" style="8" customWidth="1"/>
    <col min="10500" max="10500" width="7.5703125" style="8" customWidth="1"/>
    <col min="10501" max="10501" width="7.7109375" style="8" customWidth="1"/>
    <col min="10502" max="10502" width="8.42578125" style="8" customWidth="1"/>
    <col min="10503" max="10503" width="16.5703125" style="8" customWidth="1"/>
    <col min="10504" max="10509" width="4.85546875" style="8" customWidth="1"/>
    <col min="10510" max="10752" width="9.140625" style="8"/>
    <col min="10753" max="10753" width="8.5703125" style="8" customWidth="1"/>
    <col min="10754" max="10754" width="49.5703125" style="8" customWidth="1"/>
    <col min="10755" max="10755" width="13.7109375" style="8" customWidth="1"/>
    <col min="10756" max="10756" width="7.5703125" style="8" customWidth="1"/>
    <col min="10757" max="10757" width="7.7109375" style="8" customWidth="1"/>
    <col min="10758" max="10758" width="8.42578125" style="8" customWidth="1"/>
    <col min="10759" max="10759" width="16.5703125" style="8" customWidth="1"/>
    <col min="10760" max="10765" width="4.85546875" style="8" customWidth="1"/>
    <col min="10766" max="11008" width="9.140625" style="8"/>
    <col min="11009" max="11009" width="8.5703125" style="8" customWidth="1"/>
    <col min="11010" max="11010" width="49.5703125" style="8" customWidth="1"/>
    <col min="11011" max="11011" width="13.7109375" style="8" customWidth="1"/>
    <col min="11012" max="11012" width="7.5703125" style="8" customWidth="1"/>
    <col min="11013" max="11013" width="7.7109375" style="8" customWidth="1"/>
    <col min="11014" max="11014" width="8.42578125" style="8" customWidth="1"/>
    <col min="11015" max="11015" width="16.5703125" style="8" customWidth="1"/>
    <col min="11016" max="11021" width="4.85546875" style="8" customWidth="1"/>
    <col min="11022" max="11264" width="9.140625" style="8"/>
    <col min="11265" max="11265" width="8.5703125" style="8" customWidth="1"/>
    <col min="11266" max="11266" width="49.5703125" style="8" customWidth="1"/>
    <col min="11267" max="11267" width="13.7109375" style="8" customWidth="1"/>
    <col min="11268" max="11268" width="7.5703125" style="8" customWidth="1"/>
    <col min="11269" max="11269" width="7.7109375" style="8" customWidth="1"/>
    <col min="11270" max="11270" width="8.42578125" style="8" customWidth="1"/>
    <col min="11271" max="11271" width="16.5703125" style="8" customWidth="1"/>
    <col min="11272" max="11277" width="4.85546875" style="8" customWidth="1"/>
    <col min="11278" max="11520" width="9.140625" style="8"/>
    <col min="11521" max="11521" width="8.5703125" style="8" customWidth="1"/>
    <col min="11522" max="11522" width="49.5703125" style="8" customWidth="1"/>
    <col min="11523" max="11523" width="13.7109375" style="8" customWidth="1"/>
    <col min="11524" max="11524" width="7.5703125" style="8" customWidth="1"/>
    <col min="11525" max="11525" width="7.7109375" style="8" customWidth="1"/>
    <col min="11526" max="11526" width="8.42578125" style="8" customWidth="1"/>
    <col min="11527" max="11527" width="16.5703125" style="8" customWidth="1"/>
    <col min="11528" max="11533" width="4.85546875" style="8" customWidth="1"/>
    <col min="11534" max="11776" width="9.140625" style="8"/>
    <col min="11777" max="11777" width="8.5703125" style="8" customWidth="1"/>
    <col min="11778" max="11778" width="49.5703125" style="8" customWidth="1"/>
    <col min="11779" max="11779" width="13.7109375" style="8" customWidth="1"/>
    <col min="11780" max="11780" width="7.5703125" style="8" customWidth="1"/>
    <col min="11781" max="11781" width="7.7109375" style="8" customWidth="1"/>
    <col min="11782" max="11782" width="8.42578125" style="8" customWidth="1"/>
    <col min="11783" max="11783" width="16.5703125" style="8" customWidth="1"/>
    <col min="11784" max="11789" width="4.85546875" style="8" customWidth="1"/>
    <col min="11790" max="12032" width="9.140625" style="8"/>
    <col min="12033" max="12033" width="8.5703125" style="8" customWidth="1"/>
    <col min="12034" max="12034" width="49.5703125" style="8" customWidth="1"/>
    <col min="12035" max="12035" width="13.7109375" style="8" customWidth="1"/>
    <col min="12036" max="12036" width="7.5703125" style="8" customWidth="1"/>
    <col min="12037" max="12037" width="7.7109375" style="8" customWidth="1"/>
    <col min="12038" max="12038" width="8.42578125" style="8" customWidth="1"/>
    <col min="12039" max="12039" width="16.5703125" style="8" customWidth="1"/>
    <col min="12040" max="12045" width="4.85546875" style="8" customWidth="1"/>
    <col min="12046" max="12288" width="9.140625" style="8"/>
    <col min="12289" max="12289" width="8.5703125" style="8" customWidth="1"/>
    <col min="12290" max="12290" width="49.5703125" style="8" customWidth="1"/>
    <col min="12291" max="12291" width="13.7109375" style="8" customWidth="1"/>
    <col min="12292" max="12292" width="7.5703125" style="8" customWidth="1"/>
    <col min="12293" max="12293" width="7.7109375" style="8" customWidth="1"/>
    <col min="12294" max="12294" width="8.42578125" style="8" customWidth="1"/>
    <col min="12295" max="12295" width="16.5703125" style="8" customWidth="1"/>
    <col min="12296" max="12301" width="4.85546875" style="8" customWidth="1"/>
    <col min="12302" max="12544" width="9.140625" style="8"/>
    <col min="12545" max="12545" width="8.5703125" style="8" customWidth="1"/>
    <col min="12546" max="12546" width="49.5703125" style="8" customWidth="1"/>
    <col min="12547" max="12547" width="13.7109375" style="8" customWidth="1"/>
    <col min="12548" max="12548" width="7.5703125" style="8" customWidth="1"/>
    <col min="12549" max="12549" width="7.7109375" style="8" customWidth="1"/>
    <col min="12550" max="12550" width="8.42578125" style="8" customWidth="1"/>
    <col min="12551" max="12551" width="16.5703125" style="8" customWidth="1"/>
    <col min="12552" max="12557" width="4.85546875" style="8" customWidth="1"/>
    <col min="12558" max="12800" width="9.140625" style="8"/>
    <col min="12801" max="12801" width="8.5703125" style="8" customWidth="1"/>
    <col min="12802" max="12802" width="49.5703125" style="8" customWidth="1"/>
    <col min="12803" max="12803" width="13.7109375" style="8" customWidth="1"/>
    <col min="12804" max="12804" width="7.5703125" style="8" customWidth="1"/>
    <col min="12805" max="12805" width="7.7109375" style="8" customWidth="1"/>
    <col min="12806" max="12806" width="8.42578125" style="8" customWidth="1"/>
    <col min="12807" max="12807" width="16.5703125" style="8" customWidth="1"/>
    <col min="12808" max="12813" width="4.85546875" style="8" customWidth="1"/>
    <col min="12814" max="13056" width="9.140625" style="8"/>
    <col min="13057" max="13057" width="8.5703125" style="8" customWidth="1"/>
    <col min="13058" max="13058" width="49.5703125" style="8" customWidth="1"/>
    <col min="13059" max="13059" width="13.7109375" style="8" customWidth="1"/>
    <col min="13060" max="13060" width="7.5703125" style="8" customWidth="1"/>
    <col min="13061" max="13061" width="7.7109375" style="8" customWidth="1"/>
    <col min="13062" max="13062" width="8.42578125" style="8" customWidth="1"/>
    <col min="13063" max="13063" width="16.5703125" style="8" customWidth="1"/>
    <col min="13064" max="13069" width="4.85546875" style="8" customWidth="1"/>
    <col min="13070" max="13312" width="9.140625" style="8"/>
    <col min="13313" max="13313" width="8.5703125" style="8" customWidth="1"/>
    <col min="13314" max="13314" width="49.5703125" style="8" customWidth="1"/>
    <col min="13315" max="13315" width="13.7109375" style="8" customWidth="1"/>
    <col min="13316" max="13316" width="7.5703125" style="8" customWidth="1"/>
    <col min="13317" max="13317" width="7.7109375" style="8" customWidth="1"/>
    <col min="13318" max="13318" width="8.42578125" style="8" customWidth="1"/>
    <col min="13319" max="13319" width="16.5703125" style="8" customWidth="1"/>
    <col min="13320" max="13325" width="4.85546875" style="8" customWidth="1"/>
    <col min="13326" max="13568" width="9.140625" style="8"/>
    <col min="13569" max="13569" width="8.5703125" style="8" customWidth="1"/>
    <col min="13570" max="13570" width="49.5703125" style="8" customWidth="1"/>
    <col min="13571" max="13571" width="13.7109375" style="8" customWidth="1"/>
    <col min="13572" max="13572" width="7.5703125" style="8" customWidth="1"/>
    <col min="13573" max="13573" width="7.7109375" style="8" customWidth="1"/>
    <col min="13574" max="13574" width="8.42578125" style="8" customWidth="1"/>
    <col min="13575" max="13575" width="16.5703125" style="8" customWidth="1"/>
    <col min="13576" max="13581" width="4.85546875" style="8" customWidth="1"/>
    <col min="13582" max="13824" width="9.140625" style="8"/>
    <col min="13825" max="13825" width="8.5703125" style="8" customWidth="1"/>
    <col min="13826" max="13826" width="49.5703125" style="8" customWidth="1"/>
    <col min="13827" max="13827" width="13.7109375" style="8" customWidth="1"/>
    <col min="13828" max="13828" width="7.5703125" style="8" customWidth="1"/>
    <col min="13829" max="13829" width="7.7109375" style="8" customWidth="1"/>
    <col min="13830" max="13830" width="8.42578125" style="8" customWidth="1"/>
    <col min="13831" max="13831" width="16.5703125" style="8" customWidth="1"/>
    <col min="13832" max="13837" width="4.85546875" style="8" customWidth="1"/>
    <col min="13838" max="14080" width="9.140625" style="8"/>
    <col min="14081" max="14081" width="8.5703125" style="8" customWidth="1"/>
    <col min="14082" max="14082" width="49.5703125" style="8" customWidth="1"/>
    <col min="14083" max="14083" width="13.7109375" style="8" customWidth="1"/>
    <col min="14084" max="14084" width="7.5703125" style="8" customWidth="1"/>
    <col min="14085" max="14085" width="7.7109375" style="8" customWidth="1"/>
    <col min="14086" max="14086" width="8.42578125" style="8" customWidth="1"/>
    <col min="14087" max="14087" width="16.5703125" style="8" customWidth="1"/>
    <col min="14088" max="14093" width="4.85546875" style="8" customWidth="1"/>
    <col min="14094" max="14336" width="9.140625" style="8"/>
    <col min="14337" max="14337" width="8.5703125" style="8" customWidth="1"/>
    <col min="14338" max="14338" width="49.5703125" style="8" customWidth="1"/>
    <col min="14339" max="14339" width="13.7109375" style="8" customWidth="1"/>
    <col min="14340" max="14340" width="7.5703125" style="8" customWidth="1"/>
    <col min="14341" max="14341" width="7.7109375" style="8" customWidth="1"/>
    <col min="14342" max="14342" width="8.42578125" style="8" customWidth="1"/>
    <col min="14343" max="14343" width="16.5703125" style="8" customWidth="1"/>
    <col min="14344" max="14349" width="4.85546875" style="8" customWidth="1"/>
    <col min="14350" max="14592" width="9.140625" style="8"/>
    <col min="14593" max="14593" width="8.5703125" style="8" customWidth="1"/>
    <col min="14594" max="14594" width="49.5703125" style="8" customWidth="1"/>
    <col min="14595" max="14595" width="13.7109375" style="8" customWidth="1"/>
    <col min="14596" max="14596" width="7.5703125" style="8" customWidth="1"/>
    <col min="14597" max="14597" width="7.7109375" style="8" customWidth="1"/>
    <col min="14598" max="14598" width="8.42578125" style="8" customWidth="1"/>
    <col min="14599" max="14599" width="16.5703125" style="8" customWidth="1"/>
    <col min="14600" max="14605" width="4.85546875" style="8" customWidth="1"/>
    <col min="14606" max="14848" width="9.140625" style="8"/>
    <col min="14849" max="14849" width="8.5703125" style="8" customWidth="1"/>
    <col min="14850" max="14850" width="49.5703125" style="8" customWidth="1"/>
    <col min="14851" max="14851" width="13.7109375" style="8" customWidth="1"/>
    <col min="14852" max="14852" width="7.5703125" style="8" customWidth="1"/>
    <col min="14853" max="14853" width="7.7109375" style="8" customWidth="1"/>
    <col min="14854" max="14854" width="8.42578125" style="8" customWidth="1"/>
    <col min="14855" max="14855" width="16.5703125" style="8" customWidth="1"/>
    <col min="14856" max="14861" width="4.85546875" style="8" customWidth="1"/>
    <col min="14862" max="15104" width="9.140625" style="8"/>
    <col min="15105" max="15105" width="8.5703125" style="8" customWidth="1"/>
    <col min="15106" max="15106" width="49.5703125" style="8" customWidth="1"/>
    <col min="15107" max="15107" width="13.7109375" style="8" customWidth="1"/>
    <col min="15108" max="15108" width="7.5703125" style="8" customWidth="1"/>
    <col min="15109" max="15109" width="7.7109375" style="8" customWidth="1"/>
    <col min="15110" max="15110" width="8.42578125" style="8" customWidth="1"/>
    <col min="15111" max="15111" width="16.5703125" style="8" customWidth="1"/>
    <col min="15112" max="15117" width="4.85546875" style="8" customWidth="1"/>
    <col min="15118" max="15360" width="9.140625" style="8"/>
    <col min="15361" max="15361" width="8.5703125" style="8" customWidth="1"/>
    <col min="15362" max="15362" width="49.5703125" style="8" customWidth="1"/>
    <col min="15363" max="15363" width="13.7109375" style="8" customWidth="1"/>
    <col min="15364" max="15364" width="7.5703125" style="8" customWidth="1"/>
    <col min="15365" max="15365" width="7.7109375" style="8" customWidth="1"/>
    <col min="15366" max="15366" width="8.42578125" style="8" customWidth="1"/>
    <col min="15367" max="15367" width="16.5703125" style="8" customWidth="1"/>
    <col min="15368" max="15373" width="4.85546875" style="8" customWidth="1"/>
    <col min="15374" max="15616" width="9.140625" style="8"/>
    <col min="15617" max="15617" width="8.5703125" style="8" customWidth="1"/>
    <col min="15618" max="15618" width="49.5703125" style="8" customWidth="1"/>
    <col min="15619" max="15619" width="13.7109375" style="8" customWidth="1"/>
    <col min="15620" max="15620" width="7.5703125" style="8" customWidth="1"/>
    <col min="15621" max="15621" width="7.7109375" style="8" customWidth="1"/>
    <col min="15622" max="15622" width="8.42578125" style="8" customWidth="1"/>
    <col min="15623" max="15623" width="16.5703125" style="8" customWidth="1"/>
    <col min="15624" max="15629" width="4.85546875" style="8" customWidth="1"/>
    <col min="15630" max="15872" width="9.140625" style="8"/>
    <col min="15873" max="15873" width="8.5703125" style="8" customWidth="1"/>
    <col min="15874" max="15874" width="49.5703125" style="8" customWidth="1"/>
    <col min="15875" max="15875" width="13.7109375" style="8" customWidth="1"/>
    <col min="15876" max="15876" width="7.5703125" style="8" customWidth="1"/>
    <col min="15877" max="15877" width="7.7109375" style="8" customWidth="1"/>
    <col min="15878" max="15878" width="8.42578125" style="8" customWidth="1"/>
    <col min="15879" max="15879" width="16.5703125" style="8" customWidth="1"/>
    <col min="15880" max="15885" width="4.85546875" style="8" customWidth="1"/>
    <col min="15886" max="16128" width="9.140625" style="8"/>
    <col min="16129" max="16129" width="8.5703125" style="8" customWidth="1"/>
    <col min="16130" max="16130" width="49.5703125" style="8" customWidth="1"/>
    <col min="16131" max="16131" width="13.7109375" style="8" customWidth="1"/>
    <col min="16132" max="16132" width="7.5703125" style="8" customWidth="1"/>
    <col min="16133" max="16133" width="7.7109375" style="8" customWidth="1"/>
    <col min="16134" max="16134" width="8.42578125" style="8" customWidth="1"/>
    <col min="16135" max="16135" width="16.5703125" style="8" customWidth="1"/>
    <col min="16136" max="16141" width="4.85546875" style="8" customWidth="1"/>
    <col min="16142" max="16384" width="9.140625" style="8"/>
  </cols>
  <sheetData>
    <row r="1" spans="1:18" s="5" customFormat="1" ht="13.5" customHeight="1" x14ac:dyDescent="0.2">
      <c r="A1" s="1"/>
      <c r="B1" s="2"/>
      <c r="C1" s="3"/>
      <c r="D1" s="3"/>
      <c r="E1" s="3"/>
      <c r="F1" s="3"/>
      <c r="G1" s="3"/>
      <c r="H1" s="3"/>
      <c r="I1" s="3"/>
      <c r="J1" s="151" t="s">
        <v>0</v>
      </c>
      <c r="K1" s="151"/>
      <c r="L1" s="151"/>
      <c r="M1" s="151"/>
      <c r="N1" s="151"/>
      <c r="O1" s="4"/>
      <c r="P1" s="4"/>
      <c r="Q1" s="4"/>
      <c r="R1" s="4"/>
    </row>
    <row r="2" spans="1:18" s="5" customFormat="1" ht="13.5" customHeight="1" x14ac:dyDescent="0.2">
      <c r="A2" s="3"/>
      <c r="B2" s="6"/>
      <c r="C2" s="6"/>
      <c r="D2" s="6"/>
      <c r="E2" s="6"/>
      <c r="F2" s="6"/>
      <c r="G2" s="6"/>
      <c r="H2" s="6"/>
      <c r="I2" s="6"/>
      <c r="J2" s="152" t="s">
        <v>1</v>
      </c>
      <c r="K2" s="152"/>
      <c r="L2" s="152"/>
      <c r="M2" s="152"/>
      <c r="N2" s="152"/>
      <c r="O2" s="6"/>
      <c r="P2" s="4"/>
      <c r="Q2" s="4"/>
      <c r="R2" s="4"/>
    </row>
    <row r="3" spans="1:18" s="5" customFormat="1" ht="13.5" customHeight="1" x14ac:dyDescent="0.2">
      <c r="A3" s="3"/>
      <c r="B3" s="6"/>
      <c r="C3" s="153" t="s">
        <v>2</v>
      </c>
      <c r="D3" s="153"/>
      <c r="E3" s="153"/>
      <c r="F3" s="6"/>
      <c r="G3" s="6"/>
      <c r="H3" s="6"/>
      <c r="I3" s="6"/>
      <c r="J3" s="150" t="s">
        <v>3</v>
      </c>
      <c r="K3" s="150"/>
      <c r="L3" s="150"/>
      <c r="M3" s="150"/>
      <c r="N3" s="150"/>
      <c r="O3" s="4"/>
      <c r="P3" s="4"/>
      <c r="Q3" s="4"/>
      <c r="R3" s="4"/>
    </row>
    <row r="4" spans="1:18" s="5" customFormat="1" ht="13.5" customHeight="1" x14ac:dyDescent="0.2">
      <c r="A4" s="3"/>
      <c r="B4" s="6" t="s">
        <v>4</v>
      </c>
      <c r="C4" s="7" t="s">
        <v>5</v>
      </c>
      <c r="D4" s="7"/>
      <c r="E4" s="7"/>
      <c r="F4" s="7"/>
      <c r="G4" s="7"/>
      <c r="H4" s="7"/>
      <c r="I4" s="7"/>
      <c r="J4" s="154" t="s">
        <v>128</v>
      </c>
      <c r="K4" s="152"/>
      <c r="L4" s="152"/>
      <c r="M4" s="152"/>
      <c r="N4" s="152"/>
      <c r="O4" s="4"/>
      <c r="P4" s="4"/>
      <c r="Q4" s="4"/>
      <c r="R4" s="4"/>
    </row>
    <row r="5" spans="1:18" s="5" customFormat="1" ht="13.5" customHeight="1" x14ac:dyDescent="0.2">
      <c r="A5" s="6" t="s">
        <v>6</v>
      </c>
      <c r="B5" s="6"/>
      <c r="C5" s="7" t="s">
        <v>7</v>
      </c>
      <c r="D5" s="7"/>
      <c r="E5" s="7"/>
      <c r="F5" s="7"/>
      <c r="G5" s="7"/>
      <c r="H5" s="7"/>
      <c r="I5" s="7"/>
      <c r="J5" s="154" t="s">
        <v>129</v>
      </c>
      <c r="K5" s="152"/>
      <c r="L5" s="152"/>
      <c r="M5" s="152"/>
      <c r="N5" s="152"/>
      <c r="O5" s="4"/>
      <c r="P5" s="4"/>
      <c r="Q5" s="4"/>
      <c r="R5" s="4"/>
    </row>
    <row r="6" spans="1:18" s="6" customFormat="1" ht="13.5" customHeight="1" x14ac:dyDescent="0.2">
      <c r="A6" s="6" t="s">
        <v>8</v>
      </c>
      <c r="B6" s="6" t="s">
        <v>9</v>
      </c>
      <c r="C6" s="150" t="s">
        <v>10</v>
      </c>
      <c r="D6" s="150"/>
      <c r="E6" s="150"/>
      <c r="F6" s="150"/>
      <c r="G6" s="150"/>
      <c r="H6" s="150"/>
      <c r="I6" s="7"/>
    </row>
    <row r="7" spans="1:18" s="5" customFormat="1" ht="13.5" customHeight="1" x14ac:dyDescent="0.2">
      <c r="A7" s="6" t="s">
        <v>11</v>
      </c>
      <c r="B7" s="6"/>
      <c r="C7" s="7" t="s">
        <v>12</v>
      </c>
      <c r="D7" s="7"/>
      <c r="E7" s="7"/>
      <c r="F7" s="7"/>
      <c r="G7" s="7"/>
      <c r="H7" s="7"/>
      <c r="I7" s="7"/>
      <c r="J7" s="6"/>
      <c r="K7" s="6"/>
      <c r="L7" s="6"/>
      <c r="M7" s="6"/>
      <c r="N7" s="6"/>
      <c r="O7" s="4"/>
      <c r="P7" s="4"/>
      <c r="Q7" s="4"/>
    </row>
    <row r="8" spans="1:18" s="5" customFormat="1" ht="13.5" customHeight="1" x14ac:dyDescent="0.2">
      <c r="A8" s="6" t="s">
        <v>13</v>
      </c>
      <c r="B8" s="6"/>
      <c r="C8" s="150" t="s">
        <v>124</v>
      </c>
      <c r="D8" s="150"/>
      <c r="E8" s="150"/>
      <c r="F8" s="150"/>
      <c r="G8" s="150"/>
      <c r="H8" s="150"/>
      <c r="I8" s="150"/>
      <c r="J8" s="6"/>
      <c r="K8" s="6"/>
      <c r="L8" s="6"/>
      <c r="M8" s="6"/>
      <c r="N8" s="6"/>
      <c r="O8" s="4"/>
      <c r="P8" s="4"/>
      <c r="Q8" s="4"/>
    </row>
    <row r="9" spans="1:18" s="5" customFormat="1" ht="13.5" customHeight="1" x14ac:dyDescent="0.2">
      <c r="A9" s="6"/>
      <c r="B9" s="6" t="s">
        <v>14</v>
      </c>
      <c r="C9" s="150" t="s">
        <v>125</v>
      </c>
      <c r="D9" s="150"/>
      <c r="E9" s="150"/>
      <c r="F9" s="150"/>
      <c r="G9" s="150"/>
      <c r="H9" s="150"/>
      <c r="I9" s="7"/>
      <c r="J9" s="6"/>
      <c r="K9" s="6"/>
      <c r="L9" s="6"/>
      <c r="M9" s="6"/>
      <c r="N9" s="6"/>
      <c r="O9" s="6"/>
      <c r="P9" s="4"/>
      <c r="Q9" s="4"/>
    </row>
    <row r="10" spans="1:18" s="5" customFormat="1" ht="13.5" customHeight="1" x14ac:dyDescent="0.2">
      <c r="A10" s="6" t="s">
        <v>15</v>
      </c>
      <c r="B10" s="6"/>
      <c r="C10" s="150" t="s">
        <v>130</v>
      </c>
      <c r="D10" s="150"/>
      <c r="E10" s="150"/>
      <c r="F10" s="150"/>
      <c r="G10" s="7"/>
      <c r="H10" s="7"/>
      <c r="I10" s="7"/>
      <c r="J10" s="6"/>
      <c r="K10" s="6"/>
      <c r="L10" s="6"/>
      <c r="M10" s="6"/>
      <c r="N10" s="6"/>
      <c r="O10" s="4"/>
      <c r="P10" s="4"/>
      <c r="Q10" s="4"/>
    </row>
    <row r="11" spans="1:18" x14ac:dyDescent="0.2">
      <c r="A11" s="6" t="s">
        <v>16</v>
      </c>
      <c r="B11" s="6"/>
      <c r="C11" s="150" t="s">
        <v>17</v>
      </c>
      <c r="D11" s="150"/>
      <c r="E11" s="150"/>
      <c r="F11" s="150"/>
      <c r="G11" s="150"/>
      <c r="H11" s="150"/>
      <c r="I11" s="7"/>
      <c r="J11" s="6"/>
      <c r="K11" s="6"/>
      <c r="L11" s="6"/>
      <c r="M11" s="6"/>
      <c r="N11" s="6"/>
    </row>
    <row r="12" spans="1:18" x14ac:dyDescent="0.2">
      <c r="A12" s="6" t="s">
        <v>16</v>
      </c>
      <c r="B12" s="6"/>
      <c r="C12" s="150" t="s">
        <v>18</v>
      </c>
      <c r="D12" s="150"/>
      <c r="E12" s="150"/>
      <c r="F12" s="150"/>
      <c r="G12" s="150"/>
      <c r="H12" s="150"/>
      <c r="I12" s="7"/>
      <c r="J12" s="6"/>
      <c r="K12" s="6"/>
      <c r="L12" s="6"/>
      <c r="M12" s="6"/>
      <c r="N12" s="6"/>
    </row>
    <row r="13" spans="1:18" x14ac:dyDescent="0.2">
      <c r="A13" s="6" t="s">
        <v>19</v>
      </c>
      <c r="B13" s="6"/>
      <c r="C13" s="150" t="s">
        <v>120</v>
      </c>
      <c r="D13" s="150"/>
      <c r="E13" s="150"/>
      <c r="F13" s="150"/>
      <c r="G13" s="150"/>
      <c r="H13" s="150"/>
      <c r="I13" s="150"/>
      <c r="J13" s="6"/>
      <c r="K13" s="6"/>
      <c r="L13" s="6"/>
      <c r="M13" s="6"/>
      <c r="N13" s="6"/>
    </row>
    <row r="14" spans="1:18" x14ac:dyDescent="0.2">
      <c r="A14" s="6"/>
      <c r="B14" s="6"/>
      <c r="C14" s="95" t="s">
        <v>160</v>
      </c>
      <c r="D14" s="94"/>
      <c r="E14" s="94"/>
      <c r="F14" s="94"/>
      <c r="G14" s="94"/>
      <c r="H14" s="94"/>
      <c r="I14" s="94"/>
      <c r="J14" s="6"/>
      <c r="K14" s="6"/>
      <c r="L14" s="6"/>
      <c r="M14" s="6"/>
      <c r="N14" s="6"/>
    </row>
    <row r="15" spans="1:18" s="11" customFormat="1" ht="13.5" customHeight="1" thickBot="1" x14ac:dyDescent="0.25">
      <c r="A15" s="156" t="s">
        <v>20</v>
      </c>
      <c r="B15" s="156"/>
      <c r="C15" s="156"/>
      <c r="D15" s="156"/>
      <c r="E15" s="156"/>
      <c r="F15" s="156"/>
      <c r="G15" s="156"/>
      <c r="H15" s="156"/>
      <c r="I15" s="156"/>
      <c r="J15" s="156"/>
      <c r="K15" s="9"/>
      <c r="L15" s="9"/>
      <c r="M15" s="9"/>
      <c r="N15" s="9"/>
      <c r="O15" s="10"/>
    </row>
    <row r="16" spans="1:18" s="11" customFormat="1" ht="10.5" customHeight="1" x14ac:dyDescent="0.2">
      <c r="A16" s="157" t="s">
        <v>21</v>
      </c>
      <c r="B16" s="159" t="s">
        <v>22</v>
      </c>
      <c r="C16" s="161" t="s">
        <v>23</v>
      </c>
      <c r="D16" s="164" t="s">
        <v>24</v>
      </c>
      <c r="E16" s="165"/>
      <c r="F16" s="170" t="s">
        <v>25</v>
      </c>
      <c r="G16" s="164" t="s">
        <v>26</v>
      </c>
      <c r="H16" s="165"/>
      <c r="I16" s="173" t="s">
        <v>27</v>
      </c>
      <c r="J16" s="175" t="s">
        <v>28</v>
      </c>
      <c r="K16" s="9"/>
      <c r="L16" s="9"/>
      <c r="M16" s="9"/>
      <c r="N16" s="9"/>
      <c r="O16" s="10"/>
    </row>
    <row r="17" spans="1:22" s="11" customFormat="1" ht="10.5" customHeight="1" x14ac:dyDescent="0.2">
      <c r="A17" s="158"/>
      <c r="B17" s="160"/>
      <c r="C17" s="162"/>
      <c r="D17" s="166"/>
      <c r="E17" s="167"/>
      <c r="F17" s="171"/>
      <c r="G17" s="166"/>
      <c r="H17" s="167"/>
      <c r="I17" s="174"/>
      <c r="J17" s="176"/>
      <c r="K17" s="9"/>
      <c r="L17" s="9"/>
      <c r="M17" s="9"/>
      <c r="N17" s="9"/>
    </row>
    <row r="18" spans="1:22" s="11" customFormat="1" ht="26.25" customHeight="1" x14ac:dyDescent="0.2">
      <c r="A18" s="158"/>
      <c r="B18" s="160"/>
      <c r="C18" s="163"/>
      <c r="D18" s="168"/>
      <c r="E18" s="169"/>
      <c r="F18" s="171"/>
      <c r="G18" s="168"/>
      <c r="H18" s="169"/>
      <c r="I18" s="174"/>
      <c r="J18" s="176"/>
      <c r="K18" s="9"/>
      <c r="L18" s="9"/>
      <c r="M18" s="9"/>
      <c r="N18" s="9"/>
      <c r="O18" s="10"/>
    </row>
    <row r="19" spans="1:22" s="11" customFormat="1" ht="10.5" customHeight="1" x14ac:dyDescent="0.2">
      <c r="A19" s="12" t="s">
        <v>29</v>
      </c>
      <c r="B19" s="13">
        <v>39</v>
      </c>
      <c r="C19" s="14"/>
      <c r="D19" s="177"/>
      <c r="E19" s="177"/>
      <c r="F19" s="13">
        <v>2</v>
      </c>
      <c r="G19" s="178" t="s">
        <v>30</v>
      </c>
      <c r="H19" s="179"/>
      <c r="I19" s="13">
        <v>11</v>
      </c>
      <c r="J19" s="15">
        <f>SUM(B19:I19)</f>
        <v>52</v>
      </c>
      <c r="K19" s="9"/>
      <c r="L19" s="9"/>
      <c r="M19" s="9"/>
      <c r="N19" s="9"/>
      <c r="O19" s="10"/>
    </row>
    <row r="20" spans="1:22" s="11" customFormat="1" ht="10.5" customHeight="1" x14ac:dyDescent="0.2">
      <c r="A20" s="12" t="s">
        <v>31</v>
      </c>
      <c r="B20" s="13">
        <v>15</v>
      </c>
      <c r="C20" s="14">
        <v>9</v>
      </c>
      <c r="D20" s="177">
        <v>16</v>
      </c>
      <c r="E20" s="177"/>
      <c r="F20" s="13">
        <v>1</v>
      </c>
      <c r="G20" s="178"/>
      <c r="H20" s="179"/>
      <c r="I20" s="13">
        <v>11</v>
      </c>
      <c r="J20" s="15">
        <f>SUM(B20:I20)</f>
        <v>52</v>
      </c>
      <c r="K20" s="9"/>
      <c r="L20" s="9"/>
      <c r="M20" s="9"/>
      <c r="N20" s="9"/>
      <c r="O20" s="10"/>
    </row>
    <row r="21" spans="1:22" s="11" customFormat="1" ht="10.5" customHeight="1" x14ac:dyDescent="0.2">
      <c r="A21" s="12" t="s">
        <v>32</v>
      </c>
      <c r="B21" s="13">
        <v>10</v>
      </c>
      <c r="C21" s="14">
        <v>10</v>
      </c>
      <c r="D21" s="177">
        <v>18</v>
      </c>
      <c r="E21" s="177"/>
      <c r="F21" s="13">
        <v>1</v>
      </c>
      <c r="G21" s="178">
        <v>2</v>
      </c>
      <c r="H21" s="179"/>
      <c r="I21" s="13">
        <v>2</v>
      </c>
      <c r="J21" s="15">
        <f>SUM(B21:I21)</f>
        <v>43</v>
      </c>
      <c r="K21" s="9"/>
      <c r="L21" s="9"/>
      <c r="M21" s="9"/>
      <c r="N21" s="9"/>
      <c r="O21" s="10"/>
    </row>
    <row r="22" spans="1:22" s="11" customFormat="1" ht="12" customHeight="1" thickBot="1" x14ac:dyDescent="0.25">
      <c r="A22" s="16" t="s">
        <v>33</v>
      </c>
      <c r="B22" s="17">
        <f>SUM(B19:B21)</f>
        <v>64</v>
      </c>
      <c r="C22" s="17">
        <f>SUM(C19:C21)</f>
        <v>19</v>
      </c>
      <c r="D22" s="180">
        <f>SUM(D19:D21)</f>
        <v>34</v>
      </c>
      <c r="E22" s="181"/>
      <c r="F22" s="17">
        <f>SUM(F19:F21)</f>
        <v>4</v>
      </c>
      <c r="G22" s="180">
        <v>2</v>
      </c>
      <c r="H22" s="181"/>
      <c r="I22" s="18">
        <f>SUM(I19:I21)</f>
        <v>24</v>
      </c>
      <c r="J22" s="15">
        <f>SUM(B22:I22)</f>
        <v>147</v>
      </c>
      <c r="K22" s="9"/>
      <c r="L22" s="9"/>
      <c r="M22" s="9"/>
      <c r="N22" s="9"/>
      <c r="O22" s="10"/>
      <c r="P22" s="155"/>
      <c r="Q22" s="155"/>
      <c r="R22" s="155"/>
      <c r="S22" s="155"/>
      <c r="T22" s="155"/>
      <c r="U22" s="155"/>
      <c r="V22" s="155"/>
    </row>
    <row r="23" spans="1:22" s="10" customFormat="1" ht="13.5" customHeight="1" thickBot="1" x14ac:dyDescent="0.25">
      <c r="A23" s="172" t="s">
        <v>34</v>
      </c>
      <c r="B23" s="172"/>
      <c r="C23" s="1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P23" s="155"/>
      <c r="Q23" s="155"/>
      <c r="R23" s="155"/>
      <c r="S23" s="155"/>
      <c r="T23" s="155"/>
      <c r="U23" s="155"/>
      <c r="V23" s="155"/>
    </row>
    <row r="24" spans="1:22" s="20" customFormat="1" ht="10.5" customHeight="1" x14ac:dyDescent="0.2">
      <c r="A24" s="182" t="s">
        <v>35</v>
      </c>
      <c r="B24" s="184" t="s">
        <v>36</v>
      </c>
      <c r="C24" s="186" t="s">
        <v>37</v>
      </c>
      <c r="D24" s="184" t="s">
        <v>38</v>
      </c>
      <c r="E24" s="184"/>
      <c r="F24" s="184"/>
      <c r="G24" s="188"/>
      <c r="H24" s="188"/>
      <c r="I24" s="184" t="s">
        <v>39</v>
      </c>
      <c r="J24" s="184"/>
      <c r="K24" s="184"/>
      <c r="L24" s="184"/>
      <c r="M24" s="184"/>
      <c r="N24" s="191"/>
    </row>
    <row r="25" spans="1:22" s="20" customFormat="1" ht="10.5" customHeight="1" x14ac:dyDescent="0.2">
      <c r="A25" s="183"/>
      <c r="B25" s="185"/>
      <c r="C25" s="187"/>
      <c r="D25" s="189"/>
      <c r="E25" s="189"/>
      <c r="F25" s="189"/>
      <c r="G25" s="190"/>
      <c r="H25" s="190"/>
      <c r="I25" s="189"/>
      <c r="J25" s="189"/>
      <c r="K25" s="189"/>
      <c r="L25" s="189"/>
      <c r="M25" s="189"/>
      <c r="N25" s="192"/>
    </row>
    <row r="26" spans="1:22" s="20" customFormat="1" ht="10.5" customHeight="1" x14ac:dyDescent="0.2">
      <c r="A26" s="183"/>
      <c r="B26" s="185"/>
      <c r="C26" s="187"/>
      <c r="D26" s="193" t="s">
        <v>40</v>
      </c>
      <c r="E26" s="193" t="s">
        <v>41</v>
      </c>
      <c r="F26" s="195" t="s">
        <v>42</v>
      </c>
      <c r="G26" s="196"/>
      <c r="H26" s="196"/>
      <c r="I26" s="171" t="s">
        <v>29</v>
      </c>
      <c r="J26" s="171"/>
      <c r="K26" s="171" t="s">
        <v>31</v>
      </c>
      <c r="L26" s="171"/>
      <c r="M26" s="171" t="s">
        <v>32</v>
      </c>
      <c r="N26" s="197"/>
    </row>
    <row r="27" spans="1:22" s="20" customFormat="1" ht="10.5" customHeight="1" x14ac:dyDescent="0.2">
      <c r="A27" s="183"/>
      <c r="B27" s="185"/>
      <c r="C27" s="187"/>
      <c r="D27" s="194"/>
      <c r="E27" s="193"/>
      <c r="F27" s="198" t="s">
        <v>43</v>
      </c>
      <c r="G27" s="201" t="s">
        <v>44</v>
      </c>
      <c r="H27" s="204" t="s">
        <v>126</v>
      </c>
      <c r="I27" s="85" t="s">
        <v>45</v>
      </c>
      <c r="J27" s="85" t="s">
        <v>46</v>
      </c>
      <c r="K27" s="85" t="s">
        <v>47</v>
      </c>
      <c r="L27" s="85" t="s">
        <v>48</v>
      </c>
      <c r="M27" s="84" t="s">
        <v>49</v>
      </c>
      <c r="N27" s="21" t="s">
        <v>50</v>
      </c>
    </row>
    <row r="28" spans="1:22" s="20" customFormat="1" ht="10.5" customHeight="1" x14ac:dyDescent="0.2">
      <c r="A28" s="183"/>
      <c r="B28" s="185"/>
      <c r="C28" s="187"/>
      <c r="D28" s="194"/>
      <c r="E28" s="193"/>
      <c r="F28" s="199"/>
      <c r="G28" s="202"/>
      <c r="H28" s="205"/>
      <c r="I28" s="189" t="s">
        <v>51</v>
      </c>
      <c r="J28" s="189" t="s">
        <v>150</v>
      </c>
      <c r="K28" s="189" t="s">
        <v>51</v>
      </c>
      <c r="L28" s="207" t="s">
        <v>154</v>
      </c>
      <c r="M28" s="189" t="s">
        <v>51</v>
      </c>
      <c r="N28" s="192" t="s">
        <v>52</v>
      </c>
    </row>
    <row r="29" spans="1:22" s="20" customFormat="1" ht="17.25" customHeight="1" x14ac:dyDescent="0.2">
      <c r="A29" s="183"/>
      <c r="B29" s="185"/>
      <c r="C29" s="187"/>
      <c r="D29" s="194"/>
      <c r="E29" s="193"/>
      <c r="F29" s="200"/>
      <c r="G29" s="203"/>
      <c r="H29" s="206"/>
      <c r="I29" s="189"/>
      <c r="J29" s="189"/>
      <c r="K29" s="189"/>
      <c r="L29" s="208"/>
      <c r="M29" s="189"/>
      <c r="N29" s="209"/>
    </row>
    <row r="30" spans="1:22" s="20" customFormat="1" ht="10.5" customHeight="1" x14ac:dyDescent="0.2">
      <c r="A30" s="22"/>
      <c r="B30" s="92" t="s">
        <v>53</v>
      </c>
      <c r="C30" s="23"/>
      <c r="D30" s="86"/>
      <c r="E30" s="86"/>
      <c r="F30" s="86"/>
      <c r="G30" s="24"/>
      <c r="H30" s="24"/>
      <c r="I30" s="86">
        <v>36</v>
      </c>
      <c r="J30" s="86">
        <v>36</v>
      </c>
      <c r="K30" s="86">
        <v>36</v>
      </c>
      <c r="L30" s="86">
        <v>36</v>
      </c>
      <c r="M30" s="24">
        <v>36</v>
      </c>
      <c r="N30" s="87">
        <v>36</v>
      </c>
    </row>
    <row r="31" spans="1:22" s="104" customFormat="1" ht="11.25" customHeight="1" x14ac:dyDescent="0.15">
      <c r="A31" s="100" t="s">
        <v>54</v>
      </c>
      <c r="B31" s="101" t="s">
        <v>55</v>
      </c>
      <c r="C31" s="102" t="s">
        <v>123</v>
      </c>
      <c r="D31" s="103">
        <f>D32+D44</f>
        <v>2056</v>
      </c>
      <c r="E31" s="103">
        <f t="shared" ref="E31:N31" si="0">E32+E44</f>
        <v>652</v>
      </c>
      <c r="F31" s="103">
        <f t="shared" si="0"/>
        <v>1404</v>
      </c>
      <c r="G31" s="103">
        <f t="shared" si="0"/>
        <v>532</v>
      </c>
      <c r="H31" s="103">
        <f t="shared" si="0"/>
        <v>476</v>
      </c>
      <c r="I31" s="103">
        <f t="shared" si="0"/>
        <v>612</v>
      </c>
      <c r="J31" s="103">
        <f t="shared" si="0"/>
        <v>726</v>
      </c>
      <c r="K31" s="103">
        <f t="shared" si="0"/>
        <v>66</v>
      </c>
      <c r="L31" s="103">
        <f t="shared" si="0"/>
        <v>0</v>
      </c>
      <c r="M31" s="103">
        <f t="shared" si="0"/>
        <v>0</v>
      </c>
      <c r="N31" s="103">
        <f t="shared" si="0"/>
        <v>0</v>
      </c>
    </row>
    <row r="32" spans="1:22" s="118" customFormat="1" ht="15" customHeight="1" x14ac:dyDescent="0.15">
      <c r="A32" s="112" t="s">
        <v>56</v>
      </c>
      <c r="B32" s="130" t="s">
        <v>146</v>
      </c>
      <c r="C32" s="131" t="s">
        <v>57</v>
      </c>
      <c r="D32" s="116">
        <f>SUM(D33:D43)</f>
        <v>1402</v>
      </c>
      <c r="E32" s="116">
        <f t="shared" ref="E32:N32" si="1">SUM(E33:E43)</f>
        <v>430</v>
      </c>
      <c r="F32" s="116">
        <f t="shared" si="1"/>
        <v>972</v>
      </c>
      <c r="G32" s="116">
        <f t="shared" si="1"/>
        <v>392</v>
      </c>
      <c r="H32" s="116">
        <f t="shared" si="1"/>
        <v>324</v>
      </c>
      <c r="I32" s="116">
        <f t="shared" si="1"/>
        <v>408</v>
      </c>
      <c r="J32" s="116">
        <f t="shared" si="1"/>
        <v>498</v>
      </c>
      <c r="K32" s="116">
        <f t="shared" si="1"/>
        <v>66</v>
      </c>
      <c r="L32" s="116">
        <f t="shared" si="1"/>
        <v>0</v>
      </c>
      <c r="M32" s="116">
        <f t="shared" si="1"/>
        <v>0</v>
      </c>
      <c r="N32" s="116">
        <f t="shared" si="1"/>
        <v>0</v>
      </c>
      <c r="P32" s="210"/>
      <c r="Q32" s="210"/>
      <c r="R32" s="210"/>
      <c r="S32" s="210"/>
    </row>
    <row r="33" spans="1:17" s="10" customFormat="1" ht="12.75" customHeight="1" x14ac:dyDescent="0.2">
      <c r="A33" s="12" t="s">
        <v>58</v>
      </c>
      <c r="B33" s="129" t="s">
        <v>132</v>
      </c>
      <c r="C33" s="25" t="s">
        <v>155</v>
      </c>
      <c r="D33" s="86">
        <f>E33+F33</f>
        <v>92</v>
      </c>
      <c r="E33" s="86">
        <v>20</v>
      </c>
      <c r="F33" s="86">
        <v>72</v>
      </c>
      <c r="G33" s="24">
        <v>30</v>
      </c>
      <c r="H33" s="24">
        <v>22</v>
      </c>
      <c r="I33" s="135">
        <v>34</v>
      </c>
      <c r="J33" s="90">
        <v>38</v>
      </c>
      <c r="K33" s="86"/>
      <c r="L33" s="86"/>
      <c r="M33" s="86"/>
      <c r="N33" s="26"/>
      <c r="P33" s="10" t="s">
        <v>59</v>
      </c>
    </row>
    <row r="34" spans="1:17" s="10" customFormat="1" ht="12.75" customHeight="1" x14ac:dyDescent="0.2">
      <c r="A34" s="12" t="s">
        <v>60</v>
      </c>
      <c r="B34" s="129" t="s">
        <v>134</v>
      </c>
      <c r="C34" s="25" t="s">
        <v>70</v>
      </c>
      <c r="D34" s="96">
        <f t="shared" ref="D34:D43" si="2">E34+F34</f>
        <v>146</v>
      </c>
      <c r="E34" s="86">
        <v>38</v>
      </c>
      <c r="F34" s="86">
        <v>108</v>
      </c>
      <c r="G34" s="24">
        <v>46</v>
      </c>
      <c r="H34" s="24">
        <v>34</v>
      </c>
      <c r="I34" s="135">
        <v>34</v>
      </c>
      <c r="J34" s="90">
        <v>44</v>
      </c>
      <c r="K34" s="135">
        <v>30</v>
      </c>
      <c r="L34" s="86"/>
      <c r="M34" s="86"/>
      <c r="N34" s="87"/>
    </row>
    <row r="35" spans="1:17" s="10" customFormat="1" ht="12.75" customHeight="1" x14ac:dyDescent="0.2">
      <c r="A35" s="12" t="s">
        <v>61</v>
      </c>
      <c r="B35" s="31" t="s">
        <v>136</v>
      </c>
      <c r="C35" s="25" t="s">
        <v>70</v>
      </c>
      <c r="D35" s="96">
        <f t="shared" si="2"/>
        <v>92</v>
      </c>
      <c r="E35" s="86">
        <v>20</v>
      </c>
      <c r="F35" s="86">
        <v>72</v>
      </c>
      <c r="G35" s="24">
        <v>20</v>
      </c>
      <c r="H35" s="24">
        <v>22</v>
      </c>
      <c r="I35" s="135"/>
      <c r="J35" s="90">
        <v>36</v>
      </c>
      <c r="K35" s="135">
        <v>36</v>
      </c>
      <c r="L35" s="86"/>
      <c r="M35" s="86"/>
      <c r="N35" s="87"/>
    </row>
    <row r="36" spans="1:17" s="10" customFormat="1" ht="12.75" customHeight="1" x14ac:dyDescent="0.2">
      <c r="A36" s="12" t="s">
        <v>62</v>
      </c>
      <c r="B36" s="129" t="s">
        <v>137</v>
      </c>
      <c r="C36" s="25" t="s">
        <v>70</v>
      </c>
      <c r="D36" s="96">
        <f t="shared" si="2"/>
        <v>146</v>
      </c>
      <c r="E36" s="86">
        <v>38</v>
      </c>
      <c r="F36" s="86">
        <v>108</v>
      </c>
      <c r="G36" s="24">
        <v>70</v>
      </c>
      <c r="H36" s="24">
        <v>34</v>
      </c>
      <c r="I36" s="135">
        <v>48</v>
      </c>
      <c r="J36" s="90">
        <v>60</v>
      </c>
      <c r="K36" s="135"/>
      <c r="L36" s="86"/>
      <c r="M36" s="86"/>
      <c r="N36" s="87"/>
    </row>
    <row r="37" spans="1:17" s="10" customFormat="1" ht="12.75" customHeight="1" x14ac:dyDescent="0.2">
      <c r="A37" s="12" t="s">
        <v>63</v>
      </c>
      <c r="B37" s="10" t="s">
        <v>72</v>
      </c>
      <c r="C37" s="25" t="s">
        <v>70</v>
      </c>
      <c r="D37" s="96">
        <f t="shared" si="2"/>
        <v>246</v>
      </c>
      <c r="E37" s="86">
        <v>58</v>
      </c>
      <c r="F37" s="86">
        <v>188</v>
      </c>
      <c r="G37" s="24">
        <v>48</v>
      </c>
      <c r="H37" s="24">
        <v>60</v>
      </c>
      <c r="I37" s="136">
        <v>68</v>
      </c>
      <c r="J37" s="80">
        <v>120</v>
      </c>
      <c r="K37" s="135"/>
      <c r="L37" s="86"/>
      <c r="M37" s="86"/>
      <c r="N37" s="87"/>
    </row>
    <row r="38" spans="1:17" s="10" customFormat="1" ht="12.75" customHeight="1" x14ac:dyDescent="0.2">
      <c r="A38" s="12" t="s">
        <v>64</v>
      </c>
      <c r="B38" s="129" t="s">
        <v>139</v>
      </c>
      <c r="C38" s="25" t="s">
        <v>70</v>
      </c>
      <c r="D38" s="96">
        <f t="shared" si="2"/>
        <v>144</v>
      </c>
      <c r="E38" s="86">
        <v>72</v>
      </c>
      <c r="F38" s="86">
        <v>72</v>
      </c>
      <c r="G38" s="24">
        <v>72</v>
      </c>
      <c r="H38" s="24">
        <v>22</v>
      </c>
      <c r="I38" s="135">
        <v>34</v>
      </c>
      <c r="J38" s="90">
        <v>38</v>
      </c>
      <c r="K38" s="86"/>
      <c r="L38" s="86"/>
      <c r="M38" s="86"/>
      <c r="N38" s="87"/>
    </row>
    <row r="39" spans="1:17" s="10" customFormat="1" ht="12.75" customHeight="1" x14ac:dyDescent="0.2">
      <c r="A39" s="12" t="s">
        <v>66</v>
      </c>
      <c r="B39" s="129" t="s">
        <v>67</v>
      </c>
      <c r="C39" s="25" t="s">
        <v>70</v>
      </c>
      <c r="D39" s="96">
        <f t="shared" si="2"/>
        <v>98</v>
      </c>
      <c r="E39" s="86">
        <v>30</v>
      </c>
      <c r="F39" s="86">
        <v>68</v>
      </c>
      <c r="G39" s="24">
        <v>36</v>
      </c>
      <c r="H39" s="24">
        <v>20</v>
      </c>
      <c r="I39" s="135">
        <v>34</v>
      </c>
      <c r="J39" s="90">
        <v>34</v>
      </c>
      <c r="K39" s="86"/>
      <c r="L39" s="86"/>
      <c r="M39" s="86"/>
      <c r="N39" s="27"/>
      <c r="P39" s="211"/>
      <c r="Q39" s="211"/>
    </row>
    <row r="40" spans="1:17" s="10" customFormat="1" ht="12.75" customHeight="1" x14ac:dyDescent="0.2">
      <c r="A40" s="12" t="s">
        <v>68</v>
      </c>
      <c r="B40" s="10" t="s">
        <v>73</v>
      </c>
      <c r="C40" s="25" t="s">
        <v>70</v>
      </c>
      <c r="D40" s="96">
        <f t="shared" si="2"/>
        <v>146</v>
      </c>
      <c r="E40" s="86">
        <v>38</v>
      </c>
      <c r="F40" s="86">
        <v>108</v>
      </c>
      <c r="G40" s="24">
        <v>14</v>
      </c>
      <c r="H40" s="24">
        <v>34</v>
      </c>
      <c r="I40" s="86">
        <v>34</v>
      </c>
      <c r="J40" s="86">
        <v>74</v>
      </c>
      <c r="K40" s="86"/>
      <c r="L40" s="86"/>
      <c r="M40" s="86"/>
      <c r="N40" s="87"/>
      <c r="P40" s="211"/>
      <c r="Q40" s="211"/>
    </row>
    <row r="41" spans="1:17" s="10" customFormat="1" ht="12.75" customHeight="1" x14ac:dyDescent="0.2">
      <c r="A41" s="12" t="s">
        <v>69</v>
      </c>
      <c r="B41" s="129" t="s">
        <v>140</v>
      </c>
      <c r="C41" s="25" t="s">
        <v>70</v>
      </c>
      <c r="D41" s="96">
        <f t="shared" si="2"/>
        <v>114</v>
      </c>
      <c r="E41" s="96">
        <v>42</v>
      </c>
      <c r="F41" s="96">
        <v>72</v>
      </c>
      <c r="G41" s="24">
        <v>34</v>
      </c>
      <c r="H41" s="24">
        <v>22</v>
      </c>
      <c r="I41" s="135">
        <v>34</v>
      </c>
      <c r="J41" s="90">
        <v>38</v>
      </c>
      <c r="K41" s="96"/>
      <c r="L41" s="96"/>
      <c r="M41" s="24"/>
      <c r="N41" s="98"/>
      <c r="P41" s="211"/>
      <c r="Q41" s="211"/>
    </row>
    <row r="42" spans="1:17" s="10" customFormat="1" ht="12.75" customHeight="1" x14ac:dyDescent="0.2">
      <c r="A42" s="12" t="s">
        <v>143</v>
      </c>
      <c r="B42" s="129" t="s">
        <v>141</v>
      </c>
      <c r="C42" s="25" t="s">
        <v>70</v>
      </c>
      <c r="D42" s="96">
        <f t="shared" si="2"/>
        <v>114</v>
      </c>
      <c r="E42" s="96">
        <v>42</v>
      </c>
      <c r="F42" s="96">
        <v>72</v>
      </c>
      <c r="G42" s="24">
        <v>22</v>
      </c>
      <c r="H42" s="24">
        <v>22</v>
      </c>
      <c r="I42" s="135">
        <v>72</v>
      </c>
      <c r="J42" s="90"/>
      <c r="K42" s="96"/>
      <c r="L42" s="96"/>
      <c r="M42" s="24"/>
      <c r="N42" s="98"/>
      <c r="P42" s="211"/>
      <c r="Q42" s="211"/>
    </row>
    <row r="43" spans="1:17" s="10" customFormat="1" ht="12.75" customHeight="1" x14ac:dyDescent="0.2">
      <c r="A43" s="12" t="s">
        <v>144</v>
      </c>
      <c r="B43" s="129" t="s">
        <v>142</v>
      </c>
      <c r="C43" s="25" t="s">
        <v>70</v>
      </c>
      <c r="D43" s="96">
        <f t="shared" si="2"/>
        <v>64</v>
      </c>
      <c r="E43" s="96">
        <v>32</v>
      </c>
      <c r="F43" s="96">
        <v>32</v>
      </c>
      <c r="G43" s="24">
        <v>0</v>
      </c>
      <c r="H43" s="24">
        <v>32</v>
      </c>
      <c r="I43" s="135">
        <v>16</v>
      </c>
      <c r="J43" s="90">
        <v>16</v>
      </c>
      <c r="K43" s="96"/>
      <c r="L43" s="96"/>
      <c r="M43" s="24"/>
      <c r="N43" s="98"/>
      <c r="P43" s="99"/>
      <c r="Q43" s="99"/>
    </row>
    <row r="44" spans="1:17" s="133" customFormat="1" ht="22.5" customHeight="1" x14ac:dyDescent="0.2">
      <c r="A44" s="107"/>
      <c r="B44" s="130" t="s">
        <v>145</v>
      </c>
      <c r="C44" s="132" t="s">
        <v>71</v>
      </c>
      <c r="D44" s="110">
        <f>SUM(D45:D47)</f>
        <v>654</v>
      </c>
      <c r="E44" s="110">
        <f t="shared" ref="E44:N44" si="3">SUM(E45:E47)</f>
        <v>222</v>
      </c>
      <c r="F44" s="110">
        <f t="shared" si="3"/>
        <v>432</v>
      </c>
      <c r="G44" s="110">
        <f t="shared" si="3"/>
        <v>140</v>
      </c>
      <c r="H44" s="110">
        <f t="shared" si="3"/>
        <v>152</v>
      </c>
      <c r="I44" s="110">
        <f t="shared" si="3"/>
        <v>204</v>
      </c>
      <c r="J44" s="110">
        <f t="shared" si="3"/>
        <v>228</v>
      </c>
      <c r="K44" s="110">
        <f t="shared" si="3"/>
        <v>0</v>
      </c>
      <c r="L44" s="110">
        <f t="shared" si="3"/>
        <v>0</v>
      </c>
      <c r="M44" s="110">
        <f t="shared" si="3"/>
        <v>0</v>
      </c>
      <c r="N44" s="110">
        <f t="shared" si="3"/>
        <v>0</v>
      </c>
      <c r="O44" s="10"/>
      <c r="P44" s="134"/>
      <c r="Q44" s="134"/>
    </row>
    <row r="45" spans="1:17" s="10" customFormat="1" ht="12.75" customHeight="1" x14ac:dyDescent="0.2">
      <c r="A45" s="12" t="s">
        <v>147</v>
      </c>
      <c r="B45" s="129" t="s">
        <v>133</v>
      </c>
      <c r="C45" s="25" t="s">
        <v>155</v>
      </c>
      <c r="D45" s="38">
        <f>E45+F45</f>
        <v>218</v>
      </c>
      <c r="E45" s="38">
        <v>74</v>
      </c>
      <c r="F45" s="38">
        <v>144</v>
      </c>
      <c r="G45" s="39">
        <v>26</v>
      </c>
      <c r="H45" s="39">
        <v>52</v>
      </c>
      <c r="I45" s="86">
        <v>68</v>
      </c>
      <c r="J45" s="86">
        <v>76</v>
      </c>
      <c r="K45" s="86"/>
      <c r="L45" s="86"/>
      <c r="M45" s="24"/>
      <c r="N45" s="87"/>
      <c r="P45" s="29"/>
      <c r="Q45" s="29"/>
    </row>
    <row r="46" spans="1:17" s="30" customFormat="1" ht="12.75" customHeight="1" x14ac:dyDescent="0.2">
      <c r="A46" s="12" t="s">
        <v>148</v>
      </c>
      <c r="B46" s="31" t="s">
        <v>135</v>
      </c>
      <c r="C46" s="25" t="s">
        <v>155</v>
      </c>
      <c r="D46" s="38">
        <f t="shared" ref="D46:D47" si="4">E46+F46</f>
        <v>218</v>
      </c>
      <c r="E46" s="38">
        <v>74</v>
      </c>
      <c r="F46" s="38">
        <v>144</v>
      </c>
      <c r="G46" s="39">
        <v>42</v>
      </c>
      <c r="H46" s="39">
        <v>46</v>
      </c>
      <c r="I46" s="86">
        <v>68</v>
      </c>
      <c r="J46" s="86">
        <v>76</v>
      </c>
      <c r="K46" s="86"/>
      <c r="L46" s="86"/>
      <c r="M46" s="24"/>
      <c r="N46" s="87"/>
      <c r="O46" s="10"/>
    </row>
    <row r="47" spans="1:17" s="10" customFormat="1" ht="12.75" customHeight="1" x14ac:dyDescent="0.2">
      <c r="A47" s="10" t="s">
        <v>149</v>
      </c>
      <c r="B47" s="129" t="s">
        <v>138</v>
      </c>
      <c r="C47" s="25" t="s">
        <v>155</v>
      </c>
      <c r="D47" s="38">
        <f t="shared" si="4"/>
        <v>218</v>
      </c>
      <c r="E47" s="38">
        <v>74</v>
      </c>
      <c r="F47" s="38">
        <v>144</v>
      </c>
      <c r="G47" s="39">
        <v>72</v>
      </c>
      <c r="H47" s="39">
        <v>54</v>
      </c>
      <c r="I47" s="86">
        <v>68</v>
      </c>
      <c r="J47" s="86">
        <v>76</v>
      </c>
      <c r="K47" s="86"/>
      <c r="L47" s="86"/>
      <c r="M47" s="24"/>
      <c r="N47" s="87"/>
    </row>
    <row r="48" spans="1:17" s="106" customFormat="1" ht="11.25" customHeight="1" x14ac:dyDescent="0.2">
      <c r="A48" s="212"/>
      <c r="B48" s="214" t="s">
        <v>74</v>
      </c>
      <c r="C48" s="216" t="s">
        <v>122</v>
      </c>
      <c r="D48" s="218">
        <f>D50+D60</f>
        <v>3212</v>
      </c>
      <c r="E48" s="218">
        <f t="shared" ref="E48:N48" si="5">E50+E60</f>
        <v>452</v>
      </c>
      <c r="F48" s="218">
        <f t="shared" si="5"/>
        <v>2760</v>
      </c>
      <c r="G48" s="218">
        <f t="shared" si="5"/>
        <v>332</v>
      </c>
      <c r="H48" s="218">
        <f t="shared" si="5"/>
        <v>658</v>
      </c>
      <c r="I48" s="218">
        <f t="shared" si="5"/>
        <v>0</v>
      </c>
      <c r="J48" s="218">
        <f t="shared" si="5"/>
        <v>66</v>
      </c>
      <c r="K48" s="218">
        <f t="shared" si="5"/>
        <v>546</v>
      </c>
      <c r="L48" s="218">
        <f t="shared" si="5"/>
        <v>794</v>
      </c>
      <c r="M48" s="218">
        <f t="shared" si="5"/>
        <v>604</v>
      </c>
      <c r="N48" s="218">
        <f t="shared" si="5"/>
        <v>750</v>
      </c>
      <c r="O48" s="10"/>
    </row>
    <row r="49" spans="1:15" s="106" customFormat="1" ht="9.75" customHeight="1" x14ac:dyDescent="0.2">
      <c r="A49" s="213"/>
      <c r="B49" s="215"/>
      <c r="C49" s="217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10"/>
    </row>
    <row r="50" spans="1:15" s="111" customFormat="1" ht="12.75" customHeight="1" x14ac:dyDescent="0.2">
      <c r="A50" s="107" t="s">
        <v>75</v>
      </c>
      <c r="B50" s="108" t="s">
        <v>76</v>
      </c>
      <c r="C50" s="109" t="s">
        <v>121</v>
      </c>
      <c r="D50" s="110">
        <f t="shared" ref="D50:N50" si="6">SUM(D51:D57)</f>
        <v>559</v>
      </c>
      <c r="E50" s="110">
        <f t="shared" si="6"/>
        <v>159</v>
      </c>
      <c r="F50" s="110">
        <f t="shared" si="6"/>
        <v>400</v>
      </c>
      <c r="G50" s="110">
        <f t="shared" si="6"/>
        <v>178</v>
      </c>
      <c r="H50" s="110">
        <f t="shared" si="6"/>
        <v>228</v>
      </c>
      <c r="I50" s="110">
        <f t="shared" si="6"/>
        <v>0</v>
      </c>
      <c r="J50" s="110">
        <f t="shared" si="6"/>
        <v>66</v>
      </c>
      <c r="K50" s="110">
        <f t="shared" si="6"/>
        <v>184</v>
      </c>
      <c r="L50" s="110">
        <f t="shared" si="6"/>
        <v>150</v>
      </c>
      <c r="M50" s="110">
        <f t="shared" si="6"/>
        <v>0</v>
      </c>
      <c r="N50" s="110">
        <f t="shared" si="6"/>
        <v>0</v>
      </c>
      <c r="O50" s="10"/>
    </row>
    <row r="51" spans="1:15" s="32" customFormat="1" ht="12.75" customHeight="1" x14ac:dyDescent="0.2">
      <c r="A51" s="33" t="s">
        <v>77</v>
      </c>
      <c r="B51" s="34" t="s">
        <v>78</v>
      </c>
      <c r="C51" s="35" t="s">
        <v>158</v>
      </c>
      <c r="D51" s="88">
        <f t="shared" ref="D51:D54" si="7">SUM(E51:F51)</f>
        <v>185</v>
      </c>
      <c r="E51" s="88">
        <v>45</v>
      </c>
      <c r="F51" s="91">
        <f t="shared" ref="F51:F59" si="8">SUM(I51:N51)</f>
        <v>140</v>
      </c>
      <c r="G51" s="93">
        <v>86</v>
      </c>
      <c r="H51" s="79">
        <v>74</v>
      </c>
      <c r="I51" s="88"/>
      <c r="J51" s="88">
        <v>36</v>
      </c>
      <c r="K51" s="88">
        <v>54</v>
      </c>
      <c r="L51" s="88">
        <v>50</v>
      </c>
      <c r="M51" s="89"/>
      <c r="N51" s="15"/>
      <c r="O51" s="10"/>
    </row>
    <row r="52" spans="1:15" s="32" customFormat="1" ht="12.75" customHeight="1" x14ac:dyDescent="0.2">
      <c r="A52" s="33" t="s">
        <v>79</v>
      </c>
      <c r="B52" s="36" t="s">
        <v>80</v>
      </c>
      <c r="C52" s="37" t="s">
        <v>70</v>
      </c>
      <c r="D52" s="88">
        <f t="shared" si="7"/>
        <v>48</v>
      </c>
      <c r="E52" s="38">
        <v>16</v>
      </c>
      <c r="F52" s="97">
        <f t="shared" si="8"/>
        <v>32</v>
      </c>
      <c r="G52" s="39">
        <v>32</v>
      </c>
      <c r="H52" s="79">
        <v>26</v>
      </c>
      <c r="I52" s="88"/>
      <c r="J52" s="88"/>
      <c r="K52" s="88">
        <v>32</v>
      </c>
      <c r="L52" s="88"/>
      <c r="M52" s="88"/>
      <c r="N52" s="28"/>
      <c r="O52" s="10"/>
    </row>
    <row r="53" spans="1:15" s="45" customFormat="1" ht="12.75" customHeight="1" x14ac:dyDescent="0.2">
      <c r="A53" s="33" t="s">
        <v>81</v>
      </c>
      <c r="B53" s="40" t="s">
        <v>82</v>
      </c>
      <c r="C53" s="37" t="s">
        <v>70</v>
      </c>
      <c r="D53" s="41">
        <f t="shared" si="7"/>
        <v>96</v>
      </c>
      <c r="E53" s="42">
        <v>36</v>
      </c>
      <c r="F53" s="97">
        <f t="shared" si="8"/>
        <v>60</v>
      </c>
      <c r="G53" s="43">
        <v>6</v>
      </c>
      <c r="H53" s="79">
        <v>40</v>
      </c>
      <c r="I53" s="88"/>
      <c r="J53" s="88">
        <v>30</v>
      </c>
      <c r="K53" s="88">
        <v>30</v>
      </c>
      <c r="L53" s="88"/>
      <c r="M53" s="89"/>
      <c r="N53" s="44"/>
      <c r="O53" s="10"/>
    </row>
    <row r="54" spans="1:15" s="48" customFormat="1" ht="12.75" customHeight="1" x14ac:dyDescent="0.2">
      <c r="A54" s="33" t="s">
        <v>83</v>
      </c>
      <c r="B54" s="84" t="s">
        <v>84</v>
      </c>
      <c r="C54" s="37" t="s">
        <v>70</v>
      </c>
      <c r="D54" s="41">
        <f t="shared" si="7"/>
        <v>51</v>
      </c>
      <c r="E54" s="41">
        <v>17</v>
      </c>
      <c r="F54" s="97">
        <f t="shared" si="8"/>
        <v>34</v>
      </c>
      <c r="G54" s="46">
        <v>20</v>
      </c>
      <c r="H54" s="79">
        <v>24</v>
      </c>
      <c r="I54" s="88"/>
      <c r="J54" s="88"/>
      <c r="K54" s="88"/>
      <c r="L54" s="88">
        <v>34</v>
      </c>
      <c r="M54" s="89"/>
      <c r="N54" s="47"/>
      <c r="O54" s="10"/>
    </row>
    <row r="55" spans="1:15" s="48" customFormat="1" ht="20.25" customHeight="1" x14ac:dyDescent="0.2">
      <c r="A55" s="33" t="s">
        <v>85</v>
      </c>
      <c r="B55" s="49" t="s">
        <v>86</v>
      </c>
      <c r="C55" s="50" t="s">
        <v>70</v>
      </c>
      <c r="D55" s="41">
        <f t="shared" ref="D55:D59" si="9">SUM(E55:F55)</f>
        <v>48</v>
      </c>
      <c r="E55" s="41">
        <v>16</v>
      </c>
      <c r="F55" s="97">
        <f t="shared" si="8"/>
        <v>32</v>
      </c>
      <c r="G55" s="46">
        <v>6</v>
      </c>
      <c r="H55" s="80">
        <v>24</v>
      </c>
      <c r="I55" s="51"/>
      <c r="J55" s="51"/>
      <c r="K55" s="51"/>
      <c r="L55" s="51">
        <v>32</v>
      </c>
      <c r="M55" s="43"/>
      <c r="N55" s="52"/>
      <c r="O55" s="10"/>
    </row>
    <row r="56" spans="1:15" s="45" customFormat="1" ht="12.75" customHeight="1" x14ac:dyDescent="0.2">
      <c r="A56" s="33" t="s">
        <v>87</v>
      </c>
      <c r="B56" s="53" t="s">
        <v>88</v>
      </c>
      <c r="C56" s="50" t="s">
        <v>70</v>
      </c>
      <c r="D56" s="41">
        <f t="shared" si="9"/>
        <v>80</v>
      </c>
      <c r="E56" s="41">
        <v>12</v>
      </c>
      <c r="F56" s="97">
        <f t="shared" si="8"/>
        <v>68</v>
      </c>
      <c r="G56" s="46">
        <v>12</v>
      </c>
      <c r="H56" s="79">
        <v>20</v>
      </c>
      <c r="I56" s="41"/>
      <c r="J56" s="41"/>
      <c r="K56" s="41">
        <v>34</v>
      </c>
      <c r="L56" s="41">
        <v>34</v>
      </c>
      <c r="M56" s="46"/>
      <c r="N56" s="44"/>
      <c r="O56" s="10"/>
    </row>
    <row r="57" spans="1:15" s="45" customFormat="1" ht="12.75" customHeight="1" x14ac:dyDescent="0.2">
      <c r="A57" s="33" t="s">
        <v>118</v>
      </c>
      <c r="B57" s="49" t="s">
        <v>119</v>
      </c>
      <c r="C57" s="50" t="s">
        <v>70</v>
      </c>
      <c r="D57" s="41">
        <f t="shared" si="9"/>
        <v>51</v>
      </c>
      <c r="E57" s="41">
        <v>17</v>
      </c>
      <c r="F57" s="97">
        <f t="shared" si="8"/>
        <v>34</v>
      </c>
      <c r="G57" s="46">
        <v>16</v>
      </c>
      <c r="H57" s="80">
        <v>20</v>
      </c>
      <c r="I57" s="51"/>
      <c r="J57" s="51"/>
      <c r="K57" s="51">
        <v>34</v>
      </c>
      <c r="L57" s="51"/>
      <c r="M57" s="43"/>
      <c r="N57" s="52"/>
      <c r="O57" s="10"/>
    </row>
    <row r="58" spans="1:15" s="45" customFormat="1" ht="12.75" customHeight="1" x14ac:dyDescent="0.2">
      <c r="A58" s="33" t="s">
        <v>156</v>
      </c>
      <c r="B58" s="129" t="s">
        <v>152</v>
      </c>
      <c r="C58" s="25" t="s">
        <v>70</v>
      </c>
      <c r="D58" s="41">
        <f t="shared" si="9"/>
        <v>51</v>
      </c>
      <c r="E58" s="41">
        <v>17</v>
      </c>
      <c r="F58" s="97">
        <f t="shared" si="8"/>
        <v>34</v>
      </c>
      <c r="G58" s="46"/>
      <c r="H58" s="80"/>
      <c r="I58" s="51"/>
      <c r="J58" s="51"/>
      <c r="K58" s="51">
        <v>34</v>
      </c>
      <c r="L58" s="51"/>
      <c r="M58" s="43"/>
      <c r="N58" s="52"/>
      <c r="O58" s="10"/>
    </row>
    <row r="59" spans="1:15" s="45" customFormat="1" ht="12.75" customHeight="1" x14ac:dyDescent="0.2">
      <c r="A59" s="33" t="s">
        <v>157</v>
      </c>
      <c r="B59" s="129" t="s">
        <v>153</v>
      </c>
      <c r="C59" s="25" t="s">
        <v>70</v>
      </c>
      <c r="D59" s="41">
        <f t="shared" si="9"/>
        <v>51</v>
      </c>
      <c r="E59" s="41">
        <v>17</v>
      </c>
      <c r="F59" s="97">
        <f t="shared" si="8"/>
        <v>34</v>
      </c>
      <c r="G59" s="46"/>
      <c r="H59" s="80"/>
      <c r="I59" s="51"/>
      <c r="J59" s="51"/>
      <c r="K59" s="51">
        <v>34</v>
      </c>
      <c r="L59" s="51"/>
      <c r="M59" s="43"/>
      <c r="N59" s="52"/>
      <c r="O59" s="10"/>
    </row>
    <row r="60" spans="1:15" s="118" customFormat="1" ht="12.75" customHeight="1" x14ac:dyDescent="0.2">
      <c r="A60" s="112" t="s">
        <v>90</v>
      </c>
      <c r="B60" s="113" t="s">
        <v>91</v>
      </c>
      <c r="C60" s="114" t="s">
        <v>89</v>
      </c>
      <c r="D60" s="116">
        <f>D61+D65</f>
        <v>2653</v>
      </c>
      <c r="E60" s="116">
        <f t="shared" ref="E60:N60" si="10">E61+E65</f>
        <v>293</v>
      </c>
      <c r="F60" s="116">
        <f t="shared" si="10"/>
        <v>2360</v>
      </c>
      <c r="G60" s="116">
        <f t="shared" si="10"/>
        <v>154</v>
      </c>
      <c r="H60" s="116">
        <f t="shared" si="10"/>
        <v>430</v>
      </c>
      <c r="I60" s="116">
        <f t="shared" si="10"/>
        <v>0</v>
      </c>
      <c r="J60" s="116">
        <f t="shared" si="10"/>
        <v>0</v>
      </c>
      <c r="K60" s="116">
        <f t="shared" si="10"/>
        <v>362</v>
      </c>
      <c r="L60" s="116">
        <f t="shared" si="10"/>
        <v>644</v>
      </c>
      <c r="M60" s="116">
        <f t="shared" si="10"/>
        <v>604</v>
      </c>
      <c r="N60" s="116">
        <f t="shared" si="10"/>
        <v>750</v>
      </c>
      <c r="O60" s="133"/>
    </row>
    <row r="61" spans="1:15" s="123" customFormat="1" ht="23.25" customHeight="1" x14ac:dyDescent="0.2">
      <c r="A61" s="119" t="s">
        <v>92</v>
      </c>
      <c r="B61" s="120" t="s">
        <v>93</v>
      </c>
      <c r="C61" s="121" t="s">
        <v>94</v>
      </c>
      <c r="D61" s="122">
        <f>D62+D63+D64</f>
        <v>560</v>
      </c>
      <c r="E61" s="122">
        <f t="shared" ref="E61:N61" si="11">E62+E63+E64</f>
        <v>112</v>
      </c>
      <c r="F61" s="122">
        <f t="shared" si="11"/>
        <v>448</v>
      </c>
      <c r="G61" s="122">
        <f t="shared" si="11"/>
        <v>54</v>
      </c>
      <c r="H61" s="122">
        <f t="shared" si="11"/>
        <v>120</v>
      </c>
      <c r="I61" s="122">
        <f t="shared" si="11"/>
        <v>0</v>
      </c>
      <c r="J61" s="122">
        <f t="shared" si="11"/>
        <v>0</v>
      </c>
      <c r="K61" s="122">
        <f t="shared" si="11"/>
        <v>224</v>
      </c>
      <c r="L61" s="122">
        <f t="shared" si="11"/>
        <v>224</v>
      </c>
      <c r="M61" s="122">
        <f t="shared" si="11"/>
        <v>0</v>
      </c>
      <c r="N61" s="122">
        <f t="shared" si="11"/>
        <v>0</v>
      </c>
      <c r="O61" s="10"/>
    </row>
    <row r="62" spans="1:15" s="45" customFormat="1" ht="23.25" customHeight="1" x14ac:dyDescent="0.2">
      <c r="A62" s="56" t="s">
        <v>95</v>
      </c>
      <c r="B62" s="84" t="s">
        <v>96</v>
      </c>
      <c r="C62" s="50" t="s">
        <v>107</v>
      </c>
      <c r="D62" s="41">
        <f>SUM(E62:F62)</f>
        <v>272</v>
      </c>
      <c r="E62" s="41">
        <v>112</v>
      </c>
      <c r="F62" s="41">
        <f t="shared" ref="F62:F68" si="12">SUM(I62:N62)</f>
        <v>160</v>
      </c>
      <c r="G62" s="46">
        <v>54</v>
      </c>
      <c r="H62" s="90">
        <v>120</v>
      </c>
      <c r="I62" s="41"/>
      <c r="J62" s="41"/>
      <c r="K62" s="41">
        <v>80</v>
      </c>
      <c r="L62" s="41">
        <v>80</v>
      </c>
      <c r="M62" s="46"/>
      <c r="N62" s="44"/>
      <c r="O62" s="10"/>
    </row>
    <row r="63" spans="1:15" s="45" customFormat="1" ht="12.75" customHeight="1" x14ac:dyDescent="0.2">
      <c r="A63" s="81" t="s">
        <v>97</v>
      </c>
      <c r="B63" s="57" t="s">
        <v>98</v>
      </c>
      <c r="C63" s="83" t="s">
        <v>70</v>
      </c>
      <c r="D63" s="41">
        <f>SUM(E63:F63)</f>
        <v>144</v>
      </c>
      <c r="E63" s="41"/>
      <c r="F63" s="41">
        <f t="shared" si="12"/>
        <v>144</v>
      </c>
      <c r="G63" s="46"/>
      <c r="H63" s="90"/>
      <c r="I63" s="41"/>
      <c r="J63" s="41"/>
      <c r="K63" s="41">
        <v>72</v>
      </c>
      <c r="L63" s="41">
        <v>72</v>
      </c>
      <c r="M63" s="46"/>
      <c r="N63" s="44"/>
      <c r="O63" s="10"/>
    </row>
    <row r="64" spans="1:15" s="45" customFormat="1" ht="12.75" customHeight="1" x14ac:dyDescent="0.2">
      <c r="A64" s="81" t="s">
        <v>99</v>
      </c>
      <c r="B64" s="53" t="s">
        <v>100</v>
      </c>
      <c r="C64" s="83" t="s">
        <v>70</v>
      </c>
      <c r="D64" s="41">
        <f>SUM(E64:F64)</f>
        <v>144</v>
      </c>
      <c r="E64" s="41"/>
      <c r="F64" s="41">
        <f t="shared" si="12"/>
        <v>144</v>
      </c>
      <c r="G64" s="46"/>
      <c r="H64" s="90"/>
      <c r="I64" s="41"/>
      <c r="J64" s="41"/>
      <c r="K64" s="41">
        <v>72</v>
      </c>
      <c r="L64" s="41">
        <v>72</v>
      </c>
      <c r="M64" s="46"/>
      <c r="N64" s="44"/>
      <c r="O64" s="10"/>
    </row>
    <row r="65" spans="1:16" s="123" customFormat="1" ht="30.75" customHeight="1" x14ac:dyDescent="0.2">
      <c r="A65" s="124" t="s">
        <v>101</v>
      </c>
      <c r="B65" s="125" t="s">
        <v>102</v>
      </c>
      <c r="C65" s="126" t="s">
        <v>94</v>
      </c>
      <c r="D65" s="122">
        <f>D66+D67+D68</f>
        <v>2093</v>
      </c>
      <c r="E65" s="122">
        <f t="shared" ref="E65:N65" si="13">E66+E67+E68</f>
        <v>181</v>
      </c>
      <c r="F65" s="122">
        <f t="shared" si="13"/>
        <v>1912</v>
      </c>
      <c r="G65" s="122">
        <f t="shared" si="13"/>
        <v>100</v>
      </c>
      <c r="H65" s="122">
        <f t="shared" si="13"/>
        <v>310</v>
      </c>
      <c r="I65" s="122">
        <f t="shared" si="13"/>
        <v>0</v>
      </c>
      <c r="J65" s="122">
        <f t="shared" si="13"/>
        <v>0</v>
      </c>
      <c r="K65" s="122">
        <f t="shared" si="13"/>
        <v>138</v>
      </c>
      <c r="L65" s="122">
        <f t="shared" si="13"/>
        <v>420</v>
      </c>
      <c r="M65" s="122">
        <f t="shared" si="13"/>
        <v>604</v>
      </c>
      <c r="N65" s="122">
        <f t="shared" si="13"/>
        <v>750</v>
      </c>
      <c r="O65" s="10"/>
    </row>
    <row r="66" spans="1:16" s="45" customFormat="1" ht="23.25" customHeight="1" x14ac:dyDescent="0.2">
      <c r="A66" s="58" t="s">
        <v>103</v>
      </c>
      <c r="B66" s="49" t="s">
        <v>104</v>
      </c>
      <c r="C66" s="83" t="s">
        <v>159</v>
      </c>
      <c r="D66" s="41">
        <f t="shared" ref="D66:D69" si="14">SUM(E66:F66)</f>
        <v>581</v>
      </c>
      <c r="E66" s="41">
        <v>181</v>
      </c>
      <c r="F66" s="41">
        <f t="shared" si="12"/>
        <v>400</v>
      </c>
      <c r="G66" s="46">
        <v>100</v>
      </c>
      <c r="H66" s="90">
        <v>310</v>
      </c>
      <c r="I66" s="41"/>
      <c r="J66" s="41"/>
      <c r="K66" s="41">
        <v>66</v>
      </c>
      <c r="L66" s="41">
        <v>60</v>
      </c>
      <c r="M66" s="46">
        <v>64</v>
      </c>
      <c r="N66" s="44">
        <v>210</v>
      </c>
      <c r="O66" s="10"/>
    </row>
    <row r="67" spans="1:16" s="45" customFormat="1" ht="12.75" customHeight="1" x14ac:dyDescent="0.2">
      <c r="A67" s="58" t="s">
        <v>105</v>
      </c>
      <c r="B67" s="59" t="s">
        <v>98</v>
      </c>
      <c r="C67" s="83" t="s">
        <v>70</v>
      </c>
      <c r="D67" s="41">
        <f t="shared" si="14"/>
        <v>648</v>
      </c>
      <c r="E67" s="41"/>
      <c r="F67" s="41">
        <f t="shared" si="12"/>
        <v>648</v>
      </c>
      <c r="G67" s="46"/>
      <c r="H67" s="90"/>
      <c r="I67" s="41"/>
      <c r="J67" s="41"/>
      <c r="K67" s="41">
        <v>36</v>
      </c>
      <c r="L67" s="41">
        <v>144</v>
      </c>
      <c r="M67" s="46">
        <v>252</v>
      </c>
      <c r="N67" s="44">
        <v>216</v>
      </c>
      <c r="O67" s="10"/>
    </row>
    <row r="68" spans="1:16" s="45" customFormat="1" ht="12.75" customHeight="1" x14ac:dyDescent="0.2">
      <c r="A68" s="58" t="s">
        <v>106</v>
      </c>
      <c r="B68" s="53" t="s">
        <v>100</v>
      </c>
      <c r="C68" s="83" t="s">
        <v>70</v>
      </c>
      <c r="D68" s="41">
        <f t="shared" si="14"/>
        <v>864</v>
      </c>
      <c r="E68" s="41"/>
      <c r="F68" s="41">
        <f t="shared" si="12"/>
        <v>864</v>
      </c>
      <c r="G68" s="46"/>
      <c r="H68" s="90"/>
      <c r="I68" s="41"/>
      <c r="J68" s="41"/>
      <c r="K68" s="41">
        <v>36</v>
      </c>
      <c r="L68" s="41">
        <v>216</v>
      </c>
      <c r="M68" s="46">
        <v>288</v>
      </c>
      <c r="N68" s="44">
        <v>324</v>
      </c>
      <c r="O68" s="10"/>
    </row>
    <row r="69" spans="1:16" s="118" customFormat="1" ht="12.75" customHeight="1" x14ac:dyDescent="0.2">
      <c r="A69" s="127" t="s">
        <v>108</v>
      </c>
      <c r="B69" s="108" t="s">
        <v>117</v>
      </c>
      <c r="C69" s="128" t="s">
        <v>65</v>
      </c>
      <c r="D69" s="116">
        <f t="shared" si="14"/>
        <v>96</v>
      </c>
      <c r="E69" s="116">
        <v>48</v>
      </c>
      <c r="F69" s="116">
        <f>SUM(I69:N69)</f>
        <v>48</v>
      </c>
      <c r="G69" s="115">
        <v>48</v>
      </c>
      <c r="H69" s="115">
        <v>14</v>
      </c>
      <c r="I69" s="116"/>
      <c r="J69" s="116"/>
      <c r="K69" s="116"/>
      <c r="L69" s="116">
        <v>34</v>
      </c>
      <c r="M69" s="115">
        <v>8</v>
      </c>
      <c r="N69" s="117">
        <v>6</v>
      </c>
      <c r="O69" s="10"/>
    </row>
    <row r="70" spans="1:16" s="144" customFormat="1" ht="12.75" customHeight="1" x14ac:dyDescent="0.2">
      <c r="A70" s="137" t="s">
        <v>131</v>
      </c>
      <c r="B70" s="138" t="s">
        <v>25</v>
      </c>
      <c r="C70" s="139"/>
      <c r="D70" s="140">
        <f>E70+F70</f>
        <v>144</v>
      </c>
      <c r="E70" s="140"/>
      <c r="F70" s="141">
        <f>SUM(I70:N70)</f>
        <v>144</v>
      </c>
      <c r="G70" s="142"/>
      <c r="H70" s="143"/>
      <c r="I70" s="140"/>
      <c r="J70" s="140">
        <v>72</v>
      </c>
      <c r="K70" s="140"/>
      <c r="L70" s="140">
        <v>36</v>
      </c>
      <c r="M70" s="142"/>
      <c r="N70" s="105">
        <v>36</v>
      </c>
      <c r="O70" s="10"/>
    </row>
    <row r="71" spans="1:16" s="144" customFormat="1" ht="12.75" customHeight="1" x14ac:dyDescent="0.2">
      <c r="A71" s="145" t="s">
        <v>109</v>
      </c>
      <c r="B71" s="146" t="s">
        <v>26</v>
      </c>
      <c r="C71" s="139"/>
      <c r="D71" s="140">
        <f>E71+F71</f>
        <v>72</v>
      </c>
      <c r="E71" s="147"/>
      <c r="F71" s="141">
        <f>SUM(I71:N71)</f>
        <v>72</v>
      </c>
      <c r="G71" s="148"/>
      <c r="H71" s="148"/>
      <c r="I71" s="147"/>
      <c r="J71" s="147"/>
      <c r="K71" s="147"/>
      <c r="L71" s="147"/>
      <c r="M71" s="148"/>
      <c r="N71" s="149">
        <v>72</v>
      </c>
      <c r="O71" s="10"/>
    </row>
    <row r="72" spans="1:16" s="55" customFormat="1" ht="12.75" customHeight="1" x14ac:dyDescent="0.2">
      <c r="A72" s="54"/>
      <c r="B72" s="60" t="s">
        <v>151</v>
      </c>
      <c r="C72" s="83"/>
      <c r="D72" s="61">
        <f>D31+D48+D70+D71+D69</f>
        <v>5580</v>
      </c>
      <c r="E72" s="61">
        <f t="shared" ref="E72:N72" si="15">E31+E48+E70+E71+E69</f>
        <v>1152</v>
      </c>
      <c r="F72" s="61">
        <f t="shared" si="15"/>
        <v>4428</v>
      </c>
      <c r="G72" s="61">
        <f t="shared" si="15"/>
        <v>912</v>
      </c>
      <c r="H72" s="61">
        <f t="shared" si="15"/>
        <v>1148</v>
      </c>
      <c r="I72" s="61">
        <f t="shared" si="15"/>
        <v>612</v>
      </c>
      <c r="J72" s="61">
        <f t="shared" si="15"/>
        <v>864</v>
      </c>
      <c r="K72" s="61">
        <f t="shared" si="15"/>
        <v>612</v>
      </c>
      <c r="L72" s="61">
        <f t="shared" si="15"/>
        <v>864</v>
      </c>
      <c r="M72" s="61">
        <f t="shared" si="15"/>
        <v>612</v>
      </c>
      <c r="N72" s="61">
        <f t="shared" si="15"/>
        <v>864</v>
      </c>
      <c r="O72" s="10"/>
    </row>
    <row r="73" spans="1:16" s="45" customFormat="1" ht="12" customHeight="1" x14ac:dyDescent="0.2">
      <c r="A73" s="220" t="s">
        <v>127</v>
      </c>
      <c r="B73" s="221"/>
      <c r="C73" s="222"/>
      <c r="D73" s="222"/>
      <c r="E73" s="222"/>
      <c r="F73" s="226" t="s">
        <v>110</v>
      </c>
      <c r="G73" s="221" t="s">
        <v>111</v>
      </c>
      <c r="H73" s="221"/>
      <c r="I73" s="41">
        <f>I72-(I70+I71+I74+I75)</f>
        <v>612</v>
      </c>
      <c r="J73" s="41">
        <f t="shared" ref="J73:N73" si="16">J72-(J70+J71+J74+J75)</f>
        <v>792</v>
      </c>
      <c r="K73" s="41">
        <f t="shared" si="16"/>
        <v>396</v>
      </c>
      <c r="L73" s="41">
        <f t="shared" si="16"/>
        <v>324</v>
      </c>
      <c r="M73" s="41">
        <f t="shared" si="16"/>
        <v>72</v>
      </c>
      <c r="N73" s="41">
        <f t="shared" si="16"/>
        <v>216</v>
      </c>
      <c r="O73" s="10"/>
    </row>
    <row r="74" spans="1:16" s="45" customFormat="1" ht="12" customHeight="1" x14ac:dyDescent="0.2">
      <c r="A74" s="223"/>
      <c r="B74" s="222"/>
      <c r="C74" s="222"/>
      <c r="D74" s="222"/>
      <c r="E74" s="222"/>
      <c r="F74" s="227"/>
      <c r="G74" s="221" t="s">
        <v>112</v>
      </c>
      <c r="H74" s="221"/>
      <c r="I74" s="41">
        <f>I63+I67</f>
        <v>0</v>
      </c>
      <c r="J74" s="41">
        <f t="shared" ref="J74:N74" si="17">J63+J67</f>
        <v>0</v>
      </c>
      <c r="K74" s="41">
        <f t="shared" si="17"/>
        <v>108</v>
      </c>
      <c r="L74" s="41">
        <f t="shared" si="17"/>
        <v>216</v>
      </c>
      <c r="M74" s="41">
        <f t="shared" si="17"/>
        <v>252</v>
      </c>
      <c r="N74" s="41">
        <f t="shared" si="17"/>
        <v>216</v>
      </c>
      <c r="O74" s="10"/>
      <c r="P74" s="62"/>
    </row>
    <row r="75" spans="1:16" s="45" customFormat="1" ht="21" customHeight="1" x14ac:dyDescent="0.2">
      <c r="A75" s="223"/>
      <c r="B75" s="222"/>
      <c r="C75" s="222"/>
      <c r="D75" s="222"/>
      <c r="E75" s="222"/>
      <c r="F75" s="227"/>
      <c r="G75" s="221" t="s">
        <v>113</v>
      </c>
      <c r="H75" s="221"/>
      <c r="I75" s="41">
        <f>SUM(I64+I68)</f>
        <v>0</v>
      </c>
      <c r="J75" s="41">
        <f>SUM(J64+J68)</f>
        <v>0</v>
      </c>
      <c r="K75" s="41">
        <f>K64+K68</f>
        <v>108</v>
      </c>
      <c r="L75" s="41">
        <f t="shared" ref="L75:N75" si="18">L64+L68</f>
        <v>288</v>
      </c>
      <c r="M75" s="41">
        <f t="shared" si="18"/>
        <v>288</v>
      </c>
      <c r="N75" s="41">
        <f t="shared" si="18"/>
        <v>324</v>
      </c>
      <c r="O75" s="10"/>
    </row>
    <row r="76" spans="1:16" s="45" customFormat="1" ht="12" customHeight="1" x14ac:dyDescent="0.2">
      <c r="A76" s="223"/>
      <c r="B76" s="222"/>
      <c r="C76" s="222"/>
      <c r="D76" s="222"/>
      <c r="E76" s="222"/>
      <c r="F76" s="227"/>
      <c r="G76" s="221" t="s">
        <v>114</v>
      </c>
      <c r="H76" s="221"/>
      <c r="I76" s="41">
        <v>0</v>
      </c>
      <c r="J76" s="41">
        <v>4</v>
      </c>
      <c r="K76" s="41">
        <v>0</v>
      </c>
      <c r="L76" s="41">
        <v>3</v>
      </c>
      <c r="M76" s="46">
        <v>0</v>
      </c>
      <c r="N76" s="82">
        <v>2</v>
      </c>
      <c r="O76" s="10"/>
    </row>
    <row r="77" spans="1:16" s="45" customFormat="1" ht="22.5" customHeight="1" x14ac:dyDescent="0.2">
      <c r="A77" s="223"/>
      <c r="B77" s="222"/>
      <c r="C77" s="222"/>
      <c r="D77" s="222"/>
      <c r="E77" s="222"/>
      <c r="F77" s="227"/>
      <c r="G77" s="221" t="s">
        <v>115</v>
      </c>
      <c r="H77" s="221"/>
      <c r="I77" s="41">
        <v>1</v>
      </c>
      <c r="J77" s="41">
        <v>6</v>
      </c>
      <c r="K77" s="41">
        <v>8</v>
      </c>
      <c r="L77" s="41">
        <v>5</v>
      </c>
      <c r="M77" s="46">
        <v>1</v>
      </c>
      <c r="N77" s="44">
        <v>2</v>
      </c>
      <c r="O77" s="10"/>
    </row>
    <row r="78" spans="1:16" s="45" customFormat="1" ht="13.5" customHeight="1" thickBot="1" x14ac:dyDescent="0.25">
      <c r="A78" s="224"/>
      <c r="B78" s="225"/>
      <c r="C78" s="225"/>
      <c r="D78" s="225"/>
      <c r="E78" s="225"/>
      <c r="F78" s="228"/>
      <c r="G78" s="229" t="s">
        <v>116</v>
      </c>
      <c r="H78" s="229"/>
      <c r="I78" s="63">
        <v>1</v>
      </c>
      <c r="J78" s="63">
        <v>1</v>
      </c>
      <c r="K78" s="63">
        <v>1</v>
      </c>
      <c r="L78" s="63">
        <v>1</v>
      </c>
      <c r="M78" s="64">
        <v>1</v>
      </c>
      <c r="N78" s="65">
        <v>1</v>
      </c>
      <c r="O78" s="10"/>
    </row>
    <row r="79" spans="1:16" ht="10.5" customHeight="1" x14ac:dyDescent="0.2">
      <c r="A79" s="66"/>
      <c r="B79" s="66"/>
      <c r="C79" s="67"/>
      <c r="D79" s="68"/>
      <c r="E79" s="68"/>
      <c r="F79" s="69"/>
      <c r="G79" s="69"/>
      <c r="H79" s="69"/>
      <c r="I79" s="69"/>
      <c r="J79" s="69"/>
      <c r="K79" s="70"/>
      <c r="L79" s="69"/>
      <c r="M79" s="69"/>
      <c r="N79" s="69"/>
      <c r="O79" s="71"/>
    </row>
    <row r="80" spans="1:16" ht="12" customHeight="1" x14ac:dyDescent="0.2">
      <c r="A80" s="66"/>
      <c r="B80" s="66"/>
      <c r="C80" s="67"/>
      <c r="D80" s="68"/>
      <c r="E80" s="68"/>
      <c r="F80" s="68"/>
      <c r="G80" s="68"/>
      <c r="H80" s="69"/>
      <c r="I80" s="69"/>
      <c r="J80" s="69"/>
      <c r="K80" s="70"/>
      <c r="L80" s="69"/>
      <c r="M80" s="69"/>
      <c r="N80" s="69"/>
      <c r="O80" s="71"/>
    </row>
    <row r="81" spans="1:15" ht="15.75" customHeight="1" x14ac:dyDescent="0.25">
      <c r="A81" s="72"/>
      <c r="B81" s="72"/>
      <c r="C81" s="73"/>
      <c r="D81" s="74"/>
      <c r="E81" s="75"/>
      <c r="F81" s="69"/>
      <c r="G81" s="69"/>
      <c r="H81" s="69"/>
      <c r="I81" s="69"/>
      <c r="J81" s="69"/>
      <c r="K81" s="69"/>
      <c r="L81" s="69"/>
      <c r="M81" s="69"/>
      <c r="N81" s="69"/>
      <c r="O81" s="71"/>
    </row>
    <row r="82" spans="1:15" ht="15.75" customHeight="1" x14ac:dyDescent="0.25">
      <c r="A82" s="72"/>
      <c r="B82" s="72"/>
      <c r="C82" s="73"/>
      <c r="D82" s="69"/>
      <c r="E82" s="76"/>
      <c r="F82" s="69"/>
      <c r="G82" s="69"/>
      <c r="H82" s="69"/>
      <c r="I82" s="69"/>
      <c r="J82" s="69"/>
      <c r="K82" s="69"/>
      <c r="L82" s="69"/>
      <c r="M82" s="69"/>
      <c r="N82" s="69"/>
      <c r="O82" s="71"/>
    </row>
  </sheetData>
  <mergeCells count="76">
    <mergeCell ref="A73:E78"/>
    <mergeCell ref="F73:F78"/>
    <mergeCell ref="G73:H73"/>
    <mergeCell ref="G74:H74"/>
    <mergeCell ref="G75:H75"/>
    <mergeCell ref="G76:H76"/>
    <mergeCell ref="G77:H77"/>
    <mergeCell ref="G78:H78"/>
    <mergeCell ref="P39:Q42"/>
    <mergeCell ref="A48:A49"/>
    <mergeCell ref="B48:B49"/>
    <mergeCell ref="C48:C49"/>
    <mergeCell ref="D48:D49"/>
    <mergeCell ref="E48:E49"/>
    <mergeCell ref="L48:L49"/>
    <mergeCell ref="G48:G49"/>
    <mergeCell ref="M48:M49"/>
    <mergeCell ref="N48:N49"/>
    <mergeCell ref="F48:F49"/>
    <mergeCell ref="H48:H49"/>
    <mergeCell ref="I48:I49"/>
    <mergeCell ref="J48:J49"/>
    <mergeCell ref="K48:K49"/>
    <mergeCell ref="K28:K29"/>
    <mergeCell ref="L28:L29"/>
    <mergeCell ref="M28:M29"/>
    <mergeCell ref="N28:N29"/>
    <mergeCell ref="P32:S32"/>
    <mergeCell ref="A24:A29"/>
    <mergeCell ref="B24:B29"/>
    <mergeCell ref="C24:C29"/>
    <mergeCell ref="D24:H25"/>
    <mergeCell ref="I24:N25"/>
    <mergeCell ref="D26:D29"/>
    <mergeCell ref="E26:E29"/>
    <mergeCell ref="F26:H26"/>
    <mergeCell ref="I26:J26"/>
    <mergeCell ref="K26:L26"/>
    <mergeCell ref="M26:N26"/>
    <mergeCell ref="F27:F29"/>
    <mergeCell ref="G27:G29"/>
    <mergeCell ref="H27:H29"/>
    <mergeCell ref="I28:I29"/>
    <mergeCell ref="J28:J29"/>
    <mergeCell ref="G20:H20"/>
    <mergeCell ref="D21:E21"/>
    <mergeCell ref="G21:H21"/>
    <mergeCell ref="D22:E22"/>
    <mergeCell ref="G22:H22"/>
    <mergeCell ref="P22:V23"/>
    <mergeCell ref="C12:H12"/>
    <mergeCell ref="C13:I13"/>
    <mergeCell ref="A15:J15"/>
    <mergeCell ref="A16:A18"/>
    <mergeCell ref="B16:B18"/>
    <mergeCell ref="C16:C18"/>
    <mergeCell ref="D16:E18"/>
    <mergeCell ref="F16:F18"/>
    <mergeCell ref="G16:H18"/>
    <mergeCell ref="A23:B23"/>
    <mergeCell ref="I16:I18"/>
    <mergeCell ref="J16:J18"/>
    <mergeCell ref="D19:E19"/>
    <mergeCell ref="G19:H19"/>
    <mergeCell ref="D20:E20"/>
    <mergeCell ref="C11:H11"/>
    <mergeCell ref="J1:N1"/>
    <mergeCell ref="J2:N2"/>
    <mergeCell ref="C3:E3"/>
    <mergeCell ref="J3:N3"/>
    <mergeCell ref="J4:N4"/>
    <mergeCell ref="J5:N5"/>
    <mergeCell ref="C6:H6"/>
    <mergeCell ref="C8:I8"/>
    <mergeCell ref="C9:H9"/>
    <mergeCell ref="C10:F10"/>
  </mergeCells>
  <pageMargins left="0.31496062992125984" right="0.19685039370078741" top="0.19685039370078741" bottom="0.19685039370078741" header="0" footer="0"/>
  <pageSetup paperSize="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Изготовитель 2022  книж. проект</vt:lpstr>
      <vt:lpstr>'Изготовитель 2022  книж. проект'!Область_печати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2022-02-09T04:02:08Z</cp:lastPrinted>
  <dcterms:created xsi:type="dcterms:W3CDTF">2021-06-08T06:31:33Z</dcterms:created>
  <dcterms:modified xsi:type="dcterms:W3CDTF">2023-06-06T03:24:25Z</dcterms:modified>
</cp:coreProperties>
</file>