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70" windowWidth="20730" windowHeight="11295"/>
  </bookViews>
  <sheets>
    <sheet name="9 кл СП  2022  (книж.) (в раб.)" sheetId="1" r:id="rId1"/>
  </sheets>
  <definedNames>
    <definedName name="_xlnm.Print_Area" localSheetId="0">'9 кл СП  2022  (книж.) (в раб.)'!$A$1:$Q$107</definedName>
  </definedNames>
  <calcPr calcId="145621"/>
</workbook>
</file>

<file path=xl/calcChain.xml><?xml version="1.0" encoding="utf-8"?>
<calcChain xmlns="http://schemas.openxmlformats.org/spreadsheetml/2006/main">
  <c r="D98" i="1" l="1"/>
  <c r="D99" i="1"/>
  <c r="D97" i="1"/>
  <c r="D94" i="1"/>
  <c r="L103" i="1"/>
  <c r="M103" i="1"/>
  <c r="N103" i="1"/>
  <c r="O103" i="1"/>
  <c r="P103" i="1"/>
  <c r="Q103" i="1"/>
  <c r="F94" i="1"/>
  <c r="H74" i="1"/>
  <c r="I74" i="1"/>
  <c r="J74" i="1"/>
  <c r="K74" i="1"/>
  <c r="L74" i="1"/>
  <c r="M74" i="1"/>
  <c r="N74" i="1"/>
  <c r="O74" i="1"/>
  <c r="P74" i="1"/>
  <c r="Q74" i="1"/>
  <c r="F74" i="1"/>
  <c r="G61" i="1"/>
  <c r="H61" i="1"/>
  <c r="I61" i="1"/>
  <c r="J61" i="1"/>
  <c r="K61" i="1"/>
  <c r="L61" i="1"/>
  <c r="M61" i="1"/>
  <c r="N61" i="1"/>
  <c r="O61" i="1"/>
  <c r="P61" i="1"/>
  <c r="Q61" i="1"/>
  <c r="F63" i="1"/>
  <c r="F64" i="1"/>
  <c r="F65" i="1"/>
  <c r="F66" i="1"/>
  <c r="F67" i="1"/>
  <c r="F68" i="1"/>
  <c r="F69" i="1"/>
  <c r="F70" i="1"/>
  <c r="F71" i="1"/>
  <c r="F72" i="1"/>
  <c r="F73" i="1"/>
  <c r="E75" i="1"/>
  <c r="E74" i="1" s="1"/>
  <c r="E60" i="1" s="1"/>
  <c r="E48" i="1" s="1"/>
  <c r="F75" i="1"/>
  <c r="G75" i="1"/>
  <c r="H75" i="1"/>
  <c r="I75" i="1"/>
  <c r="J75" i="1"/>
  <c r="K75" i="1"/>
  <c r="L75" i="1"/>
  <c r="M75" i="1"/>
  <c r="N75" i="1"/>
  <c r="O75" i="1"/>
  <c r="P75" i="1"/>
  <c r="Q75" i="1"/>
  <c r="O60" i="1"/>
  <c r="O48" i="1" s="1"/>
  <c r="Q60" i="1"/>
  <c r="Q48" i="1" s="1"/>
  <c r="F98" i="1"/>
  <c r="F99" i="1"/>
  <c r="F97" i="1"/>
  <c r="L102" i="1"/>
  <c r="F95" i="1"/>
  <c r="F96" i="1"/>
  <c r="F91" i="1"/>
  <c r="F92" i="1"/>
  <c r="F90" i="1"/>
  <c r="F87" i="1"/>
  <c r="F88" i="1"/>
  <c r="F86" i="1"/>
  <c r="F82" i="1"/>
  <c r="F83" i="1"/>
  <c r="F84" i="1"/>
  <c r="F81" i="1"/>
  <c r="F77" i="1"/>
  <c r="F78" i="1"/>
  <c r="F79" i="1"/>
  <c r="F76" i="1"/>
  <c r="F62" i="1"/>
  <c r="F58" i="1"/>
  <c r="F59" i="1"/>
  <c r="F57" i="1"/>
  <c r="F51" i="1"/>
  <c r="F52" i="1"/>
  <c r="F53" i="1"/>
  <c r="F54" i="1"/>
  <c r="F55" i="1"/>
  <c r="F50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E61" i="1"/>
  <c r="F61" i="1"/>
  <c r="H60" i="1"/>
  <c r="I60" i="1"/>
  <c r="I48" i="1" s="1"/>
  <c r="J60" i="1"/>
  <c r="J48" i="1" s="1"/>
  <c r="K60" i="1"/>
  <c r="K48" i="1" s="1"/>
  <c r="L60" i="1"/>
  <c r="L48" i="1" s="1"/>
  <c r="M60" i="1"/>
  <c r="N60" i="1"/>
  <c r="N48" i="1" s="1"/>
  <c r="P60" i="1"/>
  <c r="P48" i="1" s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M48" i="1"/>
  <c r="D47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F31" i="1"/>
  <c r="J31" i="1"/>
  <c r="N31" i="1"/>
  <c r="E32" i="1"/>
  <c r="F32" i="1"/>
  <c r="G32" i="1"/>
  <c r="G31" i="1" s="1"/>
  <c r="H32" i="1"/>
  <c r="H31" i="1" s="1"/>
  <c r="I32" i="1"/>
  <c r="I31" i="1" s="1"/>
  <c r="J32" i="1"/>
  <c r="K32" i="1"/>
  <c r="K31" i="1" s="1"/>
  <c r="L32" i="1"/>
  <c r="L31" i="1" s="1"/>
  <c r="M32" i="1"/>
  <c r="M31" i="1" s="1"/>
  <c r="M100" i="1" s="1"/>
  <c r="M101" i="1" s="1"/>
  <c r="N32" i="1"/>
  <c r="O32" i="1"/>
  <c r="O31" i="1" s="1"/>
  <c r="P32" i="1"/>
  <c r="P31" i="1" s="1"/>
  <c r="Q32" i="1"/>
  <c r="Q31" i="1" s="1"/>
  <c r="E56" i="1"/>
  <c r="G56" i="1"/>
  <c r="H56" i="1"/>
  <c r="I56" i="1"/>
  <c r="J56" i="1"/>
  <c r="K56" i="1"/>
  <c r="L56" i="1"/>
  <c r="M56" i="1"/>
  <c r="N56" i="1"/>
  <c r="O56" i="1"/>
  <c r="P56" i="1"/>
  <c r="Q56" i="1"/>
  <c r="E46" i="1"/>
  <c r="D44" i="1"/>
  <c r="E43" i="1"/>
  <c r="D43" i="1" s="1"/>
  <c r="D42" i="1"/>
  <c r="D41" i="1"/>
  <c r="D40" i="1"/>
  <c r="D39" i="1"/>
  <c r="E38" i="1"/>
  <c r="D38" i="1" s="1"/>
  <c r="E37" i="1"/>
  <c r="D37" i="1" s="1"/>
  <c r="E36" i="1"/>
  <c r="D36" i="1" s="1"/>
  <c r="E35" i="1"/>
  <c r="D35" i="1" s="1"/>
  <c r="E34" i="1"/>
  <c r="D34" i="1" s="1"/>
  <c r="E33" i="1"/>
  <c r="G74" i="1" l="1"/>
  <c r="G60" i="1"/>
  <c r="H48" i="1"/>
  <c r="H100" i="1" s="1"/>
  <c r="G48" i="1"/>
  <c r="G100" i="1" s="1"/>
  <c r="P100" i="1"/>
  <c r="P101" i="1" s="1"/>
  <c r="K100" i="1"/>
  <c r="K101" i="1" s="1"/>
  <c r="I100" i="1"/>
  <c r="O100" i="1"/>
  <c r="O101" i="1" s="1"/>
  <c r="E31" i="1"/>
  <c r="E100" i="1" s="1"/>
  <c r="N100" i="1"/>
  <c r="N101" i="1" s="1"/>
  <c r="L100" i="1"/>
  <c r="L101" i="1" s="1"/>
  <c r="J100" i="1"/>
  <c r="Q100" i="1"/>
  <c r="Q101" i="1" s="1"/>
  <c r="J101" i="1"/>
  <c r="F60" i="1"/>
  <c r="D33" i="1"/>
  <c r="D32" i="1" s="1"/>
  <c r="D46" i="1"/>
  <c r="D45" i="1" s="1"/>
  <c r="M102" i="1"/>
  <c r="D31" i="1" l="1"/>
  <c r="D54" i="1" l="1"/>
  <c r="D53" i="1"/>
  <c r="Q102" i="1" l="1"/>
  <c r="P102" i="1"/>
  <c r="O102" i="1"/>
  <c r="N102" i="1"/>
  <c r="D96" i="1"/>
  <c r="D95" i="1"/>
  <c r="D92" i="1"/>
  <c r="D91" i="1"/>
  <c r="D90" i="1"/>
  <c r="D89" i="1" s="1"/>
  <c r="D88" i="1"/>
  <c r="D87" i="1"/>
  <c r="D86" i="1"/>
  <c r="D84" i="1"/>
  <c r="D83" i="1"/>
  <c r="D82" i="1"/>
  <c r="D81" i="1"/>
  <c r="D79" i="1"/>
  <c r="D78" i="1"/>
  <c r="D77" i="1"/>
  <c r="D76" i="1"/>
  <c r="D75" i="1" s="1"/>
  <c r="D73" i="1"/>
  <c r="D72" i="1"/>
  <c r="D71" i="1"/>
  <c r="D70" i="1"/>
  <c r="D69" i="1"/>
  <c r="D68" i="1"/>
  <c r="D67" i="1"/>
  <c r="D66" i="1"/>
  <c r="D65" i="1"/>
  <c r="D64" i="1"/>
  <c r="D63" i="1"/>
  <c r="D62" i="1"/>
  <c r="D61" i="1" s="1"/>
  <c r="D59" i="1"/>
  <c r="D58" i="1"/>
  <c r="D55" i="1"/>
  <c r="D52" i="1"/>
  <c r="D51" i="1"/>
  <c r="P21" i="1"/>
  <c r="O21" i="1"/>
  <c r="E21" i="1"/>
  <c r="C21" i="1"/>
  <c r="B21" i="1"/>
  <c r="D85" i="1" l="1"/>
  <c r="D93" i="1"/>
  <c r="D50" i="1"/>
  <c r="D49" i="1" s="1"/>
  <c r="D57" i="1"/>
  <c r="D56" i="1" s="1"/>
  <c r="F56" i="1"/>
  <c r="F48" i="1" s="1"/>
  <c r="F100" i="1" s="1"/>
  <c r="D80" i="1"/>
  <c r="D74" i="1" l="1"/>
  <c r="D60" i="1" s="1"/>
  <c r="D48" i="1" s="1"/>
  <c r="D100" i="1" s="1"/>
</calcChain>
</file>

<file path=xl/sharedStrings.xml><?xml version="1.0" encoding="utf-8"?>
<sst xmlns="http://schemas.openxmlformats.org/spreadsheetml/2006/main" count="291" uniqueCount="214">
  <si>
    <t xml:space="preserve">     </t>
  </si>
  <si>
    <t>УЧЕБНЫЙ ПЛАН</t>
  </si>
  <si>
    <t>Утверждено</t>
  </si>
  <si>
    <t xml:space="preserve"> </t>
  </si>
  <si>
    <t xml:space="preserve">основной образовательной программы </t>
  </si>
  <si>
    <t xml:space="preserve">Директор  ГБПОУ"КПГТ"  </t>
  </si>
  <si>
    <t>среднего профессионального образования</t>
  </si>
  <si>
    <t>______________Т.А.Гвоздева</t>
  </si>
  <si>
    <t xml:space="preserve">                                                                          </t>
  </si>
  <si>
    <t xml:space="preserve">ГБПОУ " Каслинский промышленно-гуманитарный техникум"       </t>
  </si>
  <si>
    <t>по специальности 22.02.06  Сварочное производство</t>
  </si>
  <si>
    <t xml:space="preserve">  по программе базовой подготовки</t>
  </si>
  <si>
    <t>Квалификация: техник</t>
  </si>
  <si>
    <t xml:space="preserve">Форма обучения: очная </t>
  </si>
  <si>
    <t xml:space="preserve">На базе основного общего образования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</si>
  <si>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</si>
  <si>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</si>
  <si>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</si>
  <si>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</si>
  <si>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</si>
  <si>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промежут.аттестация</t>
  </si>
  <si>
    <t>Государственная  итоговая  аттестация</t>
  </si>
  <si>
    <t>каникулы</t>
  </si>
  <si>
    <t>всего</t>
  </si>
  <si>
    <t>по профилю специальности</t>
  </si>
  <si>
    <t>преддипломная</t>
  </si>
  <si>
    <t>1 курс</t>
  </si>
  <si>
    <t>2 курс</t>
  </si>
  <si>
    <t>3 курс</t>
  </si>
  <si>
    <t>4 курс</t>
  </si>
  <si>
    <t>2. План учебного процесса ( по ППССЗ)</t>
  </si>
  <si>
    <t>индекс</t>
  </si>
  <si>
    <t>наименование циклов, разделов,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</si>
  <si>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</si>
  <si>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</si>
  <si>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учебной нагрузки (включая обязательную аудиторную нагрузку и все виды практики в составе профессиональных модулей) по курсам и семестрам (час. в семестр)</t>
  </si>
  <si>
    <t>максимальная</t>
  </si>
  <si>
    <t>самостоятельная</t>
  </si>
  <si>
    <t>обязательная аудиторная</t>
  </si>
  <si>
    <t xml:space="preserve"> Семестр   </t>
  </si>
  <si>
    <t>всего занятий</t>
  </si>
  <si>
    <t>лаб и практич занятий</t>
  </si>
  <si>
    <t>курсовая работа</t>
  </si>
  <si>
    <t>кол - во недель</t>
  </si>
  <si>
    <t>17</t>
  </si>
  <si>
    <t>23</t>
  </si>
  <si>
    <t>16</t>
  </si>
  <si>
    <t>24</t>
  </si>
  <si>
    <t>нед.</t>
  </si>
  <si>
    <t>О.00</t>
  </si>
  <si>
    <t>Общеобразовательный цикл</t>
  </si>
  <si>
    <t>0/10ДЗ/3Э</t>
  </si>
  <si>
    <t>ОУДБ.00</t>
  </si>
  <si>
    <t>ОУДБ.01</t>
  </si>
  <si>
    <t>Русский язык</t>
  </si>
  <si>
    <t>ОУДБ.02</t>
  </si>
  <si>
    <t>Литература</t>
  </si>
  <si>
    <t>ОУДБ.03</t>
  </si>
  <si>
    <t>Иностранный язык</t>
  </si>
  <si>
    <t>ОУДБ.04</t>
  </si>
  <si>
    <t>История</t>
  </si>
  <si>
    <t>ОУДБ.05</t>
  </si>
  <si>
    <t>Физическая культура</t>
  </si>
  <si>
    <t>ОУДБ.06</t>
  </si>
  <si>
    <t>Основы безопасности жизнедеятельности</t>
  </si>
  <si>
    <t>ОУДБ.07</t>
  </si>
  <si>
    <t>Химия</t>
  </si>
  <si>
    <t>ОУДБ.08</t>
  </si>
  <si>
    <t>ОУДБ.09</t>
  </si>
  <si>
    <t>ДЗ</t>
  </si>
  <si>
    <t>Индивидуальный проект</t>
  </si>
  <si>
    <t>ОУДП.00</t>
  </si>
  <si>
    <t xml:space="preserve">Информатика </t>
  </si>
  <si>
    <t>Физика</t>
  </si>
  <si>
    <t>0.00</t>
  </si>
  <si>
    <t>Обязательная часть циклов ОПОП (всего на дисциплины  и  междисциплинарные курсы)</t>
  </si>
  <si>
    <t>ОГСЭ.00</t>
  </si>
  <si>
    <t>Общий гуманитарный и социально - экономический цикл</t>
  </si>
  <si>
    <t>ОГСЭ.01</t>
  </si>
  <si>
    <t>Основы философии</t>
  </si>
  <si>
    <t>ОГСЭ.02</t>
  </si>
  <si>
    <t>ОГСЭ.03</t>
  </si>
  <si>
    <t>ОГСЭ.04</t>
  </si>
  <si>
    <t>ЕН.00</t>
  </si>
  <si>
    <t>Математический и общий естественнонаучный цикл</t>
  </si>
  <si>
    <t>0/2ДЗ/1Э</t>
  </si>
  <si>
    <t>ЕН.01</t>
  </si>
  <si>
    <t>Математика</t>
  </si>
  <si>
    <t>ЕН.02</t>
  </si>
  <si>
    <t>ЕН.03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</si>
  <si>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</si>
  <si>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</si>
  <si>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</si>
  <si>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</si>
  <si>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</si>
  <si>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Информационные технологии в профессиональной деятельности</t>
  </si>
  <si>
    <t>ОП.02</t>
  </si>
  <si>
    <t>Правовое обеспечение профессиональной деятельности</t>
  </si>
  <si>
    <t>ОП.03</t>
  </si>
  <si>
    <t>Основы экономики организации</t>
  </si>
  <si>
    <t xml:space="preserve">ОП.04 </t>
  </si>
  <si>
    <t>Менеджмент</t>
  </si>
  <si>
    <t>ОП.05</t>
  </si>
  <si>
    <t>Охрана  труда</t>
  </si>
  <si>
    <t>ОП.06</t>
  </si>
  <si>
    <t>Инженерная графика</t>
  </si>
  <si>
    <t>ОП.07</t>
  </si>
  <si>
    <t>Техническая механика</t>
  </si>
  <si>
    <t>ОП.08</t>
  </si>
  <si>
    <t>Материаловедение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</si>
  <si>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</si>
  <si>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</si>
  <si>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</si>
  <si>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</si>
  <si>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ОП.11</t>
  </si>
  <si>
    <t>Безопасность жизнедеятельности</t>
  </si>
  <si>
    <t>ОП.12</t>
  </si>
  <si>
    <t>ПМ.00</t>
  </si>
  <si>
    <t>Профессиональные модули</t>
  </si>
  <si>
    <t>ПМ.01</t>
  </si>
  <si>
    <t>Подготовка и осуществление технологических процессов изготовления сварных конструкций</t>
  </si>
  <si>
    <t>Э (к)</t>
  </si>
  <si>
    <t>МДК.01.01</t>
  </si>
  <si>
    <t>Технология сварочных работ</t>
  </si>
  <si>
    <t>МДК.01.02</t>
  </si>
  <si>
    <t>Основное  оборудование для производства сварных конструкций</t>
  </si>
  <si>
    <t>УП.01</t>
  </si>
  <si>
    <t>Учебная практика</t>
  </si>
  <si>
    <t>ПП.01</t>
  </si>
  <si>
    <t>Производственная практика</t>
  </si>
  <si>
    <t>ПМ.02</t>
  </si>
  <si>
    <t>Разработка технологических процессов и проектирование изделий</t>
  </si>
  <si>
    <t>МДК.02.01</t>
  </si>
  <si>
    <t>Основы расчета и проектирование сварных конструкций</t>
  </si>
  <si>
    <t>МДК.02.02</t>
  </si>
  <si>
    <t>Основы проектирования технологических процессов</t>
  </si>
  <si>
    <t>УП.02</t>
  </si>
  <si>
    <t>ПП.02</t>
  </si>
  <si>
    <t>ПМ.03</t>
  </si>
  <si>
    <t>Контроль качества сварочных работ</t>
  </si>
  <si>
    <t>МДК.03.01</t>
  </si>
  <si>
    <t>Формы и методы контроля качества металлов и сварных конструкций</t>
  </si>
  <si>
    <t>УП.03</t>
  </si>
  <si>
    <t>ПП.03</t>
  </si>
  <si>
    <t>ПМ.04</t>
  </si>
  <si>
    <t>Организация и планирование сварочного производства</t>
  </si>
  <si>
    <t>МДК.04.01</t>
  </si>
  <si>
    <t>Основы организации и планирования производственных работ на сварном участке</t>
  </si>
  <si>
    <t>УП.04</t>
  </si>
  <si>
    <t>-</t>
  </si>
  <si>
    <t>ПП.04</t>
  </si>
  <si>
    <t>ПМ.05</t>
  </si>
  <si>
    <t>МДК.05.01</t>
  </si>
  <si>
    <t>УП.05</t>
  </si>
  <si>
    <t>ПП.05</t>
  </si>
  <si>
    <t>ПДП.00</t>
  </si>
  <si>
    <t>Производственная практика (преддипломная)</t>
  </si>
  <si>
    <t>ГИА.00</t>
  </si>
  <si>
    <t>Государственная итоговая аттестация</t>
  </si>
  <si>
    <t xml:space="preserve">Консультации на учебную группу  в течение года  из расчета 4 часа в год на каждого студента  </t>
  </si>
  <si>
    <t>Всего</t>
  </si>
  <si>
    <t>Дисциплин и МДК</t>
  </si>
  <si>
    <t>Учебной практики</t>
  </si>
  <si>
    <t>Производственной практики</t>
  </si>
  <si>
    <t>Экзаменов</t>
  </si>
  <si>
    <t>Дифференцированных зачетов</t>
  </si>
  <si>
    <t>Практическая подготовка</t>
  </si>
  <si>
    <t>Общеобразовательные учебные дисциплины (общие ) базовые</t>
  </si>
  <si>
    <t>0/1 З/2Э</t>
  </si>
  <si>
    <t>0/7 З/1Э</t>
  </si>
  <si>
    <t>ОГСЭ.06</t>
  </si>
  <si>
    <t>Основы бережливого производства</t>
  </si>
  <si>
    <t>Основы финансовой грамотности</t>
  </si>
  <si>
    <t>ОГСЭ.05</t>
  </si>
  <si>
    <t>Основы предпринимательства и трудоустройства</t>
  </si>
  <si>
    <t>12</t>
  </si>
  <si>
    <t>_,_,_,_,_,ДЗ</t>
  </si>
  <si>
    <t>З,З,З,З,З,ДЗ</t>
  </si>
  <si>
    <t>_,ДЗ</t>
  </si>
  <si>
    <t>_,Э</t>
  </si>
  <si>
    <t>_,_,Э</t>
  </si>
  <si>
    <t>_,_,_,ДЗ</t>
  </si>
  <si>
    <t>_,_,_,Э</t>
  </si>
  <si>
    <t>_,_,ДЗ</t>
  </si>
  <si>
    <t>0/9ДЗ/12Э</t>
  </si>
  <si>
    <t>0/9ДЗ/3Э</t>
  </si>
  <si>
    <t>0/18ДЗ/15Э</t>
  </si>
  <si>
    <t>0/5ДЗ/0</t>
  </si>
  <si>
    <t>0/25ДЗ/16Э</t>
  </si>
  <si>
    <t>Профиль получаемого профессионального образования:  технологический</t>
  </si>
  <si>
    <t xml:space="preserve">приказ №  </t>
  </si>
  <si>
    <t>"  "   июня   2023</t>
  </si>
  <si>
    <t>Нормативный срок обучения 3 года 10 месяцев</t>
  </si>
  <si>
    <t>Начало освоения: 01 сентября 2023 года</t>
  </si>
  <si>
    <t>Общеобразовательные учебные дисциплины углубленная подготовка</t>
  </si>
  <si>
    <t>ПА.</t>
  </si>
  <si>
    <t>Промежуточная аттестация</t>
  </si>
  <si>
    <t>Выполнение работ по профессии 19906 Электросварщик ручной сварки</t>
  </si>
  <si>
    <t>Технология выполнения работ по профессии Электросварщик ручной сварки</t>
  </si>
  <si>
    <t>Обществознание</t>
  </si>
  <si>
    <t>География</t>
  </si>
  <si>
    <t>Биология</t>
  </si>
  <si>
    <t>ОУДБ.10</t>
  </si>
  <si>
    <t>ОУДБ.11</t>
  </si>
  <si>
    <t>ОУДБ.12</t>
  </si>
  <si>
    <t>ОУДБ.13</t>
  </si>
  <si>
    <t>ОУДБ.14</t>
  </si>
  <si>
    <t>-,Э</t>
  </si>
  <si>
    <t>-,ДЗ</t>
  </si>
  <si>
    <t>З,ДЗ</t>
  </si>
  <si>
    <t>ИТОГО:</t>
  </si>
  <si>
    <t>Курсовые работы</t>
  </si>
  <si>
    <t>Дипломная работа (прпоект) и демонстрационный экзамен</t>
  </si>
  <si>
    <t>Зачетов (физкультура)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</si>
</sst>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Arial Cyr"/>
      <charset val="204"/>
    </font>
    <font>
      <b/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.5"/>
      <color indexed="8"/>
      <name val="Times New Roman"/>
      <family val="1"/>
      <charset val="204"/>
    </font>
    <font>
      <sz val="6.5"/>
      <name val="Times New Roman"/>
      <family val="1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rgb="FFFF0000"/>
      <name val="Calibri"/>
      <family val="2"/>
      <charset val="204"/>
    </font>
    <font>
      <u/>
      <sz val="7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sz val="8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1" fillId="0" borderId="0" xfId="1"/>
    <xf numFmtId="0" fontId="1" fillId="2" borderId="0" xfId="1" applyFill="1"/>
    <xf numFmtId="0" fontId="5" fillId="0" borderId="0" xfId="0" applyFont="1" applyFill="1" applyBorder="1"/>
    <xf numFmtId="0" fontId="8" fillId="0" borderId="0" xfId="0" applyFont="1" applyFill="1" applyBorder="1" applyAlignment="1"/>
    <xf numFmtId="0" fontId="9" fillId="0" borderId="0" xfId="0" applyFont="1" applyAlignment="1"/>
    <xf numFmtId="0" fontId="8" fillId="0" borderId="0" xfId="0" applyFont="1" applyFill="1" applyAlignment="1">
      <alignment horizontal="center"/>
    </xf>
    <xf numFmtId="0" fontId="7" fillId="0" borderId="0" xfId="0" applyFont="1" applyFill="1" applyAlignment="1"/>
    <xf numFmtId="0" fontId="8" fillId="0" borderId="0" xfId="0" applyFont="1" applyFill="1" applyAlignment="1"/>
    <xf numFmtId="0" fontId="8" fillId="2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7" fillId="2" borderId="0" xfId="0" applyFont="1" applyFill="1" applyAlignment="1"/>
    <xf numFmtId="0" fontId="7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0" fillId="0" borderId="0" xfId="0" applyFill="1"/>
    <xf numFmtId="0" fontId="12" fillId="0" borderId="0" xfId="0" applyFont="1" applyFill="1"/>
    <xf numFmtId="0" fontId="13" fillId="0" borderId="0" xfId="0" applyFont="1" applyFill="1"/>
    <xf numFmtId="0" fontId="4" fillId="0" borderId="0" xfId="0" applyFont="1"/>
    <xf numFmtId="0" fontId="5" fillId="0" borderId="0" xfId="0" applyFont="1" applyFill="1"/>
    <xf numFmtId="0" fontId="0" fillId="0" borderId="0" xfId="0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7" fillId="0" borderId="2" xfId="1" applyFont="1" applyBorder="1" applyAlignment="1">
      <alignment vertical="top"/>
    </xf>
    <xf numFmtId="0" fontId="17" fillId="0" borderId="2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/>
    <xf numFmtId="0" fontId="17" fillId="0" borderId="2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21" xfId="1" applyFont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7" fillId="2" borderId="27" xfId="1" applyFont="1" applyFill="1" applyBorder="1" applyAlignment="1">
      <alignment vertical="center"/>
    </xf>
    <xf numFmtId="0" fontId="17" fillId="2" borderId="2" xfId="1" applyFont="1" applyFill="1" applyBorder="1"/>
    <xf numFmtId="0" fontId="17" fillId="2" borderId="2" xfId="1" applyFont="1" applyFill="1" applyBorder="1" applyAlignment="1">
      <alignment vertical="center"/>
    </xf>
    <xf numFmtId="0" fontId="17" fillId="2" borderId="5" xfId="1" applyFont="1" applyFill="1" applyBorder="1" applyAlignment="1">
      <alignment vertical="center"/>
    </xf>
    <xf numFmtId="0" fontId="17" fillId="2" borderId="6" xfId="1" applyFont="1" applyFill="1" applyBorder="1" applyAlignment="1">
      <alignment vertical="center"/>
    </xf>
    <xf numFmtId="0" fontId="17" fillId="2" borderId="28" xfId="1" applyFont="1" applyFill="1" applyBorder="1" applyAlignment="1">
      <alignment vertical="center"/>
    </xf>
    <xf numFmtId="0" fontId="17" fillId="2" borderId="27" xfId="1" applyFont="1" applyFill="1" applyBorder="1" applyAlignment="1">
      <alignment vertical="center" wrapText="1"/>
    </xf>
    <xf numFmtId="0" fontId="17" fillId="2" borderId="2" xfId="1" applyFont="1" applyFill="1" applyBorder="1" applyAlignment="1">
      <alignment vertical="center" wrapText="1"/>
    </xf>
    <xf numFmtId="0" fontId="17" fillId="2" borderId="5" xfId="1" applyFont="1" applyFill="1" applyBorder="1" applyAlignment="1">
      <alignment vertical="center" wrapText="1"/>
    </xf>
    <xf numFmtId="0" fontId="17" fillId="2" borderId="6" xfId="1" applyFont="1" applyFill="1" applyBorder="1" applyAlignment="1">
      <alignment vertical="center" wrapText="1"/>
    </xf>
    <xf numFmtId="0" fontId="17" fillId="2" borderId="28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17" fillId="0" borderId="27" xfId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28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horizontal="right" vertical="center" wrapText="1"/>
    </xf>
    <xf numFmtId="0" fontId="7" fillId="2" borderId="5" xfId="1" applyFont="1" applyFill="1" applyBorder="1" applyAlignment="1">
      <alignment vertical="center"/>
    </xf>
    <xf numFmtId="0" fontId="17" fillId="2" borderId="1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21" fillId="0" borderId="0" xfId="1" applyFont="1"/>
    <xf numFmtId="0" fontId="17" fillId="0" borderId="30" xfId="1" applyFont="1" applyBorder="1"/>
    <xf numFmtId="0" fontId="17" fillId="0" borderId="12" xfId="1" applyFont="1" applyBorder="1"/>
    <xf numFmtId="0" fontId="22" fillId="0" borderId="0" xfId="1" applyFont="1" applyAlignment="1">
      <alignment vertical="center"/>
    </xf>
    <xf numFmtId="0" fontId="17" fillId="0" borderId="29" xfId="1" applyFont="1" applyBorder="1"/>
    <xf numFmtId="0" fontId="17" fillId="0" borderId="0" xfId="1" applyFont="1" applyBorder="1"/>
    <xf numFmtId="0" fontId="23" fillId="0" borderId="0" xfId="1" applyFont="1" applyAlignment="1">
      <alignment vertical="center"/>
    </xf>
    <xf numFmtId="0" fontId="17" fillId="0" borderId="29" xfId="1" applyFont="1" applyFill="1" applyBorder="1"/>
    <xf numFmtId="0" fontId="17" fillId="0" borderId="29" xfId="1" applyFont="1" applyBorder="1" applyAlignment="1"/>
    <xf numFmtId="0" fontId="17" fillId="0" borderId="0" xfId="1" applyFont="1" applyBorder="1" applyAlignment="1"/>
    <xf numFmtId="0" fontId="7" fillId="0" borderId="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7" fillId="0" borderId="31" xfId="1" applyFont="1" applyBorder="1"/>
    <xf numFmtId="0" fontId="17" fillId="0" borderId="32" xfId="1" applyFont="1" applyBorder="1"/>
    <xf numFmtId="0" fontId="17" fillId="0" borderId="33" xfId="1" applyFont="1" applyBorder="1" applyAlignment="1">
      <alignment vertical="center"/>
    </xf>
    <xf numFmtId="0" fontId="17" fillId="0" borderId="34" xfId="1" applyFont="1" applyBorder="1" applyAlignment="1">
      <alignment vertical="center"/>
    </xf>
    <xf numFmtId="0" fontId="17" fillId="0" borderId="35" xfId="1" applyFont="1" applyBorder="1" applyAlignment="1">
      <alignment vertical="center"/>
    </xf>
    <xf numFmtId="0" fontId="17" fillId="0" borderId="36" xfId="1" applyFont="1" applyBorder="1" applyAlignment="1">
      <alignment vertical="center"/>
    </xf>
    <xf numFmtId="0" fontId="2" fillId="0" borderId="0" xfId="1" applyFont="1"/>
    <xf numFmtId="0" fontId="17" fillId="0" borderId="9" xfId="1" applyFont="1" applyBorder="1" applyAlignment="1">
      <alignment horizontal="center" vertical="center" wrapText="1"/>
    </xf>
    <xf numFmtId="0" fontId="17" fillId="0" borderId="2" xfId="1" applyFont="1" applyBorder="1" applyAlignment="1">
      <alignment vertical="top"/>
    </xf>
    <xf numFmtId="49" fontId="17" fillId="2" borderId="5" xfId="1" applyNumberFormat="1" applyFont="1" applyFill="1" applyBorder="1" applyAlignment="1">
      <alignment horizontal="center" vertical="center"/>
    </xf>
    <xf numFmtId="49" fontId="17" fillId="2" borderId="5" xfId="1" applyNumberFormat="1" applyFont="1" applyFill="1" applyBorder="1" applyAlignment="1">
      <alignment horizontal="center"/>
    </xf>
    <xf numFmtId="49" fontId="17" fillId="2" borderId="5" xfId="1" applyNumberFormat="1" applyFont="1" applyFill="1" applyBorder="1" applyAlignment="1">
      <alignment horizontal="center" vertical="center" wrapText="1"/>
    </xf>
    <xf numFmtId="49" fontId="17" fillId="0" borderId="5" xfId="1" applyNumberFormat="1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/>
    </xf>
    <xf numFmtId="0" fontId="7" fillId="2" borderId="5" xfId="0" applyNumberFormat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17" fillId="0" borderId="3" xfId="1" applyFont="1" applyBorder="1"/>
    <xf numFmtId="0" fontId="17" fillId="2" borderId="2" xfId="1" applyFont="1" applyFill="1" applyBorder="1" applyAlignment="1">
      <alignment vertical="top" wrapText="1"/>
    </xf>
    <xf numFmtId="0" fontId="17" fillId="2" borderId="2" xfId="1" applyFont="1" applyFill="1" applyBorder="1" applyAlignment="1">
      <alignment vertical="top"/>
    </xf>
    <xf numFmtId="0" fontId="17" fillId="0" borderId="19" xfId="1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0" borderId="0" xfId="0" applyFont="1" applyFill="1" applyAlignment="1">
      <alignment horizontal="left"/>
    </xf>
    <xf numFmtId="0" fontId="18" fillId="0" borderId="27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0" fontId="18" fillId="0" borderId="1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22" xfId="1" applyFont="1" applyBorder="1" applyAlignment="1">
      <alignment horizontal="center"/>
    </xf>
    <xf numFmtId="0" fontId="7" fillId="0" borderId="27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0" fontId="8" fillId="0" borderId="2" xfId="0" applyFont="1" applyBorder="1"/>
    <xf numFmtId="0" fontId="8" fillId="0" borderId="2" xfId="0" applyNumberFormat="1" applyFont="1" applyBorder="1" applyAlignment="1">
      <alignment horizontal="center"/>
    </xf>
    <xf numFmtId="0" fontId="18" fillId="0" borderId="20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49" fontId="18" fillId="0" borderId="8" xfId="1" applyNumberFormat="1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center" vertical="center" wrapText="1"/>
    </xf>
    <xf numFmtId="49" fontId="18" fillId="0" borderId="25" xfId="1" applyNumberFormat="1" applyFont="1" applyBorder="1" applyAlignment="1">
      <alignment horizontal="center" vertical="center" wrapText="1"/>
    </xf>
    <xf numFmtId="0" fontId="17" fillId="0" borderId="37" xfId="1" applyFont="1" applyBorder="1"/>
    <xf numFmtId="0" fontId="8" fillId="2" borderId="2" xfId="0" applyFont="1" applyFill="1" applyBorder="1" applyAlignment="1">
      <alignment horizontal="right"/>
    </xf>
    <xf numFmtId="0" fontId="7" fillId="2" borderId="5" xfId="1" applyFont="1" applyFill="1" applyBorder="1" applyAlignment="1">
      <alignment vertical="center" wrapText="1"/>
    </xf>
    <xf numFmtId="0" fontId="17" fillId="2" borderId="38" xfId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3" borderId="27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0" fontId="1" fillId="3" borderId="0" xfId="1" applyFill="1"/>
    <xf numFmtId="0" fontId="6" fillId="4" borderId="27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vertical="center" wrapText="1"/>
    </xf>
    <xf numFmtId="49" fontId="6" fillId="4" borderId="5" xfId="1" applyNumberFormat="1" applyFont="1" applyFill="1" applyBorder="1" applyAlignment="1">
      <alignment horizontal="center" vertical="center" wrapText="1"/>
    </xf>
    <xf numFmtId="0" fontId="1" fillId="4" borderId="0" xfId="1" applyFill="1"/>
    <xf numFmtId="0" fontId="14" fillId="3" borderId="29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vertical="center" wrapText="1"/>
    </xf>
    <xf numFmtId="49" fontId="14" fillId="3" borderId="5" xfId="1" applyNumberFormat="1" applyFont="1" applyFill="1" applyBorder="1" applyAlignment="1">
      <alignment vertical="center"/>
    </xf>
    <xf numFmtId="0" fontId="14" fillId="3" borderId="2" xfId="1" applyFont="1" applyFill="1" applyBorder="1" applyAlignment="1">
      <alignment vertical="center"/>
    </xf>
    <xf numFmtId="0" fontId="14" fillId="4" borderId="27" xfId="1" applyFont="1" applyFill="1" applyBorder="1" applyAlignment="1">
      <alignment vertical="center"/>
    </xf>
    <xf numFmtId="0" fontId="14" fillId="4" borderId="2" xfId="1" applyFont="1" applyFill="1" applyBorder="1"/>
    <xf numFmtId="49" fontId="14" fillId="4" borderId="5" xfId="1" applyNumberFormat="1" applyFont="1" applyFill="1" applyBorder="1"/>
    <xf numFmtId="0" fontId="14" fillId="4" borderId="2" xfId="1" applyFont="1" applyFill="1" applyBorder="1" applyAlignment="1">
      <alignment vertical="center"/>
    </xf>
    <xf numFmtId="49" fontId="14" fillId="4" borderId="5" xfId="1" applyNumberFormat="1" applyFont="1" applyFill="1" applyBorder="1" applyAlignment="1">
      <alignment horizontal="center"/>
    </xf>
    <xf numFmtId="0" fontId="14" fillId="5" borderId="27" xfId="1" applyFont="1" applyFill="1" applyBorder="1" applyAlignment="1">
      <alignment vertical="center"/>
    </xf>
    <xf numFmtId="0" fontId="14" fillId="5" borderId="2" xfId="1" applyFont="1" applyFill="1" applyBorder="1"/>
    <xf numFmtId="49" fontId="14" fillId="5" borderId="5" xfId="1" applyNumberFormat="1" applyFont="1" applyFill="1" applyBorder="1" applyAlignment="1">
      <alignment horizontal="center"/>
    </xf>
    <xf numFmtId="0" fontId="14" fillId="5" borderId="2" xfId="1" applyFont="1" applyFill="1" applyBorder="1" applyAlignment="1">
      <alignment vertical="center"/>
    </xf>
    <xf numFmtId="0" fontId="3" fillId="5" borderId="0" xfId="1" applyFont="1" applyFill="1"/>
    <xf numFmtId="0" fontId="14" fillId="5" borderId="2" xfId="1" applyFont="1" applyFill="1" applyBorder="1" applyAlignment="1">
      <alignment vertical="top"/>
    </xf>
    <xf numFmtId="49" fontId="14" fillId="5" borderId="5" xfId="1" applyNumberFormat="1" applyFont="1" applyFill="1" applyBorder="1" applyAlignment="1">
      <alignment horizontal="center" vertical="center"/>
    </xf>
    <xf numFmtId="0" fontId="1" fillId="5" borderId="0" xfId="1" applyFill="1"/>
    <xf numFmtId="0" fontId="14" fillId="6" borderId="27" xfId="1" applyFont="1" applyFill="1" applyBorder="1" applyAlignment="1">
      <alignment vertical="center"/>
    </xf>
    <xf numFmtId="0" fontId="14" fillId="6" borderId="2" xfId="1" applyFont="1" applyFill="1" applyBorder="1" applyAlignment="1">
      <alignment vertical="center" wrapText="1"/>
    </xf>
    <xf numFmtId="49" fontId="14" fillId="6" borderId="5" xfId="1" applyNumberFormat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vertical="center"/>
    </xf>
    <xf numFmtId="0" fontId="1" fillId="6" borderId="0" xfId="1" applyFill="1"/>
    <xf numFmtId="0" fontId="14" fillId="6" borderId="2" xfId="1" applyFont="1" applyFill="1" applyBorder="1" applyAlignment="1">
      <alignment vertical="top" wrapText="1"/>
    </xf>
    <xf numFmtId="0" fontId="3" fillId="6" borderId="0" xfId="1" applyFont="1" applyFill="1"/>
    <xf numFmtId="0" fontId="14" fillId="6" borderId="2" xfId="1" applyFont="1" applyFill="1" applyBorder="1" applyAlignment="1">
      <alignment vertical="top"/>
    </xf>
    <xf numFmtId="0" fontId="14" fillId="3" borderId="27" xfId="1" applyFont="1" applyFill="1" applyBorder="1" applyAlignment="1">
      <alignment vertical="center"/>
    </xf>
    <xf numFmtId="0" fontId="14" fillId="3" borderId="2" xfId="1" applyFont="1" applyFill="1" applyBorder="1"/>
    <xf numFmtId="0" fontId="17" fillId="3" borderId="5" xfId="1" applyFont="1" applyFill="1" applyBorder="1"/>
    <xf numFmtId="0" fontId="17" fillId="3" borderId="2" xfId="1" applyFont="1" applyFill="1" applyBorder="1"/>
    <xf numFmtId="0" fontId="17" fillId="3" borderId="6" xfId="1" applyFont="1" applyFill="1" applyBorder="1"/>
    <xf numFmtId="0" fontId="14" fillId="3" borderId="28" xfId="1" applyFont="1" applyFill="1" applyBorder="1" applyAlignment="1">
      <alignment horizontal="right"/>
    </xf>
    <xf numFmtId="0" fontId="14" fillId="3" borderId="25" xfId="1" applyFont="1" applyFill="1" applyBorder="1" applyAlignment="1">
      <alignment horizontal="right"/>
    </xf>
    <xf numFmtId="0" fontId="25" fillId="0" borderId="0" xfId="1" applyFont="1"/>
    <xf numFmtId="0" fontId="25" fillId="0" borderId="2" xfId="1" applyFont="1" applyBorder="1"/>
    <xf numFmtId="49" fontId="8" fillId="2" borderId="5" xfId="1" applyNumberFormat="1" applyFont="1" applyFill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center" vertical="center" wrapText="1"/>
    </xf>
    <xf numFmtId="1" fontId="8" fillId="2" borderId="5" xfId="1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6" fillId="0" borderId="0" xfId="1" applyFont="1"/>
    <xf numFmtId="0" fontId="26" fillId="3" borderId="0" xfId="1" applyFont="1" applyFill="1"/>
    <xf numFmtId="0" fontId="26" fillId="4" borderId="0" xfId="1" applyFont="1" applyFill="1"/>
    <xf numFmtId="0" fontId="21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/>
    <xf numFmtId="0" fontId="14" fillId="3" borderId="30" xfId="1" applyFont="1" applyFill="1" applyBorder="1" applyAlignment="1">
      <alignment vertical="center"/>
    </xf>
    <xf numFmtId="0" fontId="14" fillId="3" borderId="12" xfId="1" applyFont="1" applyFill="1" applyBorder="1"/>
    <xf numFmtId="0" fontId="17" fillId="3" borderId="12" xfId="1" applyFont="1" applyFill="1" applyBorder="1"/>
    <xf numFmtId="1" fontId="17" fillId="3" borderId="3" xfId="1" applyNumberFormat="1" applyFont="1" applyFill="1" applyBorder="1"/>
    <xf numFmtId="49" fontId="14" fillId="4" borderId="2" xfId="1" applyNumberFormat="1" applyFont="1" applyFill="1" applyBorder="1" applyAlignment="1">
      <alignment vertical="center"/>
    </xf>
    <xf numFmtId="1" fontId="14" fillId="5" borderId="2" xfId="1" applyNumberFormat="1" applyFont="1" applyFill="1" applyBorder="1" applyAlignment="1">
      <alignment vertical="center"/>
    </xf>
    <xf numFmtId="0" fontId="1" fillId="0" borderId="2" xfId="1" applyBorder="1"/>
    <xf numFmtId="0" fontId="17" fillId="0" borderId="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9" fillId="0" borderId="2" xfId="1" applyFont="1" applyBorder="1" applyAlignment="1">
      <alignment horizontal="left"/>
    </xf>
    <xf numFmtId="0" fontId="19" fillId="0" borderId="34" xfId="1" applyFont="1" applyBorder="1" applyAlignment="1">
      <alignment horizontal="left"/>
    </xf>
    <xf numFmtId="0" fontId="18" fillId="2" borderId="19" xfId="1" applyFont="1" applyFill="1" applyBorder="1" applyAlignment="1">
      <alignment horizontal="center" vertical="center" textRotation="90" wrapText="1"/>
    </xf>
    <xf numFmtId="0" fontId="18" fillId="2" borderId="11" xfId="1" applyFont="1" applyFill="1" applyBorder="1" applyAlignment="1">
      <alignment horizontal="center" vertical="center" textRotation="90" wrapText="1"/>
    </xf>
    <xf numFmtId="0" fontId="18" fillId="0" borderId="23" xfId="1" applyFont="1" applyBorder="1" applyAlignment="1">
      <alignment horizontal="center" vertical="center" textRotation="90" wrapText="1"/>
    </xf>
    <xf numFmtId="0" fontId="18" fillId="0" borderId="10" xfId="1" applyFont="1" applyBorder="1" applyAlignment="1">
      <alignment horizontal="center" vertical="center" textRotation="90" wrapText="1"/>
    </xf>
    <xf numFmtId="0" fontId="18" fillId="0" borderId="20" xfId="1" applyFont="1" applyBorder="1" applyAlignment="1">
      <alignment horizontal="center" vertical="center" textRotation="90" wrapText="1"/>
    </xf>
    <xf numFmtId="0" fontId="18" fillId="0" borderId="9" xfId="1" applyFont="1" applyBorder="1" applyAlignment="1">
      <alignment horizontal="center" vertical="center" textRotation="90" wrapText="1"/>
    </xf>
    <xf numFmtId="0" fontId="17" fillId="0" borderId="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textRotation="90" wrapText="1"/>
    </xf>
    <xf numFmtId="0" fontId="18" fillId="0" borderId="19" xfId="1" applyFont="1" applyBorder="1" applyAlignment="1">
      <alignment horizontal="center" vertical="center" textRotation="90" wrapText="1"/>
    </xf>
    <xf numFmtId="0" fontId="18" fillId="0" borderId="11" xfId="1" applyFont="1" applyBorder="1" applyAlignment="1">
      <alignment horizontal="center" vertical="center" textRotation="90" wrapText="1"/>
    </xf>
    <xf numFmtId="0" fontId="19" fillId="0" borderId="8" xfId="1" applyFont="1" applyBorder="1" applyAlignment="1">
      <alignment horizontal="center" vertical="top"/>
    </xf>
    <xf numFmtId="0" fontId="19" fillId="0" borderId="11" xfId="1" applyFont="1" applyBorder="1" applyAlignment="1">
      <alignment horizontal="center" vertical="top"/>
    </xf>
    <xf numFmtId="0" fontId="17" fillId="0" borderId="8" xfId="1" applyFont="1" applyBorder="1" applyAlignment="1">
      <alignment horizontal="center" vertical="top"/>
    </xf>
    <xf numFmtId="0" fontId="17" fillId="0" borderId="11" xfId="1" applyFont="1" applyBorder="1" applyAlignment="1">
      <alignment horizontal="center" vertical="top"/>
    </xf>
    <xf numFmtId="0" fontId="17" fillId="0" borderId="7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4" fillId="0" borderId="12" xfId="1" applyFont="1" applyBorder="1" applyAlignment="1">
      <alignment horizontal="left"/>
    </xf>
    <xf numFmtId="0" fontId="18" fillId="0" borderId="9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textRotation="90" wrapText="1"/>
    </xf>
    <xf numFmtId="0" fontId="17" fillId="0" borderId="9" xfId="1" applyFont="1" applyBorder="1" applyAlignment="1">
      <alignment horizontal="center" vertical="center" textRotation="90" wrapText="1"/>
    </xf>
    <xf numFmtId="0" fontId="17" fillId="0" borderId="3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17" fillId="0" borderId="29" xfId="1" applyFont="1" applyBorder="1" applyAlignment="1">
      <alignment horizontal="left" wrapText="1"/>
    </xf>
    <xf numFmtId="0" fontId="17" fillId="0" borderId="0" xfId="1" applyFont="1" applyBorder="1" applyAlignment="1">
      <alignment horizontal="left" wrapText="1"/>
    </xf>
    <xf numFmtId="0" fontId="17" fillId="0" borderId="23" xfId="1" applyFont="1" applyBorder="1" applyAlignment="1">
      <alignment horizontal="left" wrapText="1"/>
    </xf>
    <xf numFmtId="0" fontId="14" fillId="0" borderId="1" xfId="1" applyFont="1" applyBorder="1" applyAlignment="1">
      <alignment horizontal="left"/>
    </xf>
    <xf numFmtId="0" fontId="17" fillId="0" borderId="2" xfId="1" applyFont="1" applyBorder="1" applyAlignment="1">
      <alignment vertical="top"/>
    </xf>
    <xf numFmtId="0" fontId="17" fillId="0" borderId="2" xfId="1" applyFont="1" applyBorder="1" applyAlignment="1">
      <alignment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4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5" xfId="1" applyFont="1" applyBorder="1" applyAlignment="1">
      <alignment horizontal="center" vertical="top"/>
    </xf>
    <xf numFmtId="0" fontId="17" fillId="0" borderId="6" xfId="1" applyFont="1" applyBorder="1" applyAlignment="1">
      <alignment horizontal="center" vertical="top"/>
    </xf>
    <xf numFmtId="0" fontId="17" fillId="0" borderId="7" xfId="1" applyFont="1" applyBorder="1" applyAlignment="1">
      <alignment horizontal="center" vertical="top"/>
    </xf>
    <xf numFmtId="0" fontId="18" fillId="0" borderId="3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18" fillId="0" borderId="10" xfId="1" applyFont="1" applyBorder="1" applyAlignment="1">
      <alignment horizontal="center" vertical="top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7" xfId="1" applyFont="1" applyBorder="1" applyAlignment="1">
      <alignment horizontal="center" vertical="top" wrapText="1"/>
    </xf>
    <xf numFmtId="0" fontId="17" fillId="0" borderId="13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textRotation="90" wrapText="1"/>
    </xf>
    <xf numFmtId="0" fontId="17" fillId="0" borderId="11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view="pageBreakPreview" topLeftCell="A78" zoomScale="124" zoomScaleNormal="110" zoomScaleSheetLayoutView="124" workbookViewId="0">
      <selection activeCell="F102" sqref="F102:I102"/>
    </sheetView>
  </sheetViews>
  <sheetFormatPr defaultRowHeight="15" x14ac:dyDescent="0.25"/>
  <cols>
    <col min="1" max="1" width="7.28515625" style="1" customWidth="1"/>
    <col min="2" max="2" width="41" style="1" customWidth="1"/>
    <col min="3" max="3" width="7.28515625" style="1" customWidth="1"/>
    <col min="4" max="5" width="5.7109375" style="1" customWidth="1"/>
    <col min="6" max="6" width="5.7109375" style="2" customWidth="1"/>
    <col min="7" max="7" width="5.7109375" style="1" customWidth="1"/>
    <col min="8" max="9" width="4.85546875" style="1" customWidth="1"/>
    <col min="10" max="17" width="5.42578125" style="1" customWidth="1"/>
    <col min="18" max="18" width="4.7109375" style="188" customWidth="1"/>
    <col min="19" max="19" width="4.42578125" style="1" customWidth="1"/>
    <col min="20" max="20" width="4.85546875" style="1" customWidth="1"/>
    <col min="21" max="21" width="4.140625" style="1" customWidth="1"/>
    <col min="22" max="22" width="4.5703125" style="1" customWidth="1"/>
    <col min="23" max="23" width="4.28515625" style="1" customWidth="1"/>
    <col min="24" max="24" width="4.140625" style="1" customWidth="1"/>
    <col min="25" max="25" width="3.85546875" style="1" customWidth="1"/>
    <col min="26" max="16384" width="9.140625" style="1"/>
  </cols>
  <sheetData>
    <row r="1" spans="1:25" ht="7.5" customHeight="1" x14ac:dyDescent="0.25"/>
    <row r="2" spans="1:25" ht="9.75" customHeight="1" x14ac:dyDescent="0.25">
      <c r="A2" s="3" t="s">
        <v>0</v>
      </c>
      <c r="B2" s="239" t="s">
        <v>1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40" t="s">
        <v>2</v>
      </c>
      <c r="P2" s="240"/>
      <c r="Q2" s="240"/>
      <c r="R2" s="240"/>
      <c r="S2" s="4"/>
      <c r="T2" s="4"/>
      <c r="U2" s="4"/>
      <c r="V2" s="4"/>
      <c r="W2" s="4"/>
      <c r="X2" s="4"/>
      <c r="Y2" s="4"/>
    </row>
    <row r="3" spans="1:25" ht="9.75" customHeight="1" x14ac:dyDescent="0.25">
      <c r="A3" s="5" t="s">
        <v>3</v>
      </c>
      <c r="B3" s="6"/>
      <c r="C3" s="7" t="s">
        <v>4</v>
      </c>
      <c r="D3" s="8"/>
      <c r="E3" s="8"/>
      <c r="F3" s="9"/>
      <c r="G3" s="10"/>
      <c r="H3" s="10"/>
      <c r="I3" s="10"/>
      <c r="J3" s="10"/>
      <c r="K3" s="10"/>
      <c r="L3" s="10"/>
      <c r="M3" s="241" t="s">
        <v>5</v>
      </c>
      <c r="N3" s="241"/>
      <c r="O3" s="241"/>
      <c r="P3" s="241"/>
      <c r="Q3" s="241"/>
      <c r="R3" s="11"/>
      <c r="S3" s="11"/>
      <c r="T3" s="11"/>
      <c r="U3" s="11"/>
      <c r="V3" s="11"/>
      <c r="W3" s="11"/>
      <c r="X3" s="12"/>
      <c r="Y3" s="12"/>
    </row>
    <row r="4" spans="1:25" ht="9.75" customHeight="1" x14ac:dyDescent="0.25">
      <c r="A4" s="13"/>
      <c r="B4" s="6"/>
      <c r="C4" s="7" t="s">
        <v>6</v>
      </c>
      <c r="D4" s="7"/>
      <c r="E4" s="7"/>
      <c r="F4" s="14"/>
      <c r="G4" s="15"/>
      <c r="H4" s="107"/>
      <c r="I4" s="15"/>
      <c r="J4" s="15"/>
      <c r="K4" s="10"/>
      <c r="L4" s="10"/>
      <c r="M4" s="242" t="s">
        <v>7</v>
      </c>
      <c r="N4" s="242"/>
      <c r="O4" s="242"/>
      <c r="P4" s="242"/>
      <c r="Q4" s="242"/>
      <c r="R4" s="16"/>
      <c r="S4" s="16"/>
      <c r="T4" s="16"/>
      <c r="U4" s="16"/>
      <c r="V4" s="16"/>
      <c r="W4" s="16"/>
      <c r="X4" s="17"/>
      <c r="Y4" s="17"/>
    </row>
    <row r="5" spans="1:25" ht="9.75" customHeight="1" x14ac:dyDescent="0.25">
      <c r="A5" s="8" t="s">
        <v>8</v>
      </c>
      <c r="B5" s="5"/>
      <c r="C5" s="15" t="s">
        <v>9</v>
      </c>
      <c r="D5" s="15"/>
      <c r="E5" s="15"/>
      <c r="F5" s="18"/>
      <c r="G5" s="15"/>
      <c r="H5" s="107"/>
      <c r="I5" s="15"/>
      <c r="J5" s="15"/>
      <c r="K5" s="10"/>
      <c r="L5" s="10"/>
      <c r="M5" s="238" t="s">
        <v>190</v>
      </c>
      <c r="N5" s="238"/>
      <c r="O5" s="238"/>
      <c r="P5" s="238"/>
      <c r="Q5" s="7"/>
      <c r="R5" s="8"/>
      <c r="S5" s="8"/>
      <c r="T5" s="8"/>
      <c r="U5" s="3"/>
      <c r="V5" s="4"/>
      <c r="W5" s="4"/>
      <c r="X5" s="4"/>
      <c r="Y5" s="4"/>
    </row>
    <row r="6" spans="1:25" ht="9.75" customHeight="1" x14ac:dyDescent="0.25">
      <c r="A6" s="8"/>
      <c r="B6" s="8"/>
      <c r="C6" s="7" t="s">
        <v>10</v>
      </c>
      <c r="D6" s="7"/>
      <c r="E6" s="7"/>
      <c r="F6" s="14"/>
      <c r="G6" s="7"/>
      <c r="H6" s="7"/>
      <c r="I6" s="7"/>
      <c r="J6" s="7"/>
      <c r="K6" s="8"/>
      <c r="L6" s="8"/>
      <c r="M6" s="237" t="s">
        <v>191</v>
      </c>
      <c r="N6" s="238"/>
      <c r="O6" s="238"/>
      <c r="P6" s="238"/>
      <c r="Q6" s="7"/>
      <c r="R6" s="8"/>
      <c r="S6" s="8"/>
      <c r="T6" s="8"/>
      <c r="U6" s="3"/>
      <c r="V6" s="4"/>
      <c r="W6" s="4"/>
      <c r="X6" s="4"/>
      <c r="Y6" s="4"/>
    </row>
    <row r="7" spans="1:25" ht="9.75" customHeight="1" x14ac:dyDescent="0.25">
      <c r="A7" s="19"/>
      <c r="B7" s="20"/>
      <c r="C7" s="7" t="s">
        <v>11</v>
      </c>
      <c r="D7" s="7"/>
      <c r="E7" s="7"/>
      <c r="F7" s="14"/>
      <c r="G7" s="7"/>
      <c r="H7" s="7"/>
      <c r="I7" s="7"/>
      <c r="J7" s="7"/>
      <c r="K7" s="8"/>
      <c r="L7" s="8"/>
      <c r="M7" s="8"/>
      <c r="N7" s="8"/>
      <c r="O7" s="8"/>
      <c r="P7" s="8"/>
      <c r="Q7" s="21"/>
      <c r="R7" s="21"/>
      <c r="S7" s="3"/>
      <c r="T7" s="3"/>
      <c r="U7" s="3"/>
      <c r="V7" s="3"/>
      <c r="W7" s="3"/>
      <c r="X7" s="3"/>
      <c r="Y7" s="22"/>
    </row>
    <row r="8" spans="1:25" ht="9.75" customHeight="1" x14ac:dyDescent="0.25">
      <c r="A8" s="19"/>
      <c r="B8" s="23"/>
      <c r="C8" s="7" t="s">
        <v>12</v>
      </c>
      <c r="D8" s="7"/>
      <c r="E8" s="7"/>
      <c r="F8" s="14"/>
      <c r="G8" s="7"/>
      <c r="H8" s="7"/>
      <c r="I8" s="7"/>
      <c r="J8" s="7"/>
      <c r="K8" s="8"/>
      <c r="L8" s="8"/>
      <c r="M8" s="8"/>
      <c r="N8" s="8"/>
      <c r="O8" s="8"/>
      <c r="P8" s="8"/>
      <c r="Q8" s="21"/>
      <c r="R8" s="21"/>
      <c r="S8" s="3"/>
      <c r="T8" s="3"/>
      <c r="U8" s="3"/>
      <c r="V8" s="3"/>
      <c r="W8" s="3"/>
      <c r="X8" s="3"/>
      <c r="Y8" s="22"/>
    </row>
    <row r="9" spans="1:25" ht="9.75" customHeight="1" x14ac:dyDescent="0.25">
      <c r="A9" s="19"/>
      <c r="B9" s="23"/>
      <c r="C9" s="7" t="s">
        <v>13</v>
      </c>
      <c r="D9" s="7"/>
      <c r="E9" s="7"/>
      <c r="F9" s="14"/>
      <c r="G9" s="7"/>
      <c r="H9" s="7"/>
      <c r="I9" s="7"/>
      <c r="J9" s="7"/>
      <c r="K9" s="7"/>
      <c r="L9" s="8"/>
      <c r="M9" s="8"/>
      <c r="N9" s="8"/>
      <c r="O9" s="8"/>
      <c r="P9" s="8"/>
      <c r="Q9" s="21"/>
      <c r="R9" s="21"/>
      <c r="S9" s="3"/>
      <c r="T9" s="3"/>
      <c r="U9" s="3"/>
      <c r="V9" s="3"/>
      <c r="W9" s="3"/>
      <c r="X9" s="3"/>
      <c r="Y9" s="22"/>
    </row>
    <row r="10" spans="1:25" ht="9.75" customHeight="1" x14ac:dyDescent="0.25">
      <c r="A10" s="19"/>
      <c r="B10" s="23"/>
      <c r="C10" s="7" t="s">
        <v>192</v>
      </c>
      <c r="D10" s="7"/>
      <c r="E10" s="7"/>
      <c r="F10" s="14"/>
      <c r="G10" s="7"/>
      <c r="H10" s="7"/>
      <c r="I10" s="7"/>
      <c r="J10" s="7"/>
      <c r="K10" s="7"/>
      <c r="L10" s="8"/>
      <c r="M10" s="8"/>
      <c r="N10" s="8"/>
      <c r="O10" s="8"/>
      <c r="P10" s="8"/>
      <c r="Q10" s="21"/>
      <c r="R10" s="21"/>
      <c r="S10" s="3"/>
      <c r="T10" s="3"/>
      <c r="U10" s="3"/>
      <c r="V10" s="3"/>
      <c r="W10" s="3"/>
      <c r="X10" s="3"/>
      <c r="Y10" s="22"/>
    </row>
    <row r="11" spans="1:25" ht="9.75" customHeight="1" x14ac:dyDescent="0.25">
      <c r="A11" s="19"/>
      <c r="B11" s="23"/>
      <c r="C11" s="7" t="s">
        <v>14</v>
      </c>
      <c r="D11" s="7"/>
      <c r="E11" s="7"/>
      <c r="F11" s="14"/>
      <c r="G11" s="7"/>
      <c r="H11" s="7"/>
      <c r="I11" s="7"/>
      <c r="J11" s="7"/>
      <c r="K11" s="7"/>
      <c r="L11" s="8"/>
      <c r="M11" s="8"/>
      <c r="N11" s="8"/>
      <c r="O11" s="8"/>
      <c r="P11" s="8"/>
      <c r="Q11" s="21"/>
      <c r="R11" s="21"/>
      <c r="S11" s="3"/>
      <c r="T11" s="3"/>
      <c r="U11" s="3"/>
      <c r="V11" s="3"/>
      <c r="W11" s="3"/>
      <c r="X11" s="3"/>
      <c r="Y11" s="24"/>
    </row>
    <row r="12" spans="1:25" ht="9.75" customHeight="1" x14ac:dyDescent="0.25">
      <c r="A12" s="19"/>
      <c r="B12" s="23"/>
      <c r="C12" s="133" t="s">
        <v>189</v>
      </c>
      <c r="D12" s="7"/>
      <c r="E12" s="7"/>
      <c r="F12" s="14"/>
      <c r="G12" s="7"/>
      <c r="H12" s="7"/>
      <c r="I12" s="7"/>
      <c r="J12" s="7"/>
      <c r="K12" s="7"/>
      <c r="L12" s="21"/>
      <c r="M12" s="21"/>
      <c r="N12" s="21"/>
      <c r="O12" s="21"/>
      <c r="P12" s="21"/>
      <c r="Q12" s="21"/>
      <c r="R12" s="21"/>
      <c r="S12" s="3"/>
      <c r="T12" s="3"/>
      <c r="U12" s="3"/>
      <c r="V12" s="3"/>
      <c r="W12" s="3"/>
      <c r="X12" s="3"/>
      <c r="Y12" s="24"/>
    </row>
    <row r="13" spans="1:25" ht="9.75" customHeight="1" x14ac:dyDescent="0.25">
      <c r="A13" s="19"/>
      <c r="B13" s="23"/>
      <c r="C13" s="134" t="s">
        <v>193</v>
      </c>
      <c r="D13" s="7"/>
      <c r="E13" s="7"/>
      <c r="F13" s="14"/>
      <c r="G13" s="7"/>
      <c r="H13" s="7"/>
      <c r="I13" s="7"/>
      <c r="J13" s="7"/>
      <c r="K13" s="7"/>
      <c r="L13" s="21"/>
      <c r="M13" s="21"/>
      <c r="N13" s="21"/>
      <c r="O13" s="21"/>
      <c r="P13" s="21"/>
      <c r="Q13" s="21"/>
      <c r="R13" s="21"/>
      <c r="S13" s="3"/>
      <c r="T13" s="3"/>
      <c r="U13" s="3"/>
      <c r="V13" s="3"/>
      <c r="W13" s="3"/>
      <c r="X13" s="3"/>
      <c r="Y13" s="24"/>
    </row>
    <row r="14" spans="1:25" s="26" customFormat="1" ht="8.25" customHeight="1" x14ac:dyDescent="0.2">
      <c r="A14" s="246" t="s">
        <v>15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5"/>
      <c r="P14" s="25"/>
      <c r="Q14" s="25"/>
      <c r="R14" s="188"/>
    </row>
    <row r="15" spans="1:25" ht="9" customHeight="1" x14ac:dyDescent="0.25">
      <c r="A15" s="247" t="s">
        <v>16</v>
      </c>
      <c r="B15" s="248" t="s">
        <v>17</v>
      </c>
      <c r="C15" s="249" t="s">
        <v>18</v>
      </c>
      <c r="D15" s="250"/>
      <c r="E15" s="253" t="s">
        <v>19</v>
      </c>
      <c r="F15" s="254"/>
      <c r="G15" s="254"/>
      <c r="H15" s="254"/>
      <c r="I15" s="254"/>
      <c r="J15" s="255"/>
      <c r="K15" s="256" t="s">
        <v>20</v>
      </c>
      <c r="L15" s="257"/>
      <c r="M15" s="260" t="s">
        <v>21</v>
      </c>
      <c r="N15" s="261"/>
      <c r="O15" s="218" t="s">
        <v>22</v>
      </c>
      <c r="P15" s="220" t="s">
        <v>23</v>
      </c>
      <c r="Q15" s="27"/>
    </row>
    <row r="16" spans="1:25" ht="9" customHeight="1" x14ac:dyDescent="0.25">
      <c r="A16" s="247"/>
      <c r="B16" s="248"/>
      <c r="C16" s="251"/>
      <c r="D16" s="252"/>
      <c r="E16" s="253" t="s">
        <v>24</v>
      </c>
      <c r="F16" s="254"/>
      <c r="G16" s="255"/>
      <c r="H16" s="264" t="s">
        <v>25</v>
      </c>
      <c r="I16" s="265"/>
      <c r="J16" s="266"/>
      <c r="K16" s="258"/>
      <c r="L16" s="259"/>
      <c r="M16" s="262"/>
      <c r="N16" s="263"/>
      <c r="O16" s="219"/>
      <c r="P16" s="221"/>
      <c r="Q16" s="27"/>
    </row>
    <row r="17" spans="1:18" ht="9" customHeight="1" x14ac:dyDescent="0.25">
      <c r="A17" s="28" t="s">
        <v>26</v>
      </c>
      <c r="B17" s="29">
        <v>39</v>
      </c>
      <c r="C17" s="201"/>
      <c r="D17" s="214"/>
      <c r="E17" s="223"/>
      <c r="F17" s="224"/>
      <c r="G17" s="225"/>
      <c r="H17" s="223"/>
      <c r="I17" s="224"/>
      <c r="J17" s="225"/>
      <c r="K17" s="201">
        <v>2</v>
      </c>
      <c r="L17" s="222"/>
      <c r="M17" s="201"/>
      <c r="N17" s="222"/>
      <c r="O17" s="30">
        <v>11</v>
      </c>
      <c r="P17" s="30">
        <v>52</v>
      </c>
      <c r="Q17" s="27"/>
    </row>
    <row r="18" spans="1:18" ht="9" customHeight="1" x14ac:dyDescent="0.25">
      <c r="A18" s="28" t="s">
        <v>27</v>
      </c>
      <c r="B18" s="31">
        <v>36</v>
      </c>
      <c r="C18" s="223">
        <v>3</v>
      </c>
      <c r="D18" s="224"/>
      <c r="E18" s="223">
        <v>1</v>
      </c>
      <c r="F18" s="224"/>
      <c r="G18" s="225"/>
      <c r="H18" s="223">
        <v>0</v>
      </c>
      <c r="I18" s="224"/>
      <c r="J18" s="225"/>
      <c r="K18" s="223">
        <v>1</v>
      </c>
      <c r="L18" s="225"/>
      <c r="M18" s="226"/>
      <c r="N18" s="226"/>
      <c r="O18" s="31">
        <v>11</v>
      </c>
      <c r="P18" s="31">
        <v>52</v>
      </c>
      <c r="Q18" s="27"/>
    </row>
    <row r="19" spans="1:18" ht="9" customHeight="1" x14ac:dyDescent="0.25">
      <c r="A19" s="28" t="s">
        <v>28</v>
      </c>
      <c r="B19" s="31">
        <v>27</v>
      </c>
      <c r="C19" s="223">
        <v>5</v>
      </c>
      <c r="D19" s="224"/>
      <c r="E19" s="223">
        <v>8</v>
      </c>
      <c r="F19" s="224"/>
      <c r="G19" s="225"/>
      <c r="H19" s="223">
        <v>0</v>
      </c>
      <c r="I19" s="224"/>
      <c r="J19" s="225"/>
      <c r="K19" s="223">
        <v>2</v>
      </c>
      <c r="L19" s="225"/>
      <c r="M19" s="226"/>
      <c r="N19" s="226"/>
      <c r="O19" s="31">
        <v>10</v>
      </c>
      <c r="P19" s="31">
        <v>52</v>
      </c>
      <c r="Q19" s="27"/>
    </row>
    <row r="20" spans="1:18" ht="9" customHeight="1" x14ac:dyDescent="0.25">
      <c r="A20" s="28" t="s">
        <v>29</v>
      </c>
      <c r="B20" s="31">
        <v>21</v>
      </c>
      <c r="C20" s="223">
        <v>2</v>
      </c>
      <c r="D20" s="224"/>
      <c r="E20" s="223">
        <v>6</v>
      </c>
      <c r="F20" s="224"/>
      <c r="G20" s="225"/>
      <c r="H20" s="223">
        <v>4</v>
      </c>
      <c r="I20" s="224"/>
      <c r="J20" s="225"/>
      <c r="K20" s="223">
        <v>2</v>
      </c>
      <c r="L20" s="225"/>
      <c r="M20" s="223">
        <v>6</v>
      </c>
      <c r="N20" s="225"/>
      <c r="O20" s="31">
        <v>2</v>
      </c>
      <c r="P20" s="31">
        <v>43</v>
      </c>
      <c r="Q20" s="27"/>
    </row>
    <row r="21" spans="1:18" ht="9" customHeight="1" x14ac:dyDescent="0.25">
      <c r="A21" s="32" t="s">
        <v>23</v>
      </c>
      <c r="B21" s="31">
        <f>SUM(B17:B20)</f>
        <v>123</v>
      </c>
      <c r="C21" s="223">
        <f t="shared" ref="C21:E21" si="0">SUM(C17:C20)</f>
        <v>10</v>
      </c>
      <c r="D21" s="225"/>
      <c r="E21" s="223">
        <f t="shared" si="0"/>
        <v>15</v>
      </c>
      <c r="F21" s="224"/>
      <c r="G21" s="225"/>
      <c r="H21" s="223">
        <v>4</v>
      </c>
      <c r="I21" s="224"/>
      <c r="J21" s="225"/>
      <c r="K21" s="223">
        <v>7</v>
      </c>
      <c r="L21" s="225"/>
      <c r="M21" s="226">
        <v>6</v>
      </c>
      <c r="N21" s="226"/>
      <c r="O21" s="31">
        <f>SUM(O17:O20)</f>
        <v>34</v>
      </c>
      <c r="P21" s="31">
        <f>SUM(P17:P20)</f>
        <v>199</v>
      </c>
      <c r="Q21" s="27"/>
    </row>
    <row r="22" spans="1:18" ht="11.1" customHeight="1" thickBot="1" x14ac:dyDescent="0.3">
      <c r="A22" s="227" t="s">
        <v>30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7"/>
    </row>
    <row r="23" spans="1:18" ht="29.25" customHeight="1" x14ac:dyDescent="0.25">
      <c r="A23" s="267" t="s">
        <v>31</v>
      </c>
      <c r="B23" s="270" t="s">
        <v>32</v>
      </c>
      <c r="C23" s="273" t="s">
        <v>33</v>
      </c>
      <c r="D23" s="274" t="s">
        <v>34</v>
      </c>
      <c r="E23" s="274"/>
      <c r="F23" s="274"/>
      <c r="G23" s="274"/>
      <c r="H23" s="274"/>
      <c r="I23" s="274"/>
      <c r="J23" s="275" t="s">
        <v>35</v>
      </c>
      <c r="K23" s="275"/>
      <c r="L23" s="275"/>
      <c r="M23" s="275"/>
      <c r="N23" s="275"/>
      <c r="O23" s="275"/>
      <c r="P23" s="275"/>
      <c r="Q23" s="276"/>
    </row>
    <row r="24" spans="1:18" ht="9" customHeight="1" x14ac:dyDescent="0.25">
      <c r="A24" s="268"/>
      <c r="B24" s="271"/>
      <c r="C24" s="231"/>
      <c r="D24" s="277" t="s">
        <v>36</v>
      </c>
      <c r="E24" s="231" t="s">
        <v>37</v>
      </c>
      <c r="F24" s="233" t="s">
        <v>38</v>
      </c>
      <c r="G24" s="234"/>
      <c r="H24" s="234"/>
      <c r="I24" s="234"/>
      <c r="J24" s="201" t="s">
        <v>26</v>
      </c>
      <c r="K24" s="214"/>
      <c r="L24" s="201" t="s">
        <v>27</v>
      </c>
      <c r="M24" s="214"/>
      <c r="N24" s="201" t="s">
        <v>28</v>
      </c>
      <c r="O24" s="214"/>
      <c r="P24" s="201" t="s">
        <v>29</v>
      </c>
      <c r="Q24" s="202"/>
    </row>
    <row r="25" spans="1:18" ht="8.25" customHeight="1" x14ac:dyDescent="0.25">
      <c r="A25" s="268"/>
      <c r="B25" s="271"/>
      <c r="C25" s="231"/>
      <c r="D25" s="277"/>
      <c r="E25" s="231"/>
      <c r="F25" s="235"/>
      <c r="G25" s="236"/>
      <c r="H25" s="236"/>
      <c r="I25" s="236"/>
      <c r="J25" s="228" t="s">
        <v>39</v>
      </c>
      <c r="K25" s="229"/>
      <c r="L25" s="228" t="s">
        <v>39</v>
      </c>
      <c r="M25" s="229"/>
      <c r="N25" s="228" t="s">
        <v>39</v>
      </c>
      <c r="O25" s="229"/>
      <c r="P25" s="228" t="s">
        <v>39</v>
      </c>
      <c r="Q25" s="230"/>
    </row>
    <row r="26" spans="1:18" ht="8.25" customHeight="1" x14ac:dyDescent="0.25">
      <c r="A26" s="268"/>
      <c r="B26" s="271"/>
      <c r="C26" s="231"/>
      <c r="D26" s="277"/>
      <c r="E26" s="231"/>
      <c r="F26" s="208" t="s">
        <v>40</v>
      </c>
      <c r="G26" s="215" t="s">
        <v>166</v>
      </c>
      <c r="H26" s="210" t="s">
        <v>41</v>
      </c>
      <c r="I26" s="212" t="s">
        <v>42</v>
      </c>
      <c r="J26" s="122">
        <v>1</v>
      </c>
      <c r="K26" s="123">
        <v>2</v>
      </c>
      <c r="L26" s="124">
        <v>3</v>
      </c>
      <c r="M26" s="122">
        <v>4</v>
      </c>
      <c r="N26" s="124">
        <v>5</v>
      </c>
      <c r="O26" s="122">
        <v>6</v>
      </c>
      <c r="P26" s="124">
        <v>7</v>
      </c>
      <c r="Q26" s="125">
        <v>8</v>
      </c>
    </row>
    <row r="27" spans="1:18" ht="11.1" customHeight="1" x14ac:dyDescent="0.25">
      <c r="A27" s="268"/>
      <c r="B27" s="271"/>
      <c r="C27" s="231"/>
      <c r="D27" s="277"/>
      <c r="E27" s="231"/>
      <c r="F27" s="208"/>
      <c r="G27" s="216"/>
      <c r="H27" s="210"/>
      <c r="I27" s="212"/>
      <c r="J27" s="201" t="s">
        <v>43</v>
      </c>
      <c r="K27" s="214"/>
      <c r="L27" s="201" t="s">
        <v>43</v>
      </c>
      <c r="M27" s="214"/>
      <c r="N27" s="201" t="s">
        <v>43</v>
      </c>
      <c r="O27" s="214"/>
      <c r="P27" s="201" t="s">
        <v>43</v>
      </c>
      <c r="Q27" s="202"/>
    </row>
    <row r="28" spans="1:18" ht="9" customHeight="1" x14ac:dyDescent="0.25">
      <c r="A28" s="268"/>
      <c r="B28" s="271"/>
      <c r="C28" s="231"/>
      <c r="D28" s="277"/>
      <c r="E28" s="231"/>
      <c r="F28" s="208"/>
      <c r="G28" s="216"/>
      <c r="H28" s="210"/>
      <c r="I28" s="212"/>
      <c r="J28" s="123">
        <v>17</v>
      </c>
      <c r="K28" s="123">
        <v>22</v>
      </c>
      <c r="L28" s="126" t="s">
        <v>44</v>
      </c>
      <c r="M28" s="127" t="s">
        <v>45</v>
      </c>
      <c r="N28" s="126" t="s">
        <v>46</v>
      </c>
      <c r="O28" s="127" t="s">
        <v>47</v>
      </c>
      <c r="P28" s="126" t="s">
        <v>44</v>
      </c>
      <c r="Q28" s="128" t="s">
        <v>175</v>
      </c>
    </row>
    <row r="29" spans="1:18" ht="11.1" customHeight="1" x14ac:dyDescent="0.25">
      <c r="A29" s="269"/>
      <c r="B29" s="272"/>
      <c r="C29" s="232"/>
      <c r="D29" s="278"/>
      <c r="E29" s="232"/>
      <c r="F29" s="209"/>
      <c r="G29" s="217"/>
      <c r="H29" s="211"/>
      <c r="I29" s="213"/>
      <c r="J29" s="93" t="s">
        <v>48</v>
      </c>
      <c r="K29" s="93" t="s">
        <v>48</v>
      </c>
      <c r="L29" s="33" t="s">
        <v>48</v>
      </c>
      <c r="M29" s="34" t="s">
        <v>48</v>
      </c>
      <c r="N29" s="33" t="s">
        <v>48</v>
      </c>
      <c r="O29" s="34" t="s">
        <v>48</v>
      </c>
      <c r="P29" s="33" t="s">
        <v>48</v>
      </c>
      <c r="Q29" s="35" t="s">
        <v>48</v>
      </c>
    </row>
    <row r="30" spans="1:18" ht="9" customHeight="1" x14ac:dyDescent="0.25">
      <c r="A30" s="108">
        <v>1</v>
      </c>
      <c r="B30" s="109">
        <v>2</v>
      </c>
      <c r="C30" s="110">
        <v>3</v>
      </c>
      <c r="D30" s="109">
        <v>4</v>
      </c>
      <c r="E30" s="110">
        <v>5</v>
      </c>
      <c r="F30" s="111">
        <v>6</v>
      </c>
      <c r="G30" s="112">
        <v>7</v>
      </c>
      <c r="H30" s="113">
        <v>8</v>
      </c>
      <c r="I30" s="110">
        <v>9</v>
      </c>
      <c r="J30" s="110">
        <v>10</v>
      </c>
      <c r="K30" s="110">
        <v>11</v>
      </c>
      <c r="L30" s="114">
        <v>12</v>
      </c>
      <c r="M30" s="115">
        <v>13</v>
      </c>
      <c r="N30" s="109">
        <v>14</v>
      </c>
      <c r="O30" s="115">
        <v>15</v>
      </c>
      <c r="P30" s="109">
        <v>16</v>
      </c>
      <c r="Q30" s="116">
        <v>17</v>
      </c>
    </row>
    <row r="31" spans="1:18" s="138" customFormat="1" ht="10.5" customHeight="1" x14ac:dyDescent="0.25">
      <c r="A31" s="135" t="s">
        <v>49</v>
      </c>
      <c r="B31" s="136" t="s">
        <v>50</v>
      </c>
      <c r="C31" s="137" t="s">
        <v>51</v>
      </c>
      <c r="D31" s="184">
        <f>D32+D45</f>
        <v>2021.7999999999997</v>
      </c>
      <c r="E31" s="184">
        <f t="shared" ref="E31" si="1">E32+E45</f>
        <v>617.80000000000007</v>
      </c>
      <c r="F31" s="184">
        <f t="shared" ref="F31" si="2">F32+F45</f>
        <v>1404</v>
      </c>
      <c r="G31" s="184">
        <f t="shared" ref="G31" si="3">G32+G45</f>
        <v>490</v>
      </c>
      <c r="H31" s="184">
        <f t="shared" ref="H31" si="4">H32+H45</f>
        <v>604</v>
      </c>
      <c r="I31" s="184">
        <f t="shared" ref="I31" si="5">I32+I45</f>
        <v>0</v>
      </c>
      <c r="J31" s="184">
        <f t="shared" ref="J31" si="6">J32+J45</f>
        <v>612</v>
      </c>
      <c r="K31" s="184">
        <f t="shared" ref="K31" si="7">K32+K45</f>
        <v>792</v>
      </c>
      <c r="L31" s="184">
        <f t="shared" ref="L31" si="8">L32+L45</f>
        <v>0</v>
      </c>
      <c r="M31" s="184">
        <f t="shared" ref="M31" si="9">M32+M45</f>
        <v>0</v>
      </c>
      <c r="N31" s="184">
        <f t="shared" ref="N31" si="10">N32+N45</f>
        <v>0</v>
      </c>
      <c r="O31" s="184">
        <f t="shared" ref="O31" si="11">O32+O45</f>
        <v>0</v>
      </c>
      <c r="P31" s="184">
        <f t="shared" ref="P31" si="12">P32+P45</f>
        <v>0</v>
      </c>
      <c r="Q31" s="184">
        <f t="shared" ref="Q31" si="13">Q32+Q45</f>
        <v>0</v>
      </c>
      <c r="R31" s="189"/>
    </row>
    <row r="32" spans="1:18" s="142" customFormat="1" ht="14.25" customHeight="1" x14ac:dyDescent="0.25">
      <c r="A32" s="139" t="s">
        <v>52</v>
      </c>
      <c r="B32" s="140" t="s">
        <v>167</v>
      </c>
      <c r="C32" s="141" t="s">
        <v>169</v>
      </c>
      <c r="D32" s="185">
        <f>SUM(D33:D44)</f>
        <v>1365.3999999999999</v>
      </c>
      <c r="E32" s="185">
        <f t="shared" ref="E32:Q32" si="14">SUM(E33:E44)</f>
        <v>437.40000000000003</v>
      </c>
      <c r="F32" s="185">
        <f t="shared" si="14"/>
        <v>928</v>
      </c>
      <c r="G32" s="185">
        <f t="shared" si="14"/>
        <v>314</v>
      </c>
      <c r="H32" s="185">
        <f t="shared" si="14"/>
        <v>458</v>
      </c>
      <c r="I32" s="185">
        <f>SUM(I33:I44)</f>
        <v>0</v>
      </c>
      <c r="J32" s="185">
        <f t="shared" si="14"/>
        <v>426</v>
      </c>
      <c r="K32" s="185">
        <f t="shared" si="14"/>
        <v>502</v>
      </c>
      <c r="L32" s="185">
        <f t="shared" si="14"/>
        <v>0</v>
      </c>
      <c r="M32" s="185">
        <f t="shared" si="14"/>
        <v>0</v>
      </c>
      <c r="N32" s="185">
        <f t="shared" si="14"/>
        <v>0</v>
      </c>
      <c r="O32" s="185">
        <f t="shared" si="14"/>
        <v>0</v>
      </c>
      <c r="P32" s="185">
        <f t="shared" si="14"/>
        <v>0</v>
      </c>
      <c r="Q32" s="185">
        <f t="shared" si="14"/>
        <v>0</v>
      </c>
      <c r="R32" s="190"/>
    </row>
    <row r="33" spans="1:18" ht="9.75" customHeight="1" x14ac:dyDescent="0.25">
      <c r="A33" s="117" t="s">
        <v>53</v>
      </c>
      <c r="B33" s="118" t="s">
        <v>54</v>
      </c>
      <c r="C33" s="177" t="s">
        <v>207</v>
      </c>
      <c r="D33" s="178">
        <f>E33+F33</f>
        <v>100.8</v>
      </c>
      <c r="E33" s="179">
        <f>F33*40/100</f>
        <v>28.8</v>
      </c>
      <c r="F33" s="180">
        <v>72</v>
      </c>
      <c r="G33" s="180">
        <v>22</v>
      </c>
      <c r="H33" s="180">
        <v>30</v>
      </c>
      <c r="I33" s="200"/>
      <c r="J33" s="180">
        <v>34</v>
      </c>
      <c r="K33" s="181">
        <v>38</v>
      </c>
      <c r="L33" s="180"/>
      <c r="M33" s="39"/>
      <c r="N33" s="38"/>
      <c r="O33" s="39"/>
      <c r="P33" s="38"/>
      <c r="Q33" s="40"/>
    </row>
    <row r="34" spans="1:18" ht="9.75" customHeight="1" x14ac:dyDescent="0.25">
      <c r="A34" s="117" t="s">
        <v>55</v>
      </c>
      <c r="B34" s="118" t="s">
        <v>56</v>
      </c>
      <c r="C34" s="177" t="s">
        <v>208</v>
      </c>
      <c r="D34" s="178">
        <f t="shared" ref="D34:D44" si="15">E34+F34</f>
        <v>151.19999999999999</v>
      </c>
      <c r="E34" s="179">
        <f t="shared" ref="E34:E38" si="16">F34*40/100</f>
        <v>43.2</v>
      </c>
      <c r="F34" s="180">
        <v>108</v>
      </c>
      <c r="G34" s="180">
        <v>34</v>
      </c>
      <c r="H34" s="180">
        <v>40</v>
      </c>
      <c r="I34" s="200"/>
      <c r="J34" s="180">
        <v>34</v>
      </c>
      <c r="K34" s="181">
        <v>74</v>
      </c>
      <c r="L34" s="180"/>
      <c r="M34" s="39"/>
      <c r="N34" s="38"/>
      <c r="O34" s="39"/>
      <c r="P34" s="38"/>
      <c r="Q34" s="40"/>
    </row>
    <row r="35" spans="1:18" ht="9.75" customHeight="1" x14ac:dyDescent="0.25">
      <c r="A35" s="117" t="s">
        <v>57</v>
      </c>
      <c r="B35" s="118" t="s">
        <v>60</v>
      </c>
      <c r="C35" s="177" t="s">
        <v>208</v>
      </c>
      <c r="D35" s="178">
        <f t="shared" si="15"/>
        <v>151.19999999999999</v>
      </c>
      <c r="E35" s="179">
        <f t="shared" si="16"/>
        <v>43.2</v>
      </c>
      <c r="F35" s="180">
        <v>108</v>
      </c>
      <c r="G35" s="180">
        <v>34</v>
      </c>
      <c r="H35" s="180">
        <v>46</v>
      </c>
      <c r="I35" s="200"/>
      <c r="J35" s="180">
        <v>66</v>
      </c>
      <c r="K35" s="181">
        <v>42</v>
      </c>
      <c r="L35" s="180"/>
      <c r="M35" s="39"/>
      <c r="N35" s="38"/>
      <c r="O35" s="39"/>
      <c r="P35" s="38"/>
      <c r="Q35" s="40"/>
    </row>
    <row r="36" spans="1:18" ht="9.75" customHeight="1" x14ac:dyDescent="0.25">
      <c r="A36" s="117" t="s">
        <v>59</v>
      </c>
      <c r="B36" s="176" t="s">
        <v>199</v>
      </c>
      <c r="C36" s="177" t="s">
        <v>208</v>
      </c>
      <c r="D36" s="178">
        <f t="shared" si="15"/>
        <v>100.8</v>
      </c>
      <c r="E36" s="179">
        <f t="shared" si="16"/>
        <v>28.8</v>
      </c>
      <c r="F36" s="180">
        <v>72</v>
      </c>
      <c r="G36" s="180">
        <v>22</v>
      </c>
      <c r="H36" s="180">
        <v>18</v>
      </c>
      <c r="I36" s="200"/>
      <c r="J36" s="180"/>
      <c r="K36" s="181">
        <v>72</v>
      </c>
      <c r="L36" s="180"/>
      <c r="M36" s="42"/>
      <c r="N36" s="41"/>
      <c r="O36" s="42"/>
      <c r="P36" s="41"/>
      <c r="Q36" s="43"/>
    </row>
    <row r="37" spans="1:18" ht="9.75" customHeight="1" x14ac:dyDescent="0.25">
      <c r="A37" s="117" t="s">
        <v>61</v>
      </c>
      <c r="B37" s="176" t="s">
        <v>200</v>
      </c>
      <c r="C37" s="177" t="s">
        <v>208</v>
      </c>
      <c r="D37" s="178">
        <f t="shared" si="15"/>
        <v>100.8</v>
      </c>
      <c r="E37" s="179">
        <f t="shared" si="16"/>
        <v>28.8</v>
      </c>
      <c r="F37" s="180">
        <v>72</v>
      </c>
      <c r="G37" s="180">
        <v>22</v>
      </c>
      <c r="H37" s="180">
        <v>20</v>
      </c>
      <c r="I37" s="186"/>
      <c r="J37" s="180">
        <v>34</v>
      </c>
      <c r="K37" s="181">
        <v>38</v>
      </c>
      <c r="L37" s="180"/>
      <c r="M37" s="42"/>
      <c r="N37" s="41"/>
      <c r="O37" s="42"/>
      <c r="P37" s="41"/>
      <c r="Q37" s="43"/>
    </row>
    <row r="38" spans="1:18" ht="9.75" customHeight="1" x14ac:dyDescent="0.25">
      <c r="A38" s="117" t="s">
        <v>63</v>
      </c>
      <c r="B38" s="118" t="s">
        <v>58</v>
      </c>
      <c r="C38" s="177" t="s">
        <v>208</v>
      </c>
      <c r="D38" s="178">
        <f t="shared" si="15"/>
        <v>100.8</v>
      </c>
      <c r="E38" s="179">
        <f t="shared" si="16"/>
        <v>28.8</v>
      </c>
      <c r="F38" s="180">
        <v>72</v>
      </c>
      <c r="G38" s="180">
        <v>22</v>
      </c>
      <c r="H38" s="180">
        <v>70</v>
      </c>
      <c r="I38" s="186"/>
      <c r="J38" s="180">
        <v>34</v>
      </c>
      <c r="K38" s="181">
        <v>38</v>
      </c>
      <c r="L38" s="180"/>
      <c r="M38" s="42"/>
      <c r="N38" s="41"/>
      <c r="O38" s="42"/>
      <c r="P38" s="41"/>
      <c r="Q38" s="43"/>
    </row>
    <row r="39" spans="1:18" ht="9.75" customHeight="1" x14ac:dyDescent="0.25">
      <c r="A39" s="117" t="s">
        <v>65</v>
      </c>
      <c r="B39" s="119" t="s">
        <v>72</v>
      </c>
      <c r="C39" s="177" t="s">
        <v>208</v>
      </c>
      <c r="D39" s="178">
        <f>E39+F39</f>
        <v>151</v>
      </c>
      <c r="E39" s="179">
        <v>43</v>
      </c>
      <c r="F39" s="180">
        <v>108</v>
      </c>
      <c r="G39" s="180">
        <v>40</v>
      </c>
      <c r="H39" s="180">
        <v>80</v>
      </c>
      <c r="I39" s="186"/>
      <c r="J39" s="182">
        <v>34</v>
      </c>
      <c r="K39" s="183">
        <v>74</v>
      </c>
      <c r="L39" s="180"/>
      <c r="M39" s="42"/>
      <c r="N39" s="41"/>
      <c r="O39" s="42"/>
      <c r="P39" s="41"/>
      <c r="Q39" s="43"/>
    </row>
    <row r="40" spans="1:18" ht="9.75" customHeight="1" x14ac:dyDescent="0.25">
      <c r="A40" s="117" t="s">
        <v>67</v>
      </c>
      <c r="B40" s="118" t="s">
        <v>62</v>
      </c>
      <c r="C40" s="177" t="s">
        <v>209</v>
      </c>
      <c r="D40" s="178">
        <f t="shared" si="15"/>
        <v>144</v>
      </c>
      <c r="E40" s="179">
        <v>72</v>
      </c>
      <c r="F40" s="180">
        <v>72</v>
      </c>
      <c r="G40" s="180">
        <v>22</v>
      </c>
      <c r="H40" s="180">
        <v>62</v>
      </c>
      <c r="I40" s="186"/>
      <c r="J40" s="180">
        <v>34</v>
      </c>
      <c r="K40" s="181">
        <v>38</v>
      </c>
      <c r="L40" s="180"/>
      <c r="M40" s="42"/>
      <c r="N40" s="41"/>
      <c r="O40" s="42"/>
      <c r="P40" s="41"/>
      <c r="Q40" s="43"/>
    </row>
    <row r="41" spans="1:18" ht="9.75" customHeight="1" x14ac:dyDescent="0.25">
      <c r="A41" s="117" t="s">
        <v>68</v>
      </c>
      <c r="B41" s="118" t="s">
        <v>64</v>
      </c>
      <c r="C41" s="177" t="s">
        <v>208</v>
      </c>
      <c r="D41" s="178">
        <f t="shared" si="15"/>
        <v>98</v>
      </c>
      <c r="E41" s="179">
        <v>30</v>
      </c>
      <c r="F41" s="180">
        <v>68</v>
      </c>
      <c r="G41" s="180">
        <v>20</v>
      </c>
      <c r="H41" s="180">
        <v>36</v>
      </c>
      <c r="I41" s="186"/>
      <c r="J41" s="180">
        <v>34</v>
      </c>
      <c r="K41" s="181">
        <v>34</v>
      </c>
      <c r="L41" s="180"/>
      <c r="M41" s="42"/>
      <c r="N41" s="41"/>
      <c r="O41" s="42"/>
      <c r="P41" s="41"/>
      <c r="Q41" s="43"/>
    </row>
    <row r="42" spans="1:18" ht="9.75" customHeight="1" x14ac:dyDescent="0.25">
      <c r="A42" s="176" t="s">
        <v>202</v>
      </c>
      <c r="B42" s="118" t="s">
        <v>66</v>
      </c>
      <c r="C42" s="177" t="s">
        <v>208</v>
      </c>
      <c r="D42" s="178">
        <f t="shared" si="15"/>
        <v>102</v>
      </c>
      <c r="E42" s="179">
        <v>30</v>
      </c>
      <c r="F42" s="180">
        <v>72</v>
      </c>
      <c r="G42" s="180">
        <v>22</v>
      </c>
      <c r="H42" s="180">
        <v>34</v>
      </c>
      <c r="I42" s="186"/>
      <c r="J42" s="180">
        <v>34</v>
      </c>
      <c r="K42" s="181">
        <v>38</v>
      </c>
      <c r="L42" s="180"/>
      <c r="M42" s="42"/>
      <c r="N42" s="41"/>
      <c r="O42" s="42"/>
      <c r="P42" s="41"/>
      <c r="Q42" s="43"/>
    </row>
    <row r="43" spans="1:18" ht="9.75" customHeight="1" x14ac:dyDescent="0.25">
      <c r="A43" s="176" t="s">
        <v>203</v>
      </c>
      <c r="B43" s="119" t="s">
        <v>201</v>
      </c>
      <c r="C43" s="177" t="s">
        <v>208</v>
      </c>
      <c r="D43" s="178">
        <f t="shared" si="15"/>
        <v>100.8</v>
      </c>
      <c r="E43" s="179">
        <f t="shared" ref="E43" si="17">F43*40/100</f>
        <v>28.8</v>
      </c>
      <c r="F43" s="180">
        <v>72</v>
      </c>
      <c r="G43" s="180">
        <v>22</v>
      </c>
      <c r="H43" s="180">
        <v>22</v>
      </c>
      <c r="I43" s="186"/>
      <c r="J43" s="180">
        <v>72</v>
      </c>
      <c r="K43" s="181"/>
      <c r="L43" s="180"/>
      <c r="M43" s="42"/>
      <c r="N43" s="41"/>
      <c r="O43" s="42"/>
      <c r="P43" s="41"/>
      <c r="Q43" s="43"/>
    </row>
    <row r="44" spans="1:18" s="175" customFormat="1" ht="12" customHeight="1" x14ac:dyDescent="0.2">
      <c r="A44" s="176" t="s">
        <v>204</v>
      </c>
      <c r="B44" s="176" t="s">
        <v>70</v>
      </c>
      <c r="C44" s="177" t="s">
        <v>208</v>
      </c>
      <c r="D44" s="178">
        <f t="shared" si="15"/>
        <v>64</v>
      </c>
      <c r="E44" s="179">
        <v>32</v>
      </c>
      <c r="F44" s="180">
        <v>32</v>
      </c>
      <c r="G44" s="180">
        <v>32</v>
      </c>
      <c r="H44" s="180">
        <v>0</v>
      </c>
      <c r="I44" s="187"/>
      <c r="J44" s="180">
        <v>16</v>
      </c>
      <c r="K44" s="181">
        <v>16</v>
      </c>
      <c r="L44" s="180"/>
      <c r="M44" s="176"/>
      <c r="N44" s="176"/>
      <c r="O44" s="176"/>
      <c r="P44" s="176"/>
      <c r="Q44" s="176"/>
      <c r="R44" s="188"/>
    </row>
    <row r="45" spans="1:18" s="142" customFormat="1" ht="21.75" customHeight="1" x14ac:dyDescent="0.25">
      <c r="A45" s="139" t="s">
        <v>71</v>
      </c>
      <c r="B45" s="140" t="s">
        <v>194</v>
      </c>
      <c r="C45" s="141" t="s">
        <v>168</v>
      </c>
      <c r="D45" s="185">
        <f>SUM(D46:D47)</f>
        <v>656.4</v>
      </c>
      <c r="E45" s="185">
        <f t="shared" ref="E45:Q45" si="18">SUM(E46:E47)</f>
        <v>180.4</v>
      </c>
      <c r="F45" s="185">
        <f t="shared" si="18"/>
        <v>476</v>
      </c>
      <c r="G45" s="185">
        <f t="shared" si="18"/>
        <v>176</v>
      </c>
      <c r="H45" s="185">
        <f t="shared" si="18"/>
        <v>146</v>
      </c>
      <c r="I45" s="185">
        <f t="shared" si="18"/>
        <v>0</v>
      </c>
      <c r="J45" s="185">
        <f t="shared" si="18"/>
        <v>186</v>
      </c>
      <c r="K45" s="185">
        <f t="shared" si="18"/>
        <v>290</v>
      </c>
      <c r="L45" s="185">
        <f t="shared" si="18"/>
        <v>0</v>
      </c>
      <c r="M45" s="185">
        <f t="shared" si="18"/>
        <v>0</v>
      </c>
      <c r="N45" s="185">
        <f t="shared" si="18"/>
        <v>0</v>
      </c>
      <c r="O45" s="185">
        <f t="shared" si="18"/>
        <v>0</v>
      </c>
      <c r="P45" s="185">
        <f t="shared" si="18"/>
        <v>0</v>
      </c>
      <c r="Q45" s="185">
        <f t="shared" si="18"/>
        <v>0</v>
      </c>
      <c r="R45" s="188"/>
    </row>
    <row r="46" spans="1:18" ht="9.75" customHeight="1" x14ac:dyDescent="0.25">
      <c r="A46" s="176" t="s">
        <v>205</v>
      </c>
      <c r="B46" s="118" t="s">
        <v>87</v>
      </c>
      <c r="C46" s="177" t="s">
        <v>207</v>
      </c>
      <c r="D46" s="178">
        <f>E46+F46</f>
        <v>414.4</v>
      </c>
      <c r="E46" s="179">
        <f>F46*40/100</f>
        <v>118.4</v>
      </c>
      <c r="F46" s="180">
        <v>296</v>
      </c>
      <c r="G46" s="180">
        <v>88</v>
      </c>
      <c r="H46" s="180">
        <v>58</v>
      </c>
      <c r="I46" s="186"/>
      <c r="J46" s="182">
        <v>102</v>
      </c>
      <c r="K46" s="183">
        <v>194</v>
      </c>
      <c r="L46" s="38"/>
      <c r="M46" s="42"/>
      <c r="N46" s="41"/>
      <c r="O46" s="42"/>
      <c r="P46" s="41"/>
      <c r="Q46" s="43"/>
    </row>
    <row r="47" spans="1:18" ht="9.75" customHeight="1" x14ac:dyDescent="0.25">
      <c r="A47" s="176" t="s">
        <v>206</v>
      </c>
      <c r="B47" s="119" t="s">
        <v>73</v>
      </c>
      <c r="C47" s="177" t="s">
        <v>207</v>
      </c>
      <c r="D47" s="178">
        <f>E47+F47</f>
        <v>242</v>
      </c>
      <c r="E47" s="179">
        <v>62</v>
      </c>
      <c r="F47" s="180">
        <v>180</v>
      </c>
      <c r="G47" s="180">
        <v>88</v>
      </c>
      <c r="H47" s="180">
        <v>88</v>
      </c>
      <c r="I47" s="186"/>
      <c r="J47" s="180">
        <v>84</v>
      </c>
      <c r="K47" s="181">
        <v>96</v>
      </c>
      <c r="L47" s="38"/>
      <c r="M47" s="42"/>
      <c r="N47" s="41"/>
      <c r="O47" s="42"/>
      <c r="P47" s="41"/>
      <c r="Q47" s="43"/>
    </row>
    <row r="48" spans="1:18" s="138" customFormat="1" ht="19.5" customHeight="1" x14ac:dyDescent="0.25">
      <c r="A48" s="143" t="s">
        <v>74</v>
      </c>
      <c r="B48" s="144" t="s">
        <v>75</v>
      </c>
      <c r="C48" s="145" t="s">
        <v>188</v>
      </c>
      <c r="D48" s="146">
        <f>SUM(D60,D56,D49)</f>
        <v>5520</v>
      </c>
      <c r="E48" s="146">
        <f t="shared" ref="E48:Q48" si="19">SUM(E60,E56,E49)</f>
        <v>1596</v>
      </c>
      <c r="F48" s="146">
        <f t="shared" si="19"/>
        <v>3924</v>
      </c>
      <c r="G48" s="146">
        <f t="shared" si="19"/>
        <v>1682</v>
      </c>
      <c r="H48" s="146">
        <f t="shared" si="19"/>
        <v>2366</v>
      </c>
      <c r="I48" s="146">
        <f t="shared" si="19"/>
        <v>40</v>
      </c>
      <c r="J48" s="146">
        <f t="shared" si="19"/>
        <v>0</v>
      </c>
      <c r="K48" s="146">
        <f t="shared" si="19"/>
        <v>0</v>
      </c>
      <c r="L48" s="146">
        <f t="shared" si="19"/>
        <v>612</v>
      </c>
      <c r="M48" s="146">
        <f t="shared" si="19"/>
        <v>828</v>
      </c>
      <c r="N48" s="146">
        <f t="shared" si="19"/>
        <v>576</v>
      </c>
      <c r="O48" s="146">
        <f t="shared" si="19"/>
        <v>864</v>
      </c>
      <c r="P48" s="146">
        <f t="shared" si="19"/>
        <v>612</v>
      </c>
      <c r="Q48" s="146">
        <f t="shared" si="19"/>
        <v>432</v>
      </c>
      <c r="R48" s="188"/>
    </row>
    <row r="49" spans="1:18" s="142" customFormat="1" ht="12.75" customHeight="1" x14ac:dyDescent="0.25">
      <c r="A49" s="147" t="s">
        <v>76</v>
      </c>
      <c r="B49" s="148" t="s">
        <v>77</v>
      </c>
      <c r="C49" s="149" t="s">
        <v>187</v>
      </c>
      <c r="D49" s="150">
        <f>SUM(D50:D55)</f>
        <v>794</v>
      </c>
      <c r="E49" s="150">
        <f t="shared" ref="E49:Q49" si="20">SUM(E50:E55)</f>
        <v>290</v>
      </c>
      <c r="F49" s="150">
        <f t="shared" si="20"/>
        <v>504</v>
      </c>
      <c r="G49" s="150">
        <f t="shared" si="20"/>
        <v>340</v>
      </c>
      <c r="H49" s="150">
        <f t="shared" si="20"/>
        <v>384</v>
      </c>
      <c r="I49" s="150">
        <f t="shared" si="20"/>
        <v>0</v>
      </c>
      <c r="J49" s="150">
        <f t="shared" si="20"/>
        <v>0</v>
      </c>
      <c r="K49" s="150">
        <f t="shared" si="20"/>
        <v>0</v>
      </c>
      <c r="L49" s="150">
        <f t="shared" si="20"/>
        <v>160</v>
      </c>
      <c r="M49" s="150">
        <f t="shared" si="20"/>
        <v>80</v>
      </c>
      <c r="N49" s="150">
        <f t="shared" si="20"/>
        <v>48</v>
      </c>
      <c r="O49" s="150">
        <f t="shared" si="20"/>
        <v>68</v>
      </c>
      <c r="P49" s="150">
        <f t="shared" si="20"/>
        <v>116</v>
      </c>
      <c r="Q49" s="150">
        <f t="shared" si="20"/>
        <v>32</v>
      </c>
      <c r="R49" s="188"/>
    </row>
    <row r="50" spans="1:18" ht="9.75" customHeight="1" x14ac:dyDescent="0.25">
      <c r="A50" s="44" t="s">
        <v>78</v>
      </c>
      <c r="B50" s="45" t="s">
        <v>79</v>
      </c>
      <c r="C50" s="95" t="s">
        <v>69</v>
      </c>
      <c r="D50" s="46">
        <f>E50+F50</f>
        <v>60</v>
      </c>
      <c r="E50" s="47">
        <v>12</v>
      </c>
      <c r="F50" s="47">
        <f>SUM(J50:Q50)</f>
        <v>48</v>
      </c>
      <c r="G50" s="46">
        <v>10</v>
      </c>
      <c r="H50" s="70">
        <v>12</v>
      </c>
      <c r="I50" s="47"/>
      <c r="J50" s="47"/>
      <c r="K50" s="47"/>
      <c r="L50" s="46">
        <v>48</v>
      </c>
      <c r="M50" s="48"/>
      <c r="N50" s="46"/>
      <c r="O50" s="47"/>
      <c r="P50" s="46"/>
      <c r="Q50" s="132"/>
    </row>
    <row r="51" spans="1:18" ht="9.75" customHeight="1" x14ac:dyDescent="0.25">
      <c r="A51" s="44" t="s">
        <v>80</v>
      </c>
      <c r="B51" s="45" t="s">
        <v>60</v>
      </c>
      <c r="C51" s="96" t="s">
        <v>69</v>
      </c>
      <c r="D51" s="46">
        <f t="shared" ref="D51:D55" si="21">E51+F51</f>
        <v>60</v>
      </c>
      <c r="E51" s="47">
        <v>12</v>
      </c>
      <c r="F51" s="47">
        <f t="shared" ref="F51:F55" si="22">SUM(J51:Q51)</f>
        <v>48</v>
      </c>
      <c r="G51" s="46">
        <v>10</v>
      </c>
      <c r="H51" s="70">
        <v>12</v>
      </c>
      <c r="I51" s="47"/>
      <c r="J51" s="47"/>
      <c r="K51" s="47"/>
      <c r="L51" s="46">
        <v>48</v>
      </c>
      <c r="M51" s="48"/>
      <c r="N51" s="46"/>
      <c r="O51" s="47"/>
      <c r="P51" s="46"/>
      <c r="Q51" s="49"/>
    </row>
    <row r="52" spans="1:18" ht="9.75" customHeight="1" x14ac:dyDescent="0.25">
      <c r="A52" s="44" t="s">
        <v>81</v>
      </c>
      <c r="B52" s="45" t="s">
        <v>58</v>
      </c>
      <c r="C52" s="96" t="s">
        <v>176</v>
      </c>
      <c r="D52" s="46">
        <f t="shared" si="21"/>
        <v>250</v>
      </c>
      <c r="E52" s="47">
        <v>82</v>
      </c>
      <c r="F52" s="47">
        <f t="shared" si="22"/>
        <v>168</v>
      </c>
      <c r="G52" s="46">
        <v>168</v>
      </c>
      <c r="H52" s="70">
        <v>168</v>
      </c>
      <c r="I52" s="47"/>
      <c r="J52" s="47"/>
      <c r="K52" s="47"/>
      <c r="L52" s="46">
        <v>32</v>
      </c>
      <c r="M52" s="48">
        <v>40</v>
      </c>
      <c r="N52" s="46">
        <v>24</v>
      </c>
      <c r="O52" s="47">
        <v>34</v>
      </c>
      <c r="P52" s="46">
        <v>22</v>
      </c>
      <c r="Q52" s="49">
        <v>16</v>
      </c>
    </row>
    <row r="53" spans="1:18" ht="9.75" customHeight="1" x14ac:dyDescent="0.25">
      <c r="A53" s="44" t="s">
        <v>82</v>
      </c>
      <c r="B53" s="45" t="s">
        <v>62</v>
      </c>
      <c r="C53" s="96" t="s">
        <v>177</v>
      </c>
      <c r="D53" s="46">
        <f t="shared" si="21"/>
        <v>336</v>
      </c>
      <c r="E53" s="47">
        <v>168</v>
      </c>
      <c r="F53" s="47">
        <f t="shared" si="22"/>
        <v>168</v>
      </c>
      <c r="G53" s="46">
        <v>120</v>
      </c>
      <c r="H53" s="70">
        <v>168</v>
      </c>
      <c r="I53" s="47"/>
      <c r="J53" s="47"/>
      <c r="K53" s="47"/>
      <c r="L53" s="46">
        <v>32</v>
      </c>
      <c r="M53" s="48">
        <v>40</v>
      </c>
      <c r="N53" s="46">
        <v>24</v>
      </c>
      <c r="O53" s="47">
        <v>34</v>
      </c>
      <c r="P53" s="46">
        <v>22</v>
      </c>
      <c r="Q53" s="49">
        <v>16</v>
      </c>
    </row>
    <row r="54" spans="1:18" ht="9.75" customHeight="1" x14ac:dyDescent="0.25">
      <c r="A54" s="44" t="s">
        <v>173</v>
      </c>
      <c r="B54" s="120" t="s">
        <v>171</v>
      </c>
      <c r="C54" s="121" t="s">
        <v>69</v>
      </c>
      <c r="D54" s="46">
        <f t="shared" si="21"/>
        <v>44</v>
      </c>
      <c r="E54" s="47">
        <v>8</v>
      </c>
      <c r="F54" s="47">
        <f t="shared" si="22"/>
        <v>36</v>
      </c>
      <c r="G54" s="130">
        <v>16</v>
      </c>
      <c r="H54" s="130">
        <v>12</v>
      </c>
      <c r="I54" s="47"/>
      <c r="J54" s="47"/>
      <c r="K54" s="47"/>
      <c r="L54" s="46"/>
      <c r="M54" s="48"/>
      <c r="N54" s="46"/>
      <c r="O54" s="47"/>
      <c r="P54" s="46">
        <v>36</v>
      </c>
      <c r="Q54" s="49"/>
    </row>
    <row r="55" spans="1:18" ht="9.75" customHeight="1" x14ac:dyDescent="0.25">
      <c r="A55" s="44" t="s">
        <v>170</v>
      </c>
      <c r="B55" s="120" t="s">
        <v>172</v>
      </c>
      <c r="C55" s="121" t="s">
        <v>69</v>
      </c>
      <c r="D55" s="46">
        <f t="shared" si="21"/>
        <v>44</v>
      </c>
      <c r="E55" s="47">
        <v>8</v>
      </c>
      <c r="F55" s="47">
        <f t="shared" si="22"/>
        <v>36</v>
      </c>
      <c r="G55" s="130">
        <v>16</v>
      </c>
      <c r="H55" s="130">
        <v>12</v>
      </c>
      <c r="I55" s="47"/>
      <c r="J55" s="47"/>
      <c r="K55" s="47"/>
      <c r="L55" s="46"/>
      <c r="M55" s="48"/>
      <c r="N55" s="46"/>
      <c r="O55" s="47"/>
      <c r="P55" s="46">
        <v>36</v>
      </c>
      <c r="Q55" s="49"/>
    </row>
    <row r="56" spans="1:18" s="142" customFormat="1" ht="9.75" customHeight="1" x14ac:dyDescent="0.25">
      <c r="A56" s="147" t="s">
        <v>83</v>
      </c>
      <c r="B56" s="148" t="s">
        <v>84</v>
      </c>
      <c r="C56" s="151" t="s">
        <v>85</v>
      </c>
      <c r="D56" s="150">
        <f>SUM(D57:D59)</f>
        <v>378</v>
      </c>
      <c r="E56" s="150">
        <f t="shared" ref="E56:Q56" si="23">SUM(E57:E59)</f>
        <v>126</v>
      </c>
      <c r="F56" s="150">
        <f t="shared" si="23"/>
        <v>252</v>
      </c>
      <c r="G56" s="150">
        <f t="shared" si="23"/>
        <v>220</v>
      </c>
      <c r="H56" s="150">
        <f t="shared" si="23"/>
        <v>100</v>
      </c>
      <c r="I56" s="150">
        <f t="shared" si="23"/>
        <v>0</v>
      </c>
      <c r="J56" s="150">
        <f t="shared" si="23"/>
        <v>0</v>
      </c>
      <c r="K56" s="150">
        <f t="shared" si="23"/>
        <v>0</v>
      </c>
      <c r="L56" s="150">
        <f t="shared" si="23"/>
        <v>112</v>
      </c>
      <c r="M56" s="150">
        <f t="shared" si="23"/>
        <v>140</v>
      </c>
      <c r="N56" s="150">
        <f t="shared" si="23"/>
        <v>0</v>
      </c>
      <c r="O56" s="150">
        <f t="shared" si="23"/>
        <v>0</v>
      </c>
      <c r="P56" s="150">
        <f t="shared" si="23"/>
        <v>0</v>
      </c>
      <c r="Q56" s="150">
        <f t="shared" si="23"/>
        <v>0</v>
      </c>
      <c r="R56" s="188"/>
    </row>
    <row r="57" spans="1:18" ht="9.75" customHeight="1" x14ac:dyDescent="0.25">
      <c r="A57" s="44" t="s">
        <v>86</v>
      </c>
      <c r="B57" s="45" t="s">
        <v>87</v>
      </c>
      <c r="C57" s="96" t="s">
        <v>179</v>
      </c>
      <c r="D57" s="46">
        <f>E57+F57</f>
        <v>108</v>
      </c>
      <c r="E57" s="47">
        <v>36</v>
      </c>
      <c r="F57" s="47">
        <f>SUM(J57:Q57)</f>
        <v>72</v>
      </c>
      <c r="G57" s="46">
        <v>70</v>
      </c>
      <c r="H57" s="70">
        <v>20</v>
      </c>
      <c r="I57" s="47"/>
      <c r="J57" s="47"/>
      <c r="K57" s="47"/>
      <c r="L57" s="46">
        <v>32</v>
      </c>
      <c r="M57" s="48">
        <v>40</v>
      </c>
      <c r="N57" s="46"/>
      <c r="O57" s="47"/>
      <c r="P57" s="46"/>
      <c r="Q57" s="49"/>
    </row>
    <row r="58" spans="1:18" ht="9.75" customHeight="1" x14ac:dyDescent="0.25">
      <c r="A58" s="50" t="s">
        <v>88</v>
      </c>
      <c r="B58" s="51" t="s">
        <v>72</v>
      </c>
      <c r="C58" s="96" t="s">
        <v>178</v>
      </c>
      <c r="D58" s="51">
        <f>E58+F58</f>
        <v>108</v>
      </c>
      <c r="E58" s="52">
        <v>36</v>
      </c>
      <c r="F58" s="47">
        <f t="shared" ref="F58:F59" si="24">SUM(J58:Q58)</f>
        <v>72</v>
      </c>
      <c r="G58" s="51">
        <v>70</v>
      </c>
      <c r="H58" s="131">
        <v>20</v>
      </c>
      <c r="I58" s="52"/>
      <c r="J58" s="52"/>
      <c r="K58" s="52"/>
      <c r="L58" s="51">
        <v>32</v>
      </c>
      <c r="M58" s="53">
        <v>40</v>
      </c>
      <c r="N58" s="51"/>
      <c r="O58" s="52"/>
      <c r="P58" s="51"/>
      <c r="Q58" s="54"/>
    </row>
    <row r="59" spans="1:18" ht="9.75" customHeight="1" x14ac:dyDescent="0.25">
      <c r="A59" s="44" t="s">
        <v>89</v>
      </c>
      <c r="B59" s="51" t="s">
        <v>73</v>
      </c>
      <c r="C59" s="97" t="s">
        <v>179</v>
      </c>
      <c r="D59" s="51">
        <f>E59+F59</f>
        <v>162</v>
      </c>
      <c r="E59" s="52">
        <v>54</v>
      </c>
      <c r="F59" s="47">
        <f t="shared" si="24"/>
        <v>108</v>
      </c>
      <c r="G59" s="51">
        <v>80</v>
      </c>
      <c r="H59" s="131">
        <v>60</v>
      </c>
      <c r="I59" s="52"/>
      <c r="J59" s="52"/>
      <c r="K59" s="52"/>
      <c r="L59" s="51">
        <v>48</v>
      </c>
      <c r="M59" s="55">
        <v>60</v>
      </c>
      <c r="N59" s="51"/>
      <c r="O59" s="52"/>
      <c r="P59" s="51"/>
      <c r="Q59" s="54"/>
    </row>
    <row r="60" spans="1:18" s="142" customFormat="1" ht="9.75" customHeight="1" x14ac:dyDescent="0.25">
      <c r="A60" s="147" t="s">
        <v>90</v>
      </c>
      <c r="B60" s="148" t="s">
        <v>91</v>
      </c>
      <c r="C60" s="151" t="s">
        <v>186</v>
      </c>
      <c r="D60" s="198">
        <f>D61+D74</f>
        <v>4348</v>
      </c>
      <c r="E60" s="198">
        <f t="shared" ref="E60:Q60" si="25">E61+E74</f>
        <v>1180</v>
      </c>
      <c r="F60" s="198">
        <f t="shared" si="25"/>
        <v>3168</v>
      </c>
      <c r="G60" s="198">
        <f t="shared" si="25"/>
        <v>1122</v>
      </c>
      <c r="H60" s="198">
        <f t="shared" si="25"/>
        <v>1882</v>
      </c>
      <c r="I60" s="198">
        <f t="shared" si="25"/>
        <v>40</v>
      </c>
      <c r="J60" s="198">
        <f t="shared" si="25"/>
        <v>0</v>
      </c>
      <c r="K60" s="198">
        <f t="shared" si="25"/>
        <v>0</v>
      </c>
      <c r="L60" s="198">
        <f t="shared" si="25"/>
        <v>340</v>
      </c>
      <c r="M60" s="198">
        <f t="shared" si="25"/>
        <v>608</v>
      </c>
      <c r="N60" s="198">
        <f t="shared" si="25"/>
        <v>528</v>
      </c>
      <c r="O60" s="198">
        <f t="shared" si="25"/>
        <v>796</v>
      </c>
      <c r="P60" s="198">
        <f t="shared" si="25"/>
        <v>496</v>
      </c>
      <c r="Q60" s="198">
        <f t="shared" si="25"/>
        <v>400</v>
      </c>
      <c r="R60" s="188"/>
    </row>
    <row r="61" spans="1:18" s="156" customFormat="1" ht="9.75" customHeight="1" x14ac:dyDescent="0.25">
      <c r="A61" s="152" t="s">
        <v>92</v>
      </c>
      <c r="B61" s="153" t="s">
        <v>93</v>
      </c>
      <c r="C61" s="154" t="s">
        <v>185</v>
      </c>
      <c r="D61" s="155">
        <f>SUM(D62:D73)</f>
        <v>1066</v>
      </c>
      <c r="E61" s="155">
        <f t="shared" ref="E61:F61" si="26">SUM(E62:E73)</f>
        <v>330</v>
      </c>
      <c r="F61" s="155">
        <f t="shared" si="26"/>
        <v>736</v>
      </c>
      <c r="G61" s="155">
        <f t="shared" ref="G61" si="27">SUM(G62:G73)</f>
        <v>400</v>
      </c>
      <c r="H61" s="155">
        <f t="shared" ref="H61" si="28">SUM(H62:H73)</f>
        <v>350</v>
      </c>
      <c r="I61" s="155">
        <f t="shared" ref="I61" si="29">SUM(I62:I73)</f>
        <v>0</v>
      </c>
      <c r="J61" s="155">
        <f t="shared" ref="J61" si="30">SUM(J62:J73)</f>
        <v>0</v>
      </c>
      <c r="K61" s="155">
        <f t="shared" ref="K61" si="31">SUM(K62:K73)</f>
        <v>0</v>
      </c>
      <c r="L61" s="155">
        <f t="shared" ref="L61" si="32">SUM(L62:L73)</f>
        <v>112</v>
      </c>
      <c r="M61" s="155">
        <f t="shared" ref="M61" si="33">SUM(M62:M73)</f>
        <v>210</v>
      </c>
      <c r="N61" s="155">
        <f t="shared" ref="N61" si="34">SUM(N62:N73)</f>
        <v>124</v>
      </c>
      <c r="O61" s="155">
        <f t="shared" ref="O61" si="35">SUM(O62:O73)</f>
        <v>204</v>
      </c>
      <c r="P61" s="155">
        <f t="shared" ref="P61" si="36">SUM(P62:P73)</f>
        <v>86</v>
      </c>
      <c r="Q61" s="155">
        <f t="shared" ref="Q61" si="37">SUM(Q62:Q73)</f>
        <v>0</v>
      </c>
      <c r="R61" s="188"/>
    </row>
    <row r="62" spans="1:18" ht="9.75" customHeight="1" x14ac:dyDescent="0.25">
      <c r="A62" s="44" t="s">
        <v>94</v>
      </c>
      <c r="B62" s="104" t="s">
        <v>95</v>
      </c>
      <c r="C62" s="95" t="s">
        <v>69</v>
      </c>
      <c r="D62" s="46">
        <f t="shared" ref="D62:D72" si="38">E62+F62</f>
        <v>69</v>
      </c>
      <c r="E62" s="47">
        <v>23</v>
      </c>
      <c r="F62" s="47">
        <f>SUM(J62:Q62)</f>
        <v>46</v>
      </c>
      <c r="G62" s="46">
        <v>20</v>
      </c>
      <c r="H62" s="70">
        <v>20</v>
      </c>
      <c r="I62" s="47"/>
      <c r="J62" s="47"/>
      <c r="K62" s="47"/>
      <c r="L62" s="46"/>
      <c r="M62" s="48"/>
      <c r="N62" s="46"/>
      <c r="O62" s="47">
        <v>46</v>
      </c>
      <c r="P62" s="46"/>
      <c r="Q62" s="49"/>
    </row>
    <row r="63" spans="1:18" ht="9.75" customHeight="1" x14ac:dyDescent="0.25">
      <c r="A63" s="56" t="s">
        <v>96</v>
      </c>
      <c r="B63" s="94" t="s">
        <v>97</v>
      </c>
      <c r="C63" s="98" t="s">
        <v>69</v>
      </c>
      <c r="D63" s="57">
        <f t="shared" si="38"/>
        <v>58</v>
      </c>
      <c r="E63" s="58">
        <v>16</v>
      </c>
      <c r="F63" s="47">
        <f t="shared" ref="F63:F73" si="39">SUM(J63:Q63)</f>
        <v>42</v>
      </c>
      <c r="G63" s="46">
        <v>20</v>
      </c>
      <c r="H63" s="70">
        <v>20</v>
      </c>
      <c r="I63" s="58"/>
      <c r="J63" s="58"/>
      <c r="K63" s="58"/>
      <c r="L63" s="57"/>
      <c r="M63" s="59"/>
      <c r="N63" s="57"/>
      <c r="O63" s="58">
        <v>42</v>
      </c>
      <c r="P63" s="57"/>
      <c r="Q63" s="60"/>
    </row>
    <row r="64" spans="1:18" ht="9.75" customHeight="1" x14ac:dyDescent="0.25">
      <c r="A64" s="56" t="s">
        <v>98</v>
      </c>
      <c r="B64" s="94" t="s">
        <v>99</v>
      </c>
      <c r="C64" s="98" t="s">
        <v>69</v>
      </c>
      <c r="D64" s="57">
        <f t="shared" si="38"/>
        <v>58</v>
      </c>
      <c r="E64" s="58">
        <v>16</v>
      </c>
      <c r="F64" s="47">
        <f t="shared" si="39"/>
        <v>42</v>
      </c>
      <c r="G64" s="46">
        <v>20</v>
      </c>
      <c r="H64" s="70">
        <v>20</v>
      </c>
      <c r="I64" s="58"/>
      <c r="J64" s="58"/>
      <c r="K64" s="58"/>
      <c r="L64" s="57"/>
      <c r="M64" s="59"/>
      <c r="N64" s="57"/>
      <c r="O64" s="58">
        <v>42</v>
      </c>
      <c r="P64" s="57"/>
      <c r="Q64" s="60"/>
    </row>
    <row r="65" spans="1:18" ht="9.75" customHeight="1" x14ac:dyDescent="0.25">
      <c r="A65" s="56" t="s">
        <v>100</v>
      </c>
      <c r="B65" s="94" t="s">
        <v>101</v>
      </c>
      <c r="C65" s="99" t="s">
        <v>69</v>
      </c>
      <c r="D65" s="57">
        <f t="shared" si="38"/>
        <v>58</v>
      </c>
      <c r="E65" s="58">
        <v>16</v>
      </c>
      <c r="F65" s="47">
        <f t="shared" si="39"/>
        <v>42</v>
      </c>
      <c r="G65" s="46">
        <v>20</v>
      </c>
      <c r="H65" s="70">
        <v>20</v>
      </c>
      <c r="I65" s="58"/>
      <c r="J65" s="58"/>
      <c r="K65" s="58"/>
      <c r="L65" s="57"/>
      <c r="M65" s="59"/>
      <c r="N65" s="57"/>
      <c r="O65" s="58">
        <v>42</v>
      </c>
      <c r="P65" s="57"/>
      <c r="Q65" s="60"/>
    </row>
    <row r="66" spans="1:18" ht="9.75" customHeight="1" x14ac:dyDescent="0.25">
      <c r="A66" s="56" t="s">
        <v>102</v>
      </c>
      <c r="B66" s="94" t="s">
        <v>103</v>
      </c>
      <c r="C66" s="98" t="s">
        <v>69</v>
      </c>
      <c r="D66" s="57">
        <f t="shared" si="38"/>
        <v>54</v>
      </c>
      <c r="E66" s="58">
        <v>14</v>
      </c>
      <c r="F66" s="47">
        <f t="shared" si="39"/>
        <v>40</v>
      </c>
      <c r="G66" s="46">
        <v>20</v>
      </c>
      <c r="H66" s="70">
        <v>20</v>
      </c>
      <c r="I66" s="58"/>
      <c r="J66" s="58"/>
      <c r="K66" s="58"/>
      <c r="L66" s="57"/>
      <c r="M66" s="59">
        <v>40</v>
      </c>
      <c r="N66" s="57"/>
      <c r="O66" s="58"/>
      <c r="P66" s="57"/>
      <c r="Q66" s="60"/>
    </row>
    <row r="67" spans="1:18" ht="9.75" customHeight="1" x14ac:dyDescent="0.25">
      <c r="A67" s="56" t="s">
        <v>104</v>
      </c>
      <c r="B67" s="94" t="s">
        <v>105</v>
      </c>
      <c r="C67" s="99" t="s">
        <v>179</v>
      </c>
      <c r="D67" s="57">
        <f t="shared" si="38"/>
        <v>132</v>
      </c>
      <c r="E67" s="58">
        <v>44</v>
      </c>
      <c r="F67" s="47">
        <f t="shared" si="39"/>
        <v>88</v>
      </c>
      <c r="G67" s="46">
        <v>66</v>
      </c>
      <c r="H67" s="70">
        <v>60</v>
      </c>
      <c r="I67" s="58"/>
      <c r="J67" s="58"/>
      <c r="K67" s="58"/>
      <c r="L67" s="57">
        <v>48</v>
      </c>
      <c r="M67" s="61">
        <v>40</v>
      </c>
      <c r="N67" s="57"/>
      <c r="O67" s="58"/>
      <c r="P67" s="57"/>
      <c r="Q67" s="60"/>
    </row>
    <row r="68" spans="1:18" ht="9.75" customHeight="1" x14ac:dyDescent="0.25">
      <c r="A68" s="56" t="s">
        <v>106</v>
      </c>
      <c r="B68" s="94" t="s">
        <v>107</v>
      </c>
      <c r="C68" s="99" t="s">
        <v>179</v>
      </c>
      <c r="D68" s="57">
        <f t="shared" si="38"/>
        <v>150</v>
      </c>
      <c r="E68" s="58">
        <v>50</v>
      </c>
      <c r="F68" s="47">
        <f t="shared" si="39"/>
        <v>100</v>
      </c>
      <c r="G68" s="46">
        <v>50</v>
      </c>
      <c r="H68" s="70">
        <v>60</v>
      </c>
      <c r="I68" s="58"/>
      <c r="J68" s="58"/>
      <c r="K68" s="58"/>
      <c r="L68" s="57"/>
      <c r="M68" s="59">
        <v>40</v>
      </c>
      <c r="N68" s="57">
        <v>60</v>
      </c>
      <c r="O68" s="62"/>
      <c r="P68" s="57"/>
      <c r="Q68" s="60"/>
    </row>
    <row r="69" spans="1:18" ht="9.75" customHeight="1" x14ac:dyDescent="0.25">
      <c r="A69" s="56" t="s">
        <v>108</v>
      </c>
      <c r="B69" s="105" t="s">
        <v>109</v>
      </c>
      <c r="C69" s="99" t="s">
        <v>178</v>
      </c>
      <c r="D69" s="57">
        <f t="shared" si="38"/>
        <v>78</v>
      </c>
      <c r="E69" s="58">
        <v>26</v>
      </c>
      <c r="F69" s="47">
        <f t="shared" si="39"/>
        <v>52</v>
      </c>
      <c r="G69" s="46">
        <v>30</v>
      </c>
      <c r="H69" s="70">
        <v>30</v>
      </c>
      <c r="I69" s="58"/>
      <c r="J69" s="58"/>
      <c r="K69" s="58"/>
      <c r="L69" s="57">
        <v>32</v>
      </c>
      <c r="M69" s="59">
        <v>20</v>
      </c>
      <c r="N69" s="57"/>
      <c r="O69" s="58"/>
      <c r="P69" s="57"/>
      <c r="Q69" s="60"/>
    </row>
    <row r="70" spans="1:18" ht="9.75" customHeight="1" x14ac:dyDescent="0.25">
      <c r="A70" s="56" t="s">
        <v>110</v>
      </c>
      <c r="B70" s="94" t="s">
        <v>111</v>
      </c>
      <c r="C70" s="99" t="s">
        <v>180</v>
      </c>
      <c r="D70" s="57">
        <f>E70+F70</f>
        <v>171</v>
      </c>
      <c r="E70" s="58">
        <v>57</v>
      </c>
      <c r="F70" s="47">
        <f t="shared" si="39"/>
        <v>114</v>
      </c>
      <c r="G70" s="46">
        <v>52</v>
      </c>
      <c r="H70" s="70">
        <v>50</v>
      </c>
      <c r="I70" s="58"/>
      <c r="J70" s="58"/>
      <c r="K70" s="58"/>
      <c r="L70" s="57">
        <v>16</v>
      </c>
      <c r="M70" s="59">
        <v>50</v>
      </c>
      <c r="N70" s="57">
        <v>48</v>
      </c>
      <c r="O70" s="62"/>
      <c r="P70" s="57"/>
      <c r="Q70" s="60"/>
    </row>
    <row r="71" spans="1:18" ht="9.75" customHeight="1" x14ac:dyDescent="0.25">
      <c r="A71" s="56" t="s">
        <v>112</v>
      </c>
      <c r="B71" s="94" t="s">
        <v>113</v>
      </c>
      <c r="C71" s="98" t="s">
        <v>69</v>
      </c>
      <c r="D71" s="57">
        <f>E71+F71</f>
        <v>62</v>
      </c>
      <c r="E71" s="58">
        <v>20</v>
      </c>
      <c r="F71" s="47">
        <f t="shared" si="39"/>
        <v>42</v>
      </c>
      <c r="G71" s="46">
        <v>20</v>
      </c>
      <c r="H71" s="70">
        <v>20</v>
      </c>
      <c r="I71" s="58"/>
      <c r="J71" s="58"/>
      <c r="K71" s="58"/>
      <c r="L71" s="57"/>
      <c r="M71" s="59"/>
      <c r="N71" s="57"/>
      <c r="O71" s="58"/>
      <c r="P71" s="57">
        <v>42</v>
      </c>
      <c r="Q71" s="60"/>
    </row>
    <row r="72" spans="1:18" ht="9.75" customHeight="1" x14ac:dyDescent="0.25">
      <c r="A72" s="56" t="s">
        <v>114</v>
      </c>
      <c r="B72" s="94" t="s">
        <v>115</v>
      </c>
      <c r="C72" s="99" t="s">
        <v>181</v>
      </c>
      <c r="D72" s="57">
        <f t="shared" si="38"/>
        <v>118</v>
      </c>
      <c r="E72" s="58">
        <v>34</v>
      </c>
      <c r="F72" s="47">
        <f t="shared" si="39"/>
        <v>84</v>
      </c>
      <c r="G72" s="46">
        <v>42</v>
      </c>
      <c r="H72" s="70">
        <v>18</v>
      </c>
      <c r="I72" s="58"/>
      <c r="J72" s="58"/>
      <c r="K72" s="58"/>
      <c r="L72" s="57">
        <v>16</v>
      </c>
      <c r="M72" s="59">
        <v>20</v>
      </c>
      <c r="N72" s="57">
        <v>16</v>
      </c>
      <c r="O72" s="58">
        <v>32</v>
      </c>
      <c r="P72" s="57"/>
      <c r="Q72" s="60"/>
    </row>
    <row r="73" spans="1:18" ht="9.75" customHeight="1" x14ac:dyDescent="0.25">
      <c r="A73" s="56" t="s">
        <v>116</v>
      </c>
      <c r="B73" s="106" t="s">
        <v>174</v>
      </c>
      <c r="C73" s="100" t="s">
        <v>69</v>
      </c>
      <c r="D73" s="63">
        <f>SUM(E73:F73)</f>
        <v>58</v>
      </c>
      <c r="E73" s="64">
        <v>14</v>
      </c>
      <c r="F73" s="47">
        <f t="shared" si="39"/>
        <v>44</v>
      </c>
      <c r="G73" s="63">
        <v>40</v>
      </c>
      <c r="H73" s="64">
        <v>12</v>
      </c>
      <c r="I73" s="65"/>
      <c r="J73" s="65"/>
      <c r="K73" s="65"/>
      <c r="L73" s="38"/>
      <c r="M73" s="66"/>
      <c r="N73" s="67"/>
      <c r="O73" s="39"/>
      <c r="P73" s="68">
        <v>44</v>
      </c>
      <c r="Q73" s="69"/>
    </row>
    <row r="74" spans="1:18" s="159" customFormat="1" ht="9.75" customHeight="1" x14ac:dyDescent="0.25">
      <c r="A74" s="152" t="s">
        <v>117</v>
      </c>
      <c r="B74" s="157" t="s">
        <v>118</v>
      </c>
      <c r="C74" s="158" t="s">
        <v>184</v>
      </c>
      <c r="D74" s="199">
        <f>D75+D80+D85+D89+D93</f>
        <v>3282</v>
      </c>
      <c r="E74" s="199">
        <f t="shared" ref="E74" si="40">E75+E80+E85+E89+E93</f>
        <v>850</v>
      </c>
      <c r="F74" s="199">
        <f>F75+F80+F85+F89+F93</f>
        <v>2432</v>
      </c>
      <c r="G74" s="199">
        <f t="shared" ref="G74:Q74" si="41">G75+G80+G85+G89+G93</f>
        <v>722</v>
      </c>
      <c r="H74" s="199">
        <f t="shared" si="41"/>
        <v>1532</v>
      </c>
      <c r="I74" s="199">
        <f t="shared" si="41"/>
        <v>40</v>
      </c>
      <c r="J74" s="199">
        <f t="shared" si="41"/>
        <v>0</v>
      </c>
      <c r="K74" s="199">
        <f t="shared" si="41"/>
        <v>0</v>
      </c>
      <c r="L74" s="199">
        <f t="shared" si="41"/>
        <v>228</v>
      </c>
      <c r="M74" s="199">
        <f t="shared" si="41"/>
        <v>398</v>
      </c>
      <c r="N74" s="199">
        <f t="shared" si="41"/>
        <v>404</v>
      </c>
      <c r="O74" s="199">
        <f t="shared" si="41"/>
        <v>592</v>
      </c>
      <c r="P74" s="199">
        <f t="shared" si="41"/>
        <v>410</v>
      </c>
      <c r="Q74" s="199">
        <f t="shared" si="41"/>
        <v>400</v>
      </c>
      <c r="R74" s="188"/>
    </row>
    <row r="75" spans="1:18" s="164" customFormat="1" ht="18" customHeight="1" x14ac:dyDescent="0.25">
      <c r="A75" s="160" t="s">
        <v>119</v>
      </c>
      <c r="B75" s="161" t="s">
        <v>120</v>
      </c>
      <c r="C75" s="162" t="s">
        <v>121</v>
      </c>
      <c r="D75" s="163">
        <f>SUM(D76:D79)</f>
        <v>1344</v>
      </c>
      <c r="E75" s="163">
        <f t="shared" ref="E75:Q75" si="42">SUM(E76:E79)</f>
        <v>420</v>
      </c>
      <c r="F75" s="163">
        <f t="shared" si="42"/>
        <v>924</v>
      </c>
      <c r="G75" s="163">
        <f t="shared" si="42"/>
        <v>280</v>
      </c>
      <c r="H75" s="163">
        <f t="shared" si="42"/>
        <v>672</v>
      </c>
      <c r="I75" s="163">
        <f t="shared" si="42"/>
        <v>20</v>
      </c>
      <c r="J75" s="163">
        <f t="shared" si="42"/>
        <v>0</v>
      </c>
      <c r="K75" s="163">
        <f t="shared" si="42"/>
        <v>0</v>
      </c>
      <c r="L75" s="163">
        <f t="shared" si="42"/>
        <v>112</v>
      </c>
      <c r="M75" s="163">
        <f t="shared" si="42"/>
        <v>268</v>
      </c>
      <c r="N75" s="163">
        <f t="shared" si="42"/>
        <v>276</v>
      </c>
      <c r="O75" s="163">
        <f t="shared" si="42"/>
        <v>268</v>
      </c>
      <c r="P75" s="163">
        <f t="shared" si="42"/>
        <v>0</v>
      </c>
      <c r="Q75" s="163">
        <f t="shared" si="42"/>
        <v>0</v>
      </c>
      <c r="R75" s="188"/>
    </row>
    <row r="76" spans="1:18" ht="9" customHeight="1" x14ac:dyDescent="0.25">
      <c r="A76" s="44" t="s">
        <v>122</v>
      </c>
      <c r="B76" s="103" t="s">
        <v>123</v>
      </c>
      <c r="C76" s="96" t="s">
        <v>182</v>
      </c>
      <c r="D76" s="46">
        <f>E76+F76</f>
        <v>687</v>
      </c>
      <c r="E76" s="47">
        <v>285</v>
      </c>
      <c r="F76" s="47">
        <f>SUM(J76:Q76)</f>
        <v>402</v>
      </c>
      <c r="G76" s="46">
        <v>160</v>
      </c>
      <c r="H76" s="70">
        <v>402</v>
      </c>
      <c r="I76" s="47">
        <v>20</v>
      </c>
      <c r="J76" s="47"/>
      <c r="K76" s="47"/>
      <c r="L76" s="46">
        <v>64</v>
      </c>
      <c r="M76" s="48">
        <v>118</v>
      </c>
      <c r="N76" s="46">
        <v>60</v>
      </c>
      <c r="O76" s="70">
        <v>160</v>
      </c>
      <c r="P76" s="71"/>
      <c r="Q76" s="49"/>
    </row>
    <row r="77" spans="1:18" ht="9" customHeight="1" x14ac:dyDescent="0.25">
      <c r="A77" s="44" t="s">
        <v>124</v>
      </c>
      <c r="B77" s="104" t="s">
        <v>125</v>
      </c>
      <c r="C77" s="96" t="s">
        <v>180</v>
      </c>
      <c r="D77" s="46">
        <f t="shared" ref="D77:D79" si="43">E77+F77</f>
        <v>405</v>
      </c>
      <c r="E77" s="47">
        <v>135</v>
      </c>
      <c r="F77" s="47">
        <f t="shared" ref="F77:F79" si="44">SUM(J77:Q77)</f>
        <v>270</v>
      </c>
      <c r="G77" s="46">
        <v>120</v>
      </c>
      <c r="H77" s="70">
        <v>270</v>
      </c>
      <c r="I77" s="47"/>
      <c r="J77" s="47"/>
      <c r="K77" s="47"/>
      <c r="L77" s="46">
        <v>48</v>
      </c>
      <c r="M77" s="48">
        <v>114</v>
      </c>
      <c r="N77" s="46">
        <v>108</v>
      </c>
      <c r="O77" s="70"/>
      <c r="P77" s="46"/>
      <c r="Q77" s="49"/>
    </row>
    <row r="78" spans="1:18" ht="9" customHeight="1" x14ac:dyDescent="0.25">
      <c r="A78" s="44" t="s">
        <v>126</v>
      </c>
      <c r="B78" s="104" t="s">
        <v>127</v>
      </c>
      <c r="C78" s="96" t="s">
        <v>183</v>
      </c>
      <c r="D78" s="46">
        <f t="shared" si="43"/>
        <v>108</v>
      </c>
      <c r="E78" s="47">
        <v>0</v>
      </c>
      <c r="F78" s="47">
        <f t="shared" si="44"/>
        <v>108</v>
      </c>
      <c r="G78" s="46"/>
      <c r="H78" s="70"/>
      <c r="I78" s="47"/>
      <c r="J78" s="47"/>
      <c r="K78" s="47"/>
      <c r="L78" s="46"/>
      <c r="M78" s="48">
        <v>36</v>
      </c>
      <c r="N78" s="46">
        <v>36</v>
      </c>
      <c r="O78" s="47">
        <v>36</v>
      </c>
      <c r="P78" s="46"/>
      <c r="Q78" s="49"/>
    </row>
    <row r="79" spans="1:18" ht="9" customHeight="1" x14ac:dyDescent="0.25">
      <c r="A79" s="44" t="s">
        <v>128</v>
      </c>
      <c r="B79" s="104" t="s">
        <v>129</v>
      </c>
      <c r="C79" s="96" t="s">
        <v>178</v>
      </c>
      <c r="D79" s="46">
        <f t="shared" si="43"/>
        <v>144</v>
      </c>
      <c r="E79" s="47">
        <v>0</v>
      </c>
      <c r="F79" s="47">
        <f t="shared" si="44"/>
        <v>144</v>
      </c>
      <c r="G79" s="46"/>
      <c r="H79" s="70"/>
      <c r="I79" s="47"/>
      <c r="J79" s="47"/>
      <c r="K79" s="47"/>
      <c r="L79" s="46"/>
      <c r="M79" s="48"/>
      <c r="N79" s="46">
        <v>72</v>
      </c>
      <c r="O79" s="47">
        <v>72</v>
      </c>
      <c r="P79" s="46"/>
      <c r="Q79" s="49"/>
    </row>
    <row r="80" spans="1:18" s="166" customFormat="1" ht="18.75" customHeight="1" x14ac:dyDescent="0.25">
      <c r="A80" s="160" t="s">
        <v>130</v>
      </c>
      <c r="B80" s="165" t="s">
        <v>131</v>
      </c>
      <c r="C80" s="162" t="s">
        <v>121</v>
      </c>
      <c r="D80" s="163">
        <f>SUM(D81:D84)</f>
        <v>558</v>
      </c>
      <c r="E80" s="163">
        <f t="shared" ref="E80:Q80" si="45">SUM(E81:E84)</f>
        <v>138</v>
      </c>
      <c r="F80" s="163">
        <f t="shared" si="45"/>
        <v>420</v>
      </c>
      <c r="G80" s="163">
        <f t="shared" si="45"/>
        <v>140</v>
      </c>
      <c r="H80" s="163">
        <f t="shared" si="45"/>
        <v>276</v>
      </c>
      <c r="I80" s="163">
        <f t="shared" si="45"/>
        <v>20</v>
      </c>
      <c r="J80" s="163">
        <f t="shared" si="45"/>
        <v>0</v>
      </c>
      <c r="K80" s="163">
        <f t="shared" si="45"/>
        <v>0</v>
      </c>
      <c r="L80" s="163">
        <f t="shared" si="45"/>
        <v>0</v>
      </c>
      <c r="M80" s="163">
        <f t="shared" si="45"/>
        <v>0</v>
      </c>
      <c r="N80" s="163">
        <f t="shared" si="45"/>
        <v>0</v>
      </c>
      <c r="O80" s="163">
        <f t="shared" si="45"/>
        <v>102</v>
      </c>
      <c r="P80" s="163">
        <f t="shared" si="45"/>
        <v>210</v>
      </c>
      <c r="Q80" s="163">
        <f t="shared" si="45"/>
        <v>108</v>
      </c>
      <c r="R80" s="188"/>
    </row>
    <row r="81" spans="1:19" ht="9" customHeight="1" x14ac:dyDescent="0.25">
      <c r="A81" s="44" t="s">
        <v>132</v>
      </c>
      <c r="B81" s="104" t="s">
        <v>133</v>
      </c>
      <c r="C81" s="96" t="s">
        <v>178</v>
      </c>
      <c r="D81" s="46">
        <f>E81+F81</f>
        <v>234</v>
      </c>
      <c r="E81" s="47">
        <v>78</v>
      </c>
      <c r="F81" s="47">
        <f>SUM(J81:Q81)</f>
        <v>156</v>
      </c>
      <c r="G81" s="46">
        <v>80</v>
      </c>
      <c r="H81" s="70">
        <v>156</v>
      </c>
      <c r="I81" s="47">
        <v>20</v>
      </c>
      <c r="J81" s="47"/>
      <c r="K81" s="47"/>
      <c r="L81" s="46"/>
      <c r="M81" s="48"/>
      <c r="N81" s="46"/>
      <c r="O81" s="47">
        <v>66</v>
      </c>
      <c r="P81" s="72">
        <v>90</v>
      </c>
      <c r="Q81" s="49"/>
    </row>
    <row r="82" spans="1:19" ht="9" customHeight="1" x14ac:dyDescent="0.25">
      <c r="A82" s="44" t="s">
        <v>134</v>
      </c>
      <c r="B82" s="104" t="s">
        <v>135</v>
      </c>
      <c r="C82" s="96" t="s">
        <v>179</v>
      </c>
      <c r="D82" s="46">
        <f t="shared" ref="D82:D84" si="46">E82+F82</f>
        <v>180</v>
      </c>
      <c r="E82" s="47">
        <v>60</v>
      </c>
      <c r="F82" s="47">
        <f t="shared" ref="F82:F84" si="47">SUM(J82:Q82)</f>
        <v>120</v>
      </c>
      <c r="G82" s="46">
        <v>60</v>
      </c>
      <c r="H82" s="70">
        <v>120</v>
      </c>
      <c r="I82" s="47"/>
      <c r="J82" s="47"/>
      <c r="K82" s="47"/>
      <c r="L82" s="46"/>
      <c r="M82" s="48"/>
      <c r="N82" s="46"/>
      <c r="O82" s="47"/>
      <c r="P82" s="46">
        <v>48</v>
      </c>
      <c r="Q82" s="49">
        <v>72</v>
      </c>
    </row>
    <row r="83" spans="1:19" ht="9" customHeight="1" x14ac:dyDescent="0.25">
      <c r="A83" s="44" t="s">
        <v>136</v>
      </c>
      <c r="B83" s="104" t="s">
        <v>127</v>
      </c>
      <c r="C83" s="96" t="s">
        <v>178</v>
      </c>
      <c r="D83" s="46">
        <f t="shared" si="46"/>
        <v>72</v>
      </c>
      <c r="E83" s="47"/>
      <c r="F83" s="47">
        <f t="shared" si="47"/>
        <v>72</v>
      </c>
      <c r="G83" s="46"/>
      <c r="H83" s="70"/>
      <c r="I83" s="47"/>
      <c r="J83" s="47"/>
      <c r="K83" s="47"/>
      <c r="L83" s="46"/>
      <c r="M83" s="48"/>
      <c r="N83" s="46"/>
      <c r="O83" s="47">
        <v>36</v>
      </c>
      <c r="P83" s="46">
        <v>36</v>
      </c>
      <c r="Q83" s="49"/>
    </row>
    <row r="84" spans="1:19" ht="9" customHeight="1" x14ac:dyDescent="0.25">
      <c r="A84" s="44" t="s">
        <v>137</v>
      </c>
      <c r="B84" s="104" t="s">
        <v>129</v>
      </c>
      <c r="C84" s="96" t="s">
        <v>178</v>
      </c>
      <c r="D84" s="46">
        <f t="shared" si="46"/>
        <v>72</v>
      </c>
      <c r="E84" s="47"/>
      <c r="F84" s="47">
        <f t="shared" si="47"/>
        <v>72</v>
      </c>
      <c r="G84" s="46"/>
      <c r="H84" s="70"/>
      <c r="I84" s="47"/>
      <c r="J84" s="47"/>
      <c r="K84" s="47"/>
      <c r="L84" s="46"/>
      <c r="M84" s="48"/>
      <c r="N84" s="46"/>
      <c r="O84" s="47"/>
      <c r="P84" s="46">
        <v>36</v>
      </c>
      <c r="Q84" s="49">
        <v>36</v>
      </c>
    </row>
    <row r="85" spans="1:19" s="166" customFormat="1" ht="9.75" customHeight="1" x14ac:dyDescent="0.25">
      <c r="A85" s="160" t="s">
        <v>138</v>
      </c>
      <c r="B85" s="165" t="s">
        <v>139</v>
      </c>
      <c r="C85" s="162" t="s">
        <v>121</v>
      </c>
      <c r="D85" s="163">
        <f>SUM(D86:D88)</f>
        <v>444</v>
      </c>
      <c r="E85" s="163">
        <f t="shared" ref="E85:Q85" si="48">SUM(E86:E88)</f>
        <v>100</v>
      </c>
      <c r="F85" s="163">
        <f t="shared" si="48"/>
        <v>344</v>
      </c>
      <c r="G85" s="163">
        <f t="shared" si="48"/>
        <v>100</v>
      </c>
      <c r="H85" s="163">
        <f t="shared" si="48"/>
        <v>200</v>
      </c>
      <c r="I85" s="163">
        <f t="shared" si="48"/>
        <v>0</v>
      </c>
      <c r="J85" s="163">
        <f t="shared" si="48"/>
        <v>0</v>
      </c>
      <c r="K85" s="163">
        <f t="shared" si="48"/>
        <v>0</v>
      </c>
      <c r="L85" s="163">
        <f t="shared" si="48"/>
        <v>0</v>
      </c>
      <c r="M85" s="163">
        <f t="shared" si="48"/>
        <v>0</v>
      </c>
      <c r="N85" s="163">
        <f t="shared" si="48"/>
        <v>0</v>
      </c>
      <c r="O85" s="163">
        <f t="shared" si="48"/>
        <v>0</v>
      </c>
      <c r="P85" s="163">
        <f t="shared" si="48"/>
        <v>168</v>
      </c>
      <c r="Q85" s="163">
        <f t="shared" si="48"/>
        <v>176</v>
      </c>
      <c r="R85" s="188"/>
    </row>
    <row r="86" spans="1:19" ht="18.75" customHeight="1" x14ac:dyDescent="0.25">
      <c r="A86" s="44" t="s">
        <v>140</v>
      </c>
      <c r="B86" s="103" t="s">
        <v>141</v>
      </c>
      <c r="C86" s="95" t="s">
        <v>179</v>
      </c>
      <c r="D86" s="46">
        <f>E86+F86</f>
        <v>300</v>
      </c>
      <c r="E86" s="47">
        <v>100</v>
      </c>
      <c r="F86" s="47">
        <f>SUM(J86:Q86)</f>
        <v>200</v>
      </c>
      <c r="G86" s="46">
        <v>100</v>
      </c>
      <c r="H86" s="70">
        <v>200</v>
      </c>
      <c r="I86" s="47"/>
      <c r="J86" s="47"/>
      <c r="K86" s="47"/>
      <c r="L86" s="46"/>
      <c r="M86" s="48"/>
      <c r="N86" s="46"/>
      <c r="O86" s="47"/>
      <c r="P86" s="46">
        <v>96</v>
      </c>
      <c r="Q86" s="49">
        <v>104</v>
      </c>
    </row>
    <row r="87" spans="1:19" ht="9" customHeight="1" x14ac:dyDescent="0.25">
      <c r="A87" s="44" t="s">
        <v>142</v>
      </c>
      <c r="B87" s="104" t="s">
        <v>127</v>
      </c>
      <c r="C87" s="101" t="s">
        <v>69</v>
      </c>
      <c r="D87" s="46">
        <f t="shared" ref="D87:D88" si="49">E87+F87</f>
        <v>36</v>
      </c>
      <c r="E87" s="47"/>
      <c r="F87" s="47">
        <f t="shared" ref="F87:F88" si="50">SUM(J87:Q87)</f>
        <v>36</v>
      </c>
      <c r="G87" s="46"/>
      <c r="H87" s="70"/>
      <c r="I87" s="47"/>
      <c r="J87" s="47"/>
      <c r="K87" s="47"/>
      <c r="L87" s="46"/>
      <c r="M87" s="48"/>
      <c r="N87" s="46"/>
      <c r="O87" s="47"/>
      <c r="P87" s="46">
        <v>36</v>
      </c>
      <c r="Q87" s="49"/>
    </row>
    <row r="88" spans="1:19" ht="9" customHeight="1" x14ac:dyDescent="0.25">
      <c r="A88" s="44" t="s">
        <v>143</v>
      </c>
      <c r="B88" s="104" t="s">
        <v>129</v>
      </c>
      <c r="C88" s="101" t="s">
        <v>178</v>
      </c>
      <c r="D88" s="46">
        <f t="shared" si="49"/>
        <v>108</v>
      </c>
      <c r="E88" s="47"/>
      <c r="F88" s="47">
        <f t="shared" si="50"/>
        <v>108</v>
      </c>
      <c r="G88" s="46"/>
      <c r="H88" s="70"/>
      <c r="I88" s="47"/>
      <c r="J88" s="47"/>
      <c r="K88" s="47"/>
      <c r="L88" s="46"/>
      <c r="M88" s="48"/>
      <c r="N88" s="46"/>
      <c r="O88" s="47"/>
      <c r="P88" s="46">
        <v>36</v>
      </c>
      <c r="Q88" s="49">
        <v>72</v>
      </c>
    </row>
    <row r="89" spans="1:19" s="166" customFormat="1" ht="9.75" customHeight="1" x14ac:dyDescent="0.25">
      <c r="A89" s="160" t="s">
        <v>144</v>
      </c>
      <c r="B89" s="167" t="s">
        <v>145</v>
      </c>
      <c r="C89" s="162" t="s">
        <v>121</v>
      </c>
      <c r="D89" s="163">
        <f>SUM(D90:D92)</f>
        <v>204</v>
      </c>
      <c r="E89" s="163">
        <f t="shared" ref="E89:Q89" si="51">SUM(E90:E92)</f>
        <v>56</v>
      </c>
      <c r="F89" s="163">
        <f t="shared" si="51"/>
        <v>148</v>
      </c>
      <c r="G89" s="163">
        <f t="shared" si="51"/>
        <v>50</v>
      </c>
      <c r="H89" s="163">
        <f t="shared" si="51"/>
        <v>112</v>
      </c>
      <c r="I89" s="163">
        <f t="shared" si="51"/>
        <v>0</v>
      </c>
      <c r="J89" s="163">
        <f t="shared" si="51"/>
        <v>0</v>
      </c>
      <c r="K89" s="163">
        <f t="shared" si="51"/>
        <v>0</v>
      </c>
      <c r="L89" s="163">
        <f t="shared" si="51"/>
        <v>0</v>
      </c>
      <c r="M89" s="163">
        <f t="shared" si="51"/>
        <v>0</v>
      </c>
      <c r="N89" s="163">
        <f t="shared" si="51"/>
        <v>0</v>
      </c>
      <c r="O89" s="163">
        <f t="shared" si="51"/>
        <v>0</v>
      </c>
      <c r="P89" s="163">
        <f t="shared" si="51"/>
        <v>32</v>
      </c>
      <c r="Q89" s="163">
        <f t="shared" si="51"/>
        <v>116</v>
      </c>
      <c r="R89" s="188"/>
    </row>
    <row r="90" spans="1:19" ht="18.75" customHeight="1" x14ac:dyDescent="0.25">
      <c r="A90" s="44" t="s">
        <v>146</v>
      </c>
      <c r="B90" s="103" t="s">
        <v>147</v>
      </c>
      <c r="C90" s="95" t="s">
        <v>179</v>
      </c>
      <c r="D90" s="46">
        <f>E90+F90</f>
        <v>168</v>
      </c>
      <c r="E90" s="47">
        <v>56</v>
      </c>
      <c r="F90" s="47">
        <f>SUM(J90:Q90)</f>
        <v>112</v>
      </c>
      <c r="G90" s="46">
        <v>50</v>
      </c>
      <c r="H90" s="70">
        <v>112</v>
      </c>
      <c r="I90" s="47"/>
      <c r="J90" s="47"/>
      <c r="K90" s="47"/>
      <c r="L90" s="46"/>
      <c r="M90" s="48"/>
      <c r="N90" s="46"/>
      <c r="O90" s="47"/>
      <c r="P90" s="46">
        <v>32</v>
      </c>
      <c r="Q90" s="49">
        <v>80</v>
      </c>
    </row>
    <row r="91" spans="1:19" ht="9" customHeight="1" x14ac:dyDescent="0.25">
      <c r="A91" s="44" t="s">
        <v>148</v>
      </c>
      <c r="B91" s="104" t="s">
        <v>127</v>
      </c>
      <c r="C91" s="95" t="s">
        <v>149</v>
      </c>
      <c r="D91" s="46">
        <f>E91+F91</f>
        <v>0</v>
      </c>
      <c r="E91" s="47"/>
      <c r="F91" s="47">
        <f t="shared" ref="F91:F92" si="52">SUM(J91:Q91)</f>
        <v>0</v>
      </c>
      <c r="G91" s="46"/>
      <c r="H91" s="70"/>
      <c r="I91" s="47"/>
      <c r="J91" s="47"/>
      <c r="K91" s="47"/>
      <c r="L91" s="46"/>
      <c r="M91" s="48"/>
      <c r="N91" s="46"/>
      <c r="O91" s="47"/>
      <c r="P91" s="46"/>
      <c r="Q91" s="49"/>
    </row>
    <row r="92" spans="1:19" ht="9" customHeight="1" x14ac:dyDescent="0.25">
      <c r="A92" s="44" t="s">
        <v>150</v>
      </c>
      <c r="B92" s="104" t="s">
        <v>129</v>
      </c>
      <c r="C92" s="95" t="s">
        <v>69</v>
      </c>
      <c r="D92" s="46">
        <f>E92+F92</f>
        <v>36</v>
      </c>
      <c r="E92" s="47"/>
      <c r="F92" s="47">
        <f t="shared" si="52"/>
        <v>36</v>
      </c>
      <c r="G92" s="46"/>
      <c r="H92" s="70"/>
      <c r="I92" s="47"/>
      <c r="J92" s="47"/>
      <c r="K92" s="47"/>
      <c r="L92" s="46"/>
      <c r="M92" s="48"/>
      <c r="N92" s="46"/>
      <c r="O92" s="47"/>
      <c r="P92" s="46"/>
      <c r="Q92" s="49">
        <v>36</v>
      </c>
    </row>
    <row r="93" spans="1:19" s="166" customFormat="1" ht="20.25" customHeight="1" x14ac:dyDescent="0.25">
      <c r="A93" s="160" t="s">
        <v>151</v>
      </c>
      <c r="B93" s="165" t="s">
        <v>197</v>
      </c>
      <c r="C93" s="162" t="s">
        <v>121</v>
      </c>
      <c r="D93" s="163">
        <f>SUM(D94:D96)</f>
        <v>732</v>
      </c>
      <c r="E93" s="163">
        <f t="shared" ref="E93:Q93" si="53">SUM(E94:E96)</f>
        <v>136</v>
      </c>
      <c r="F93" s="163">
        <f t="shared" si="53"/>
        <v>596</v>
      </c>
      <c r="G93" s="163">
        <f t="shared" si="53"/>
        <v>152</v>
      </c>
      <c r="H93" s="163">
        <f t="shared" si="53"/>
        <v>272</v>
      </c>
      <c r="I93" s="163">
        <f t="shared" si="53"/>
        <v>0</v>
      </c>
      <c r="J93" s="163">
        <f t="shared" si="53"/>
        <v>0</v>
      </c>
      <c r="K93" s="163">
        <f t="shared" si="53"/>
        <v>0</v>
      </c>
      <c r="L93" s="163">
        <f t="shared" si="53"/>
        <v>116</v>
      </c>
      <c r="M93" s="163">
        <f t="shared" si="53"/>
        <v>130</v>
      </c>
      <c r="N93" s="163">
        <f t="shared" si="53"/>
        <v>128</v>
      </c>
      <c r="O93" s="163">
        <f t="shared" si="53"/>
        <v>222</v>
      </c>
      <c r="P93" s="163">
        <f t="shared" si="53"/>
        <v>0</v>
      </c>
      <c r="Q93" s="163">
        <f t="shared" si="53"/>
        <v>0</v>
      </c>
      <c r="R93" s="188"/>
    </row>
    <row r="94" spans="1:19" ht="21.75" customHeight="1" x14ac:dyDescent="0.25">
      <c r="A94" s="56" t="s">
        <v>152</v>
      </c>
      <c r="B94" s="103" t="s">
        <v>198</v>
      </c>
      <c r="C94" s="99" t="s">
        <v>182</v>
      </c>
      <c r="D94" s="46">
        <f>E94+F94</f>
        <v>408</v>
      </c>
      <c r="E94" s="47">
        <v>136</v>
      </c>
      <c r="F94" s="47">
        <f>SUM(J94:Q94)</f>
        <v>272</v>
      </c>
      <c r="G94" s="46">
        <v>152</v>
      </c>
      <c r="H94" s="70">
        <v>272</v>
      </c>
      <c r="I94" s="58"/>
      <c r="J94" s="58"/>
      <c r="K94" s="58"/>
      <c r="L94" s="57">
        <v>80</v>
      </c>
      <c r="M94" s="59">
        <v>58</v>
      </c>
      <c r="N94" s="57">
        <v>56</v>
      </c>
      <c r="O94" s="58">
        <v>78</v>
      </c>
      <c r="P94" s="73"/>
      <c r="Q94" s="60"/>
    </row>
    <row r="95" spans="1:19" ht="9" customHeight="1" x14ac:dyDescent="0.25">
      <c r="A95" s="56" t="s">
        <v>153</v>
      </c>
      <c r="B95" s="104" t="s">
        <v>127</v>
      </c>
      <c r="C95" s="99" t="s">
        <v>181</v>
      </c>
      <c r="D95" s="46">
        <f t="shared" ref="D95:D96" si="54">E95+F95</f>
        <v>180</v>
      </c>
      <c r="E95" s="47"/>
      <c r="F95" s="47">
        <f t="shared" ref="F95:F96" si="55">SUM(J96:Q96)</f>
        <v>180</v>
      </c>
      <c r="G95" s="46"/>
      <c r="H95" s="70"/>
      <c r="I95" s="58"/>
      <c r="J95" s="58"/>
      <c r="K95" s="58"/>
      <c r="L95" s="57">
        <v>36</v>
      </c>
      <c r="M95" s="59">
        <v>36</v>
      </c>
      <c r="N95" s="57">
        <v>36</v>
      </c>
      <c r="O95" s="58">
        <v>36</v>
      </c>
      <c r="P95" s="57"/>
      <c r="Q95" s="60"/>
    </row>
    <row r="96" spans="1:19" ht="9" customHeight="1" x14ac:dyDescent="0.25">
      <c r="A96" s="56" t="s">
        <v>154</v>
      </c>
      <c r="B96" s="104" t="s">
        <v>129</v>
      </c>
      <c r="C96" s="99" t="s">
        <v>183</v>
      </c>
      <c r="D96" s="46">
        <f t="shared" si="54"/>
        <v>144</v>
      </c>
      <c r="E96" s="47"/>
      <c r="F96" s="47">
        <f t="shared" si="55"/>
        <v>144</v>
      </c>
      <c r="G96" s="46"/>
      <c r="H96" s="70"/>
      <c r="I96" s="58"/>
      <c r="J96" s="58"/>
      <c r="K96" s="58"/>
      <c r="L96" s="57"/>
      <c r="M96" s="59">
        <v>36</v>
      </c>
      <c r="N96" s="57">
        <v>36</v>
      </c>
      <c r="O96" s="58">
        <v>108</v>
      </c>
      <c r="P96" s="57"/>
      <c r="Q96" s="60"/>
      <c r="S96" s="74"/>
    </row>
    <row r="97" spans="1:26" ht="9" customHeight="1" x14ac:dyDescent="0.25">
      <c r="A97" s="168" t="s">
        <v>155</v>
      </c>
      <c r="B97" s="169" t="s">
        <v>156</v>
      </c>
      <c r="C97" s="170"/>
      <c r="D97" s="171">
        <f>F97</f>
        <v>144</v>
      </c>
      <c r="E97" s="170"/>
      <c r="F97" s="170">
        <f>SUM(J97:Q97)</f>
        <v>144</v>
      </c>
      <c r="G97" s="171"/>
      <c r="H97" s="170"/>
      <c r="I97" s="170"/>
      <c r="J97" s="170"/>
      <c r="K97" s="170"/>
      <c r="L97" s="171"/>
      <c r="M97" s="172"/>
      <c r="N97" s="171"/>
      <c r="O97" s="170"/>
      <c r="P97" s="171"/>
      <c r="Q97" s="173">
        <v>144</v>
      </c>
      <c r="S97" s="74"/>
      <c r="T97" s="74"/>
      <c r="U97" s="74"/>
      <c r="V97" s="74"/>
      <c r="W97" s="74"/>
      <c r="X97" s="74"/>
      <c r="Y97" s="74"/>
      <c r="Z97" s="74"/>
    </row>
    <row r="98" spans="1:26" ht="9" customHeight="1" x14ac:dyDescent="0.25">
      <c r="A98" s="168" t="s">
        <v>195</v>
      </c>
      <c r="B98" s="169" t="s">
        <v>196</v>
      </c>
      <c r="C98" s="170"/>
      <c r="D98" s="171">
        <f t="shared" ref="D98:D99" si="56">F98</f>
        <v>252</v>
      </c>
      <c r="E98" s="170"/>
      <c r="F98" s="170">
        <f t="shared" ref="F98:F99" si="57">SUM(J98:Q98)</f>
        <v>252</v>
      </c>
      <c r="G98" s="171"/>
      <c r="H98" s="170"/>
      <c r="I98" s="170"/>
      <c r="J98" s="170"/>
      <c r="K98" s="170">
        <v>72</v>
      </c>
      <c r="L98" s="171"/>
      <c r="M98" s="172">
        <v>36</v>
      </c>
      <c r="N98" s="171">
        <v>36</v>
      </c>
      <c r="O98" s="170">
        <v>36</v>
      </c>
      <c r="P98" s="171"/>
      <c r="Q98" s="174">
        <v>72</v>
      </c>
      <c r="S98" s="74"/>
      <c r="T98" s="74"/>
      <c r="U98" s="74"/>
      <c r="V98" s="74"/>
      <c r="W98" s="74"/>
      <c r="X98" s="74"/>
      <c r="Y98" s="74"/>
      <c r="Z98" s="74"/>
    </row>
    <row r="99" spans="1:26" ht="9" customHeight="1" x14ac:dyDescent="0.25">
      <c r="A99" s="168" t="s">
        <v>157</v>
      </c>
      <c r="B99" s="169" t="s">
        <v>158</v>
      </c>
      <c r="C99" s="170"/>
      <c r="D99" s="171">
        <f t="shared" si="56"/>
        <v>216</v>
      </c>
      <c r="E99" s="170"/>
      <c r="F99" s="170">
        <f t="shared" si="57"/>
        <v>216</v>
      </c>
      <c r="G99" s="171"/>
      <c r="H99" s="170"/>
      <c r="I99" s="170"/>
      <c r="J99" s="170"/>
      <c r="K99" s="170"/>
      <c r="L99" s="171"/>
      <c r="M99" s="170"/>
      <c r="N99" s="171"/>
      <c r="O99" s="170"/>
      <c r="P99" s="171"/>
      <c r="Q99" s="174">
        <v>216</v>
      </c>
    </row>
    <row r="100" spans="1:26" ht="12.75" customHeight="1" x14ac:dyDescent="0.25">
      <c r="A100" s="194"/>
      <c r="B100" s="195" t="s">
        <v>210</v>
      </c>
      <c r="C100" s="196"/>
      <c r="D100" s="197">
        <f>D31+D48+D97+D98+D99</f>
        <v>8153.7999999999993</v>
      </c>
      <c r="E100" s="197">
        <f t="shared" ref="E100:Q100" si="58">E31+E48+E97+E98+E99</f>
        <v>2213.8000000000002</v>
      </c>
      <c r="F100" s="197">
        <f>F31+F48+F97+F98+F99</f>
        <v>5940</v>
      </c>
      <c r="G100" s="197">
        <f t="shared" si="58"/>
        <v>2172</v>
      </c>
      <c r="H100" s="197">
        <f t="shared" si="58"/>
        <v>2970</v>
      </c>
      <c r="I100" s="197">
        <f t="shared" si="58"/>
        <v>40</v>
      </c>
      <c r="J100" s="197">
        <f t="shared" si="58"/>
        <v>612</v>
      </c>
      <c r="K100" s="197">
        <f t="shared" si="58"/>
        <v>864</v>
      </c>
      <c r="L100" s="197">
        <f t="shared" si="58"/>
        <v>612</v>
      </c>
      <c r="M100" s="197">
        <f t="shared" si="58"/>
        <v>864</v>
      </c>
      <c r="N100" s="197">
        <f t="shared" si="58"/>
        <v>612</v>
      </c>
      <c r="O100" s="197">
        <f t="shared" si="58"/>
        <v>900</v>
      </c>
      <c r="P100" s="197">
        <f t="shared" si="58"/>
        <v>612</v>
      </c>
      <c r="Q100" s="197">
        <f t="shared" si="58"/>
        <v>864</v>
      </c>
    </row>
    <row r="101" spans="1:26" ht="9" customHeight="1" x14ac:dyDescent="0.25">
      <c r="A101" s="75" t="s">
        <v>159</v>
      </c>
      <c r="B101" s="76"/>
      <c r="C101" s="76"/>
      <c r="D101" s="102"/>
      <c r="E101" s="203" t="s">
        <v>160</v>
      </c>
      <c r="F101" s="206" t="s">
        <v>161</v>
      </c>
      <c r="G101" s="206"/>
      <c r="H101" s="206"/>
      <c r="I101" s="206"/>
      <c r="J101" s="58">
        <f>J100-(J97+J98+J99+J102+J103)</f>
        <v>612</v>
      </c>
      <c r="K101" s="58">
        <f t="shared" ref="K101:Q101" si="59">K100-(K97+K98+K99+K102+K103)</f>
        <v>792</v>
      </c>
      <c r="L101" s="58">
        <f t="shared" si="59"/>
        <v>576</v>
      </c>
      <c r="M101" s="58">
        <f t="shared" si="59"/>
        <v>720</v>
      </c>
      <c r="N101" s="58">
        <f t="shared" si="59"/>
        <v>396</v>
      </c>
      <c r="O101" s="58">
        <f t="shared" si="59"/>
        <v>576</v>
      </c>
      <c r="P101" s="58">
        <f t="shared" si="59"/>
        <v>468</v>
      </c>
      <c r="Q101" s="58">
        <f t="shared" si="59"/>
        <v>288</v>
      </c>
      <c r="R101" s="191"/>
      <c r="S101" s="77"/>
      <c r="T101" s="77"/>
    </row>
    <row r="102" spans="1:26" ht="11.25" customHeight="1" x14ac:dyDescent="0.25">
      <c r="A102" s="78" t="s">
        <v>21</v>
      </c>
      <c r="B102" s="79"/>
      <c r="C102" s="79"/>
      <c r="D102" s="79"/>
      <c r="E102" s="204"/>
      <c r="F102" s="206" t="s">
        <v>162</v>
      </c>
      <c r="G102" s="206"/>
      <c r="H102" s="206"/>
      <c r="I102" s="206"/>
      <c r="J102" s="58"/>
      <c r="K102" s="58"/>
      <c r="L102" s="58">
        <f>L78+L83+L87+L91+L95</f>
        <v>36</v>
      </c>
      <c r="M102" s="58">
        <f t="shared" ref="M102:Q103" si="60">M95+M83+M78+M87+M91</f>
        <v>72</v>
      </c>
      <c r="N102" s="58">
        <f t="shared" si="60"/>
        <v>72</v>
      </c>
      <c r="O102" s="58">
        <f t="shared" si="60"/>
        <v>108</v>
      </c>
      <c r="P102" s="58">
        <f t="shared" si="60"/>
        <v>72</v>
      </c>
      <c r="Q102" s="60">
        <f t="shared" si="60"/>
        <v>0</v>
      </c>
      <c r="R102" s="192"/>
      <c r="S102" s="80"/>
      <c r="T102" s="80"/>
    </row>
    <row r="103" spans="1:26" ht="9" customHeight="1" x14ac:dyDescent="0.25">
      <c r="A103" s="81" t="s">
        <v>212</v>
      </c>
      <c r="B103" s="79"/>
      <c r="C103" s="79"/>
      <c r="D103" s="79"/>
      <c r="E103" s="204"/>
      <c r="F103" s="206" t="s">
        <v>163</v>
      </c>
      <c r="G103" s="206"/>
      <c r="H103" s="206"/>
      <c r="I103" s="206"/>
      <c r="J103" s="58"/>
      <c r="K103" s="58"/>
      <c r="L103" s="58">
        <f>L79+L84+L88+L92+L96</f>
        <v>0</v>
      </c>
      <c r="M103" s="58">
        <f t="shared" si="60"/>
        <v>36</v>
      </c>
      <c r="N103" s="58">
        <f t="shared" si="60"/>
        <v>108</v>
      </c>
      <c r="O103" s="58">
        <f t="shared" si="60"/>
        <v>180</v>
      </c>
      <c r="P103" s="58">
        <f t="shared" si="60"/>
        <v>72</v>
      </c>
      <c r="Q103" s="60">
        <f t="shared" si="60"/>
        <v>144</v>
      </c>
      <c r="R103" s="192"/>
      <c r="S103" s="80"/>
      <c r="T103" s="80"/>
    </row>
    <row r="104" spans="1:26" ht="13.5" customHeight="1" x14ac:dyDescent="0.25">
      <c r="A104" s="243"/>
      <c r="B104" s="244"/>
      <c r="C104" s="244"/>
      <c r="D104" s="245"/>
      <c r="E104" s="204"/>
      <c r="F104" s="206" t="s">
        <v>211</v>
      </c>
      <c r="G104" s="206"/>
      <c r="H104" s="206"/>
      <c r="I104" s="206"/>
      <c r="J104" s="58"/>
      <c r="K104" s="58"/>
      <c r="L104" s="57"/>
      <c r="M104" s="59"/>
      <c r="N104" s="57"/>
      <c r="O104" s="58">
        <v>1</v>
      </c>
      <c r="P104" s="57">
        <v>1</v>
      </c>
      <c r="Q104" s="60"/>
      <c r="R104" s="192"/>
      <c r="S104" s="80"/>
      <c r="T104" s="80"/>
    </row>
    <row r="105" spans="1:26" ht="9" customHeight="1" x14ac:dyDescent="0.25">
      <c r="A105" s="82"/>
      <c r="B105" s="83"/>
      <c r="C105" s="79"/>
      <c r="D105" s="79"/>
      <c r="E105" s="204"/>
      <c r="F105" s="206" t="s">
        <v>164</v>
      </c>
      <c r="G105" s="206"/>
      <c r="H105" s="206"/>
      <c r="I105" s="206"/>
      <c r="J105" s="84"/>
      <c r="K105" s="85">
        <v>3</v>
      </c>
      <c r="L105" s="57"/>
      <c r="M105" s="59">
        <v>3</v>
      </c>
      <c r="N105" s="57">
        <v>3</v>
      </c>
      <c r="O105" s="58">
        <v>4</v>
      </c>
      <c r="P105" s="57">
        <v>0</v>
      </c>
      <c r="Q105" s="60">
        <v>6</v>
      </c>
      <c r="R105" s="192"/>
      <c r="S105" s="80"/>
      <c r="T105" s="80"/>
    </row>
    <row r="106" spans="1:26" ht="9" customHeight="1" x14ac:dyDescent="0.25">
      <c r="A106" s="82"/>
      <c r="B106" s="83"/>
      <c r="C106" s="79"/>
      <c r="D106" s="79"/>
      <c r="E106" s="204"/>
      <c r="F106" s="206" t="s">
        <v>165</v>
      </c>
      <c r="G106" s="206"/>
      <c r="H106" s="206"/>
      <c r="I106" s="206"/>
      <c r="J106" s="36">
        <v>1</v>
      </c>
      <c r="K106" s="37">
        <v>9</v>
      </c>
      <c r="L106" s="57">
        <v>2</v>
      </c>
      <c r="M106" s="59">
        <v>3</v>
      </c>
      <c r="N106" s="57">
        <v>0</v>
      </c>
      <c r="O106" s="58">
        <v>9</v>
      </c>
      <c r="P106" s="57">
        <v>7</v>
      </c>
      <c r="Q106" s="60">
        <v>4</v>
      </c>
      <c r="R106" s="192"/>
      <c r="S106" s="80"/>
      <c r="T106" s="80"/>
    </row>
    <row r="107" spans="1:26" ht="9" customHeight="1" thickBot="1" x14ac:dyDescent="0.3">
      <c r="A107" s="86"/>
      <c r="B107" s="87"/>
      <c r="C107" s="87"/>
      <c r="D107" s="129"/>
      <c r="E107" s="205"/>
      <c r="F107" s="207" t="s">
        <v>213</v>
      </c>
      <c r="G107" s="207"/>
      <c r="H107" s="207"/>
      <c r="I107" s="207"/>
      <c r="J107" s="88">
        <v>1</v>
      </c>
      <c r="K107" s="88">
        <v>1</v>
      </c>
      <c r="L107" s="89">
        <v>1</v>
      </c>
      <c r="M107" s="90">
        <v>1</v>
      </c>
      <c r="N107" s="89">
        <v>1</v>
      </c>
      <c r="O107" s="88">
        <v>1</v>
      </c>
      <c r="P107" s="89">
        <v>1</v>
      </c>
      <c r="Q107" s="91">
        <v>1</v>
      </c>
      <c r="R107" s="192"/>
      <c r="S107" s="80"/>
      <c r="T107" s="80"/>
    </row>
    <row r="108" spans="1:26" x14ac:dyDescent="0.25">
      <c r="R108" s="193"/>
      <c r="S108" s="92"/>
      <c r="T108" s="92"/>
    </row>
  </sheetData>
  <mergeCells count="76">
    <mergeCell ref="A104:D104"/>
    <mergeCell ref="A14:N14"/>
    <mergeCell ref="A15:A16"/>
    <mergeCell ref="B15:B16"/>
    <mergeCell ref="C15:D16"/>
    <mergeCell ref="E15:J15"/>
    <mergeCell ref="K15:L16"/>
    <mergeCell ref="M15:N16"/>
    <mergeCell ref="E16:G16"/>
    <mergeCell ref="H16:J16"/>
    <mergeCell ref="A23:A29"/>
    <mergeCell ref="B23:B29"/>
    <mergeCell ref="C23:C29"/>
    <mergeCell ref="D23:I23"/>
    <mergeCell ref="J23:Q23"/>
    <mergeCell ref="D24:D29"/>
    <mergeCell ref="M6:P6"/>
    <mergeCell ref="B2:N2"/>
    <mergeCell ref="O2:R2"/>
    <mergeCell ref="M3:Q3"/>
    <mergeCell ref="M4:Q4"/>
    <mergeCell ref="M5:P5"/>
    <mergeCell ref="E24:E29"/>
    <mergeCell ref="F24:I25"/>
    <mergeCell ref="J24:K24"/>
    <mergeCell ref="L24:M24"/>
    <mergeCell ref="N24:O24"/>
    <mergeCell ref="P24:Q24"/>
    <mergeCell ref="J25:K25"/>
    <mergeCell ref="L25:M25"/>
    <mergeCell ref="N25:O25"/>
    <mergeCell ref="P25:Q25"/>
    <mergeCell ref="K17:L17"/>
    <mergeCell ref="C21:D21"/>
    <mergeCell ref="E21:G21"/>
    <mergeCell ref="K21:L21"/>
    <mergeCell ref="A22:P22"/>
    <mergeCell ref="M21:N21"/>
    <mergeCell ref="H21:J21"/>
    <mergeCell ref="C20:D20"/>
    <mergeCell ref="E20:G20"/>
    <mergeCell ref="K20:L20"/>
    <mergeCell ref="M20:N20"/>
    <mergeCell ref="H20:J20"/>
    <mergeCell ref="O15:O16"/>
    <mergeCell ref="P15:P16"/>
    <mergeCell ref="M17:N17"/>
    <mergeCell ref="C19:D19"/>
    <mergeCell ref="E19:G19"/>
    <mergeCell ref="K19:L19"/>
    <mergeCell ref="M19:N19"/>
    <mergeCell ref="C18:D18"/>
    <mergeCell ref="E18:G18"/>
    <mergeCell ref="K18:L18"/>
    <mergeCell ref="M18:N18"/>
    <mergeCell ref="H19:J19"/>
    <mergeCell ref="H18:J18"/>
    <mergeCell ref="H17:J17"/>
    <mergeCell ref="C17:D17"/>
    <mergeCell ref="E17:G17"/>
    <mergeCell ref="P27:Q27"/>
    <mergeCell ref="E101:E107"/>
    <mergeCell ref="F101:I101"/>
    <mergeCell ref="F102:I102"/>
    <mergeCell ref="F103:I103"/>
    <mergeCell ref="F104:I104"/>
    <mergeCell ref="F105:I105"/>
    <mergeCell ref="F106:I106"/>
    <mergeCell ref="F107:I107"/>
    <mergeCell ref="F26:F29"/>
    <mergeCell ref="H26:H29"/>
    <mergeCell ref="I26:I29"/>
    <mergeCell ref="J27:K27"/>
    <mergeCell ref="L27:M27"/>
    <mergeCell ref="N27:O27"/>
    <mergeCell ref="G26:G29"/>
  </mergeCells>
  <pageMargins left="0.19685039370078741" right="0.19685039370078741" top="0.19685039370078741" bottom="0" header="0" footer="0"/>
  <pageSetup paperSize="8" scale="99" orientation="landscape" horizontalDpi="300" verticalDpi="300" r:id="rId1"/>
  <rowBreaks count="2" manualBreakCount="2">
    <brk id="51" max="16" man="1"/>
    <brk id="10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кл СП  2022  (книж.) (в раб.)</vt:lpstr>
      <vt:lpstr>'9 кл СП  2022  (книж.) (в раб.)'!Область_печати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cp:lastPrinted>2022-04-07T06:58:16Z</cp:lastPrinted>
  <dcterms:created xsi:type="dcterms:W3CDTF">2020-10-19T08:08:23Z</dcterms:created>
  <dcterms:modified xsi:type="dcterms:W3CDTF">2023-06-06T03:35:27Z</dcterms:modified>
</cp:coreProperties>
</file>