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7050"/>
  </bookViews>
  <sheets>
    <sheet name="Все мероприятия" sheetId="6" r:id="rId1"/>
  </sheets>
  <definedNames>
    <definedName name="_xlnm.Print_Titles" localSheetId="0">'Все мероприятия'!$6:$11</definedName>
    <definedName name="_xlnm.Print_Area" localSheetId="0">'Все мероприятия'!$A$1:$AF$52</definedName>
  </definedNames>
  <calcPr calcId="145621"/>
</workbook>
</file>

<file path=xl/calcChain.xml><?xml version="1.0" encoding="utf-8"?>
<calcChain xmlns="http://schemas.openxmlformats.org/spreadsheetml/2006/main">
  <c r="E38" i="6" l="1"/>
  <c r="G38" i="6"/>
  <c r="D38" i="6" s="1"/>
  <c r="H38" i="6"/>
  <c r="O38" i="6"/>
  <c r="P38" i="6"/>
  <c r="F38" i="6" l="1"/>
  <c r="H41" i="6"/>
  <c r="G41" i="6"/>
  <c r="P40" i="6"/>
  <c r="O40" i="6"/>
  <c r="X52" i="6" l="1"/>
  <c r="W52" i="6"/>
  <c r="P52" i="6"/>
  <c r="O52" i="6"/>
  <c r="H52" i="6"/>
  <c r="G52" i="6"/>
  <c r="E52" i="6"/>
  <c r="X51" i="6"/>
  <c r="W51" i="6"/>
  <c r="P51" i="6"/>
  <c r="O51" i="6"/>
  <c r="H51" i="6"/>
  <c r="G51" i="6"/>
  <c r="E51" i="6"/>
  <c r="X50" i="6"/>
  <c r="W50" i="6"/>
  <c r="P50" i="6"/>
  <c r="O50" i="6"/>
  <c r="H50" i="6"/>
  <c r="G50" i="6"/>
  <c r="E50" i="6"/>
  <c r="AD49" i="6"/>
  <c r="AC49" i="6"/>
  <c r="AB49" i="6"/>
  <c r="AA49" i="6"/>
  <c r="Z49" i="6"/>
  <c r="Y49" i="6"/>
  <c r="V49" i="6"/>
  <c r="U49" i="6"/>
  <c r="T49" i="6"/>
  <c r="S49" i="6"/>
  <c r="R49" i="6"/>
  <c r="Q49" i="6"/>
  <c r="N49" i="6"/>
  <c r="M49" i="6"/>
  <c r="L49" i="6"/>
  <c r="K49" i="6"/>
  <c r="J49" i="6"/>
  <c r="I49" i="6"/>
  <c r="X48" i="6"/>
  <c r="W48" i="6"/>
  <c r="P48" i="6"/>
  <c r="O48" i="6"/>
  <c r="H48" i="6"/>
  <c r="G48" i="6"/>
  <c r="E48" i="6"/>
  <c r="AD47" i="6"/>
  <c r="AC47" i="6"/>
  <c r="AB47" i="6"/>
  <c r="AA47" i="6"/>
  <c r="Z47" i="6"/>
  <c r="Y47" i="6"/>
  <c r="V47" i="6"/>
  <c r="U47" i="6"/>
  <c r="T47" i="6"/>
  <c r="S47" i="6"/>
  <c r="R47" i="6"/>
  <c r="Q47" i="6"/>
  <c r="N47" i="6"/>
  <c r="M47" i="6"/>
  <c r="L47" i="6"/>
  <c r="K47" i="6"/>
  <c r="J47" i="6"/>
  <c r="I47" i="6"/>
  <c r="X46" i="6"/>
  <c r="X45" i="6" s="1"/>
  <c r="W46" i="6"/>
  <c r="W45" i="6" s="1"/>
  <c r="P46" i="6"/>
  <c r="P45" i="6" s="1"/>
  <c r="O46" i="6"/>
  <c r="O45" i="6" s="1"/>
  <c r="H46" i="6"/>
  <c r="H45" i="6" s="1"/>
  <c r="G46" i="6"/>
  <c r="E46" i="6"/>
  <c r="AD45" i="6"/>
  <c r="AC45" i="6"/>
  <c r="AB45" i="6"/>
  <c r="AA45" i="6"/>
  <c r="Z45" i="6"/>
  <c r="Y45" i="6"/>
  <c r="V45" i="6"/>
  <c r="U45" i="6"/>
  <c r="T45" i="6"/>
  <c r="S45" i="6"/>
  <c r="R45" i="6"/>
  <c r="Q45" i="6"/>
  <c r="N45" i="6"/>
  <c r="M45" i="6"/>
  <c r="L45" i="6"/>
  <c r="K45" i="6"/>
  <c r="J45" i="6"/>
  <c r="I45" i="6"/>
  <c r="X44" i="6"/>
  <c r="W44" i="6"/>
  <c r="P44" i="6"/>
  <c r="O44" i="6"/>
  <c r="H44" i="6"/>
  <c r="G44" i="6"/>
  <c r="E44" i="6"/>
  <c r="AD43" i="6"/>
  <c r="AC43" i="6"/>
  <c r="AB43" i="6"/>
  <c r="AA43" i="6"/>
  <c r="Z43" i="6"/>
  <c r="Y43" i="6"/>
  <c r="V43" i="6"/>
  <c r="U43" i="6"/>
  <c r="T43" i="6"/>
  <c r="S43" i="6"/>
  <c r="R43" i="6"/>
  <c r="Q43" i="6"/>
  <c r="N43" i="6"/>
  <c r="M43" i="6"/>
  <c r="L43" i="6"/>
  <c r="K43" i="6"/>
  <c r="J43" i="6"/>
  <c r="I43" i="6"/>
  <c r="X42" i="6"/>
  <c r="W42" i="6"/>
  <c r="P42" i="6"/>
  <c r="O42" i="6"/>
  <c r="H42" i="6"/>
  <c r="G42" i="6"/>
  <c r="E42" i="6"/>
  <c r="X41" i="6"/>
  <c r="W41" i="6"/>
  <c r="P41" i="6"/>
  <c r="O41" i="6"/>
  <c r="E41" i="6"/>
  <c r="X40" i="6"/>
  <c r="W40" i="6"/>
  <c r="H40" i="6"/>
  <c r="G40" i="6"/>
  <c r="E40" i="6"/>
  <c r="X39" i="6"/>
  <c r="W39" i="6"/>
  <c r="P39" i="6"/>
  <c r="O39" i="6"/>
  <c r="H39" i="6"/>
  <c r="G39" i="6"/>
  <c r="E39" i="6"/>
  <c r="X37" i="6"/>
  <c r="W37" i="6"/>
  <c r="P37" i="6"/>
  <c r="O37" i="6"/>
  <c r="H37" i="6"/>
  <c r="G37" i="6"/>
  <c r="E37" i="6"/>
  <c r="AD36" i="6"/>
  <c r="AC36" i="6"/>
  <c r="AB36" i="6"/>
  <c r="AA36" i="6"/>
  <c r="Z36" i="6"/>
  <c r="Y36" i="6"/>
  <c r="V36" i="6"/>
  <c r="U36" i="6"/>
  <c r="T36" i="6"/>
  <c r="S36" i="6"/>
  <c r="R36" i="6"/>
  <c r="Q36" i="6"/>
  <c r="N36" i="6"/>
  <c r="M36" i="6"/>
  <c r="L36" i="6"/>
  <c r="K36" i="6"/>
  <c r="J36" i="6"/>
  <c r="I36" i="6"/>
  <c r="X35" i="6"/>
  <c r="W35" i="6"/>
  <c r="P35" i="6"/>
  <c r="O35" i="6"/>
  <c r="H35" i="6"/>
  <c r="G35" i="6"/>
  <c r="E35" i="6"/>
  <c r="X34" i="6"/>
  <c r="W34" i="6"/>
  <c r="P34" i="6"/>
  <c r="O34" i="6"/>
  <c r="H34" i="6"/>
  <c r="G34" i="6"/>
  <c r="E34" i="6"/>
  <c r="X33" i="6"/>
  <c r="W33" i="6"/>
  <c r="P33" i="6"/>
  <c r="O33" i="6"/>
  <c r="H33" i="6"/>
  <c r="G33" i="6"/>
  <c r="E33" i="6"/>
  <c r="AD32" i="6"/>
  <c r="AC32" i="6"/>
  <c r="AB32" i="6"/>
  <c r="AA32" i="6"/>
  <c r="Z32" i="6"/>
  <c r="Y32" i="6"/>
  <c r="V32" i="6"/>
  <c r="U32" i="6"/>
  <c r="T32" i="6"/>
  <c r="S32" i="6"/>
  <c r="R32" i="6"/>
  <c r="Q32" i="6"/>
  <c r="N32" i="6"/>
  <c r="M32" i="6"/>
  <c r="L32" i="6"/>
  <c r="K32" i="6"/>
  <c r="J32" i="6"/>
  <c r="I32" i="6"/>
  <c r="X31" i="6"/>
  <c r="W31" i="6"/>
  <c r="P31" i="6"/>
  <c r="O31" i="6"/>
  <c r="H31" i="6"/>
  <c r="G31" i="6"/>
  <c r="E31" i="6"/>
  <c r="X30" i="6"/>
  <c r="W30" i="6"/>
  <c r="P30" i="6"/>
  <c r="O30" i="6"/>
  <c r="H30" i="6"/>
  <c r="G30" i="6"/>
  <c r="E30" i="6"/>
  <c r="AD29" i="6"/>
  <c r="AC29" i="6"/>
  <c r="AB29" i="6"/>
  <c r="AA29" i="6"/>
  <c r="Z29" i="6"/>
  <c r="Y29" i="6"/>
  <c r="V29" i="6"/>
  <c r="U29" i="6"/>
  <c r="T29" i="6"/>
  <c r="S29" i="6"/>
  <c r="R29" i="6"/>
  <c r="Q29" i="6"/>
  <c r="N29" i="6"/>
  <c r="M29" i="6"/>
  <c r="L29" i="6"/>
  <c r="K29" i="6"/>
  <c r="J29" i="6"/>
  <c r="I29" i="6"/>
  <c r="X28" i="6"/>
  <c r="W28" i="6"/>
  <c r="P28" i="6"/>
  <c r="O28" i="6"/>
  <c r="H28" i="6"/>
  <c r="G28" i="6"/>
  <c r="E28" i="6"/>
  <c r="X27" i="6"/>
  <c r="W27" i="6"/>
  <c r="P27" i="6"/>
  <c r="O27" i="6"/>
  <c r="H27" i="6"/>
  <c r="G27" i="6"/>
  <c r="E27" i="6"/>
  <c r="X26" i="6"/>
  <c r="W26" i="6"/>
  <c r="P26" i="6"/>
  <c r="O26" i="6"/>
  <c r="H26" i="6"/>
  <c r="G26" i="6"/>
  <c r="E26" i="6"/>
  <c r="X25" i="6"/>
  <c r="W25" i="6"/>
  <c r="P25" i="6"/>
  <c r="O25" i="6"/>
  <c r="H25" i="6"/>
  <c r="G25" i="6"/>
  <c r="E25" i="6"/>
  <c r="X24" i="6"/>
  <c r="W24" i="6"/>
  <c r="P24" i="6"/>
  <c r="O24" i="6"/>
  <c r="H24" i="6"/>
  <c r="G24" i="6"/>
  <c r="E24" i="6"/>
  <c r="X23" i="6"/>
  <c r="W23" i="6"/>
  <c r="P23" i="6"/>
  <c r="O23" i="6"/>
  <c r="H23" i="6"/>
  <c r="G23" i="6"/>
  <c r="E23" i="6"/>
  <c r="AD22" i="6"/>
  <c r="AC22" i="6"/>
  <c r="AB22" i="6"/>
  <c r="AA22" i="6"/>
  <c r="Z22" i="6"/>
  <c r="Y22" i="6"/>
  <c r="V22" i="6"/>
  <c r="U22" i="6"/>
  <c r="T22" i="6"/>
  <c r="S22" i="6"/>
  <c r="R22" i="6"/>
  <c r="Q22" i="6"/>
  <c r="N22" i="6"/>
  <c r="M22" i="6"/>
  <c r="L22" i="6"/>
  <c r="K22" i="6"/>
  <c r="J22" i="6"/>
  <c r="I22" i="6"/>
  <c r="X21" i="6"/>
  <c r="W21" i="6"/>
  <c r="P21" i="6"/>
  <c r="O21" i="6"/>
  <c r="H21" i="6"/>
  <c r="G21" i="6"/>
  <c r="E21" i="6"/>
  <c r="AD20" i="6"/>
  <c r="AC20" i="6"/>
  <c r="AB20" i="6"/>
  <c r="AA20" i="6"/>
  <c r="Z20" i="6"/>
  <c r="Y20" i="6"/>
  <c r="V20" i="6"/>
  <c r="U20" i="6"/>
  <c r="T20" i="6"/>
  <c r="S20" i="6"/>
  <c r="R20" i="6"/>
  <c r="Q20" i="6"/>
  <c r="N20" i="6"/>
  <c r="M20" i="6"/>
  <c r="L20" i="6"/>
  <c r="K20" i="6"/>
  <c r="J20" i="6"/>
  <c r="I20" i="6"/>
  <c r="X19" i="6"/>
  <c r="W19" i="6"/>
  <c r="P19" i="6"/>
  <c r="O19" i="6"/>
  <c r="H19" i="6"/>
  <c r="G19" i="6"/>
  <c r="E19" i="6"/>
  <c r="AD18" i="6"/>
  <c r="AC18" i="6"/>
  <c r="AB18" i="6"/>
  <c r="AA18" i="6"/>
  <c r="Z18" i="6"/>
  <c r="Y18" i="6"/>
  <c r="V18" i="6"/>
  <c r="U18" i="6"/>
  <c r="T18" i="6"/>
  <c r="S18" i="6"/>
  <c r="R18" i="6"/>
  <c r="Q18" i="6"/>
  <c r="N18" i="6"/>
  <c r="M18" i="6"/>
  <c r="L18" i="6"/>
  <c r="K18" i="6"/>
  <c r="J18" i="6"/>
  <c r="I18" i="6"/>
  <c r="X16" i="6"/>
  <c r="W16" i="6"/>
  <c r="P16" i="6"/>
  <c r="O16" i="6"/>
  <c r="H16" i="6"/>
  <c r="G16" i="6" s="1"/>
  <c r="E16" i="6"/>
  <c r="X15" i="6"/>
  <c r="W15" i="6"/>
  <c r="P15" i="6"/>
  <c r="O15" i="6"/>
  <c r="H15" i="6"/>
  <c r="G15" i="6"/>
  <c r="E15" i="6"/>
  <c r="AD14" i="6"/>
  <c r="AC14" i="6"/>
  <c r="AB14" i="6"/>
  <c r="AA14" i="6"/>
  <c r="Z14" i="6"/>
  <c r="Y14" i="6"/>
  <c r="V14" i="6"/>
  <c r="U14" i="6"/>
  <c r="T14" i="6"/>
  <c r="S14" i="6"/>
  <c r="S13" i="6" s="1"/>
  <c r="R14" i="6"/>
  <c r="Q14" i="6"/>
  <c r="N14" i="6"/>
  <c r="M14" i="6"/>
  <c r="L14" i="6"/>
  <c r="K14" i="6"/>
  <c r="J14" i="6"/>
  <c r="I14" i="6"/>
  <c r="V13" i="6" l="1"/>
  <c r="U13" i="6"/>
  <c r="U12" i="6" s="1"/>
  <c r="I13" i="6"/>
  <c r="Y13" i="6"/>
  <c r="K13" i="6"/>
  <c r="AA13" i="6"/>
  <c r="AA12" i="6" s="1"/>
  <c r="L13" i="6"/>
  <c r="AC13" i="6"/>
  <c r="T13" i="6"/>
  <c r="S12" i="6" s="1"/>
  <c r="J13" i="6"/>
  <c r="AB13" i="6"/>
  <c r="N13" i="6"/>
  <c r="AD13" i="6"/>
  <c r="Q13" i="6"/>
  <c r="Z13" i="6"/>
  <c r="M13" i="6"/>
  <c r="R13" i="6"/>
  <c r="O43" i="6"/>
  <c r="H29" i="6"/>
  <c r="H20" i="6"/>
  <c r="W29" i="6"/>
  <c r="O36" i="6"/>
  <c r="X29" i="6"/>
  <c r="D41" i="6"/>
  <c r="F41" i="6" s="1"/>
  <c r="X32" i="6"/>
  <c r="W49" i="6"/>
  <c r="G29" i="6"/>
  <c r="D31" i="6"/>
  <c r="F31" i="6" s="1"/>
  <c r="E47" i="6"/>
  <c r="O29" i="6"/>
  <c r="X36" i="6"/>
  <c r="P36" i="6"/>
  <c r="W47" i="6"/>
  <c r="W43" i="6"/>
  <c r="D33" i="6"/>
  <c r="F33" i="6" s="1"/>
  <c r="X43" i="6"/>
  <c r="G47" i="6"/>
  <c r="H49" i="6"/>
  <c r="D24" i="6"/>
  <c r="F24" i="6" s="1"/>
  <c r="D26" i="6"/>
  <c r="F26" i="6" s="1"/>
  <c r="D39" i="6"/>
  <c r="F39" i="6" s="1"/>
  <c r="D42" i="6"/>
  <c r="F42" i="6" s="1"/>
  <c r="O14" i="6"/>
  <c r="D46" i="6"/>
  <c r="D45" i="6" s="1"/>
  <c r="D50" i="6"/>
  <c r="F50" i="6" s="1"/>
  <c r="X47" i="6"/>
  <c r="P14" i="6"/>
  <c r="E29" i="6"/>
  <c r="O49" i="6"/>
  <c r="D37" i="6"/>
  <c r="F37" i="6" s="1"/>
  <c r="D51" i="6"/>
  <c r="F51" i="6" s="1"/>
  <c r="D21" i="6"/>
  <c r="F21" i="6" s="1"/>
  <c r="H36" i="6"/>
  <c r="E36" i="6"/>
  <c r="P29" i="6"/>
  <c r="E49" i="6"/>
  <c r="H14" i="6"/>
  <c r="O20" i="6"/>
  <c r="X49" i="6"/>
  <c r="D27" i="6"/>
  <c r="F27" i="6" s="1"/>
  <c r="E14" i="6"/>
  <c r="H22" i="6"/>
  <c r="D15" i="6"/>
  <c r="F15" i="6" s="1"/>
  <c r="O22" i="6"/>
  <c r="D34" i="6"/>
  <c r="F34" i="6" s="1"/>
  <c r="D48" i="6"/>
  <c r="F48" i="6" s="1"/>
  <c r="G49" i="6"/>
  <c r="D44" i="6"/>
  <c r="F44" i="6" s="1"/>
  <c r="P22" i="6"/>
  <c r="W36" i="6"/>
  <c r="D40" i="6"/>
  <c r="F40" i="6" s="1"/>
  <c r="G43" i="6"/>
  <c r="H43" i="6"/>
  <c r="D23" i="6"/>
  <c r="F23" i="6" s="1"/>
  <c r="O18" i="6"/>
  <c r="D30" i="6"/>
  <c r="F30" i="6" s="1"/>
  <c r="P43" i="6"/>
  <c r="H47" i="6"/>
  <c r="P49" i="6"/>
  <c r="D52" i="6"/>
  <c r="F52" i="6" s="1"/>
  <c r="D16" i="6"/>
  <c r="F16" i="6" s="1"/>
  <c r="H18" i="6"/>
  <c r="W14" i="6"/>
  <c r="E32" i="6"/>
  <c r="O47" i="6"/>
  <c r="E20" i="6"/>
  <c r="P20" i="6"/>
  <c r="P47" i="6"/>
  <c r="E43" i="6"/>
  <c r="W20" i="6"/>
  <c r="D28" i="6"/>
  <c r="F28" i="6" s="1"/>
  <c r="E22" i="6"/>
  <c r="X20" i="6"/>
  <c r="W32" i="6"/>
  <c r="P32" i="6"/>
  <c r="E18" i="6"/>
  <c r="P18" i="6"/>
  <c r="W22" i="6"/>
  <c r="X22" i="6"/>
  <c r="D35" i="6"/>
  <c r="F35" i="6" s="1"/>
  <c r="D19" i="6"/>
  <c r="F19" i="6" s="1"/>
  <c r="W18" i="6"/>
  <c r="D25" i="6"/>
  <c r="F25" i="6" s="1"/>
  <c r="G32" i="6"/>
  <c r="H32" i="6"/>
  <c r="X18" i="6"/>
  <c r="O32" i="6"/>
  <c r="E45" i="6"/>
  <c r="X14" i="6"/>
  <c r="G20" i="6"/>
  <c r="G14" i="6"/>
  <c r="G18" i="6"/>
  <c r="G22" i="6"/>
  <c r="G36" i="6"/>
  <c r="G45" i="6"/>
  <c r="Q12" i="6" l="1"/>
  <c r="P12" i="6"/>
  <c r="Y12" i="6"/>
  <c r="E12" i="6"/>
  <c r="AC12" i="6"/>
  <c r="O12" i="6"/>
  <c r="M12" i="6"/>
  <c r="K12" i="6"/>
  <c r="G12" i="6"/>
  <c r="H12" i="6"/>
  <c r="X12" i="6"/>
  <c r="W12" i="6"/>
  <c r="F46" i="6"/>
  <c r="F45" i="6"/>
  <c r="D14" i="6"/>
  <c r="D47" i="6"/>
  <c r="F47" i="6" s="1"/>
  <c r="D20" i="6"/>
  <c r="F20" i="6" s="1"/>
  <c r="D49" i="6"/>
  <c r="F49" i="6" s="1"/>
  <c r="I12" i="6"/>
  <c r="D29" i="6"/>
  <c r="F29" i="6" s="1"/>
  <c r="D43" i="6"/>
  <c r="F43" i="6" s="1"/>
  <c r="D36" i="6"/>
  <c r="F36" i="6" s="1"/>
  <c r="D18" i="6"/>
  <c r="F18" i="6" s="1"/>
  <c r="D22" i="6"/>
  <c r="F22" i="6" s="1"/>
  <c r="D32" i="6"/>
  <c r="F32" i="6" s="1"/>
  <c r="D12" i="6" l="1"/>
  <c r="F12" i="6" s="1"/>
  <c r="F14" i="6"/>
</calcChain>
</file>

<file path=xl/sharedStrings.xml><?xml version="1.0" encoding="utf-8"?>
<sst xmlns="http://schemas.openxmlformats.org/spreadsheetml/2006/main" count="221" uniqueCount="160">
  <si>
    <t>№</t>
  </si>
  <si>
    <t>Наименование 
мероприятия</t>
  </si>
  <si>
    <t xml:space="preserve">Ответственные 
исполнители </t>
  </si>
  <si>
    <t>Комментарии</t>
  </si>
  <si>
    <t>ЯНВАРЬ</t>
  </si>
  <si>
    <t>1.</t>
  </si>
  <si>
    <t>Зимний Суриковский фестиваль искусств</t>
  </si>
  <si>
    <t>Администрация 
г. Красноярска 
(главное управление культуры)</t>
  </si>
  <si>
    <t>2026 год</t>
  </si>
  <si>
    <t>2027 год</t>
  </si>
  <si>
    <t>2028 год</t>
  </si>
  <si>
    <t>2.</t>
  </si>
  <si>
    <t>3.</t>
  </si>
  <si>
    <t>4.</t>
  </si>
  <si>
    <t>Министерство спорта Красноярского края, Министерство спорта Российской Федерации</t>
  </si>
  <si>
    <t>5.</t>
  </si>
  <si>
    <t>6.</t>
  </si>
  <si>
    <t>7.</t>
  </si>
  <si>
    <t>8.</t>
  </si>
  <si>
    <t>АПРЕЛЬ</t>
  </si>
  <si>
    <t>9.</t>
  </si>
  <si>
    <t>10.</t>
  </si>
  <si>
    <t>11.</t>
  </si>
  <si>
    <t xml:space="preserve">Национальный чемпионат по робототехнике </t>
  </si>
  <si>
    <t>Администрация 
г. Красноярска
 (главное управление культуры, 
департамен Главы города)</t>
  </si>
  <si>
    <t>12.</t>
  </si>
  <si>
    <t>13.</t>
  </si>
  <si>
    <t>14.</t>
  </si>
  <si>
    <t>15.</t>
  </si>
  <si>
    <t>16.</t>
  </si>
  <si>
    <t>17.</t>
  </si>
  <si>
    <t>МАЙ</t>
  </si>
  <si>
    <t>Администрация 
г. Красноярска
(главное управление образования,
главное управление культуры)</t>
  </si>
  <si>
    <t>18.</t>
  </si>
  <si>
    <t>19.</t>
  </si>
  <si>
    <t>ИЮНЬ</t>
  </si>
  <si>
    <t>20.</t>
  </si>
  <si>
    <t>21.</t>
  </si>
  <si>
    <t>22.</t>
  </si>
  <si>
    <t>23.</t>
  </si>
  <si>
    <t>24.</t>
  </si>
  <si>
    <t>Молодежная столица России</t>
  </si>
  <si>
    <t>Агентство молодёжной политики и реализации программ общественного развития Красноярского края, Администрация 
г. Красноярска (главное управление молодежной политики), 
Федеральное агентство по делам молодежи</t>
  </si>
  <si>
    <t>25.</t>
  </si>
  <si>
    <t>День молодёжи</t>
  </si>
  <si>
    <t>26.</t>
  </si>
  <si>
    <t>27.</t>
  </si>
  <si>
    <t xml:space="preserve">Администрация 
г. Красноярска (главное управление культуры) </t>
  </si>
  <si>
    <t>Администрация 
г. Красноярска (главное управление культуры)</t>
  </si>
  <si>
    <t>ИЮЛЬ</t>
  </si>
  <si>
    <t>АВГУСТ</t>
  </si>
  <si>
    <t>Открытый Кубок Главы города по компьютерному спорту</t>
  </si>
  <si>
    <t>Администрация 
г. Красноярска (главное управление по физической культуре, спорту и туризму,
департамент Главы города)</t>
  </si>
  <si>
    <t>СЕНТЯБРЬ</t>
  </si>
  <si>
    <t>Администрация 
г. Красноярска (главное управление культуры), Министерство культуры Красноярского края</t>
  </si>
  <si>
    <t xml:space="preserve">Международная Ярмарка </t>
  </si>
  <si>
    <t>ОКТЯБРЬ</t>
  </si>
  <si>
    <t>НОЯБРЬ</t>
  </si>
  <si>
    <t>Образовательный Чемпионат</t>
  </si>
  <si>
    <t>Администрация 
г. Красноярска 
(главное управление образования)</t>
  </si>
  <si>
    <t>ДЕКАБРЬ</t>
  </si>
  <si>
    <t xml:space="preserve">Красноярский городской форум </t>
  </si>
  <si>
    <t xml:space="preserve">Администрация 
г. Красноярска 
(главное управление культуры, департамент Главы города) </t>
  </si>
  <si>
    <t>Администрация 
г. Красноярска (главное управление по физической культуре, спорту и туризму)</t>
  </si>
  <si>
    <t>Фестиваль уличной культуры</t>
  </si>
  <si>
    <t>Администрация 
г. Красноярска (главное управление молодежной политики), агентство молодежной политики и реализации программ общественного развития Красноярского края</t>
  </si>
  <si>
    <t>Проведение тематических уроков и занятий, приуроченных к 400-летию города Красноярска</t>
  </si>
  <si>
    <t>Администрация 
г. Красноярска 
(главное управление культуры, департамент Главы города)</t>
  </si>
  <si>
    <t>Администрация 
г. Красноярска (департамент информационной политики)</t>
  </si>
  <si>
    <t xml:space="preserve">Дополнительная потребность  будет заявлена при формировании проекта бюджета города на соответствующий период. </t>
  </si>
  <si>
    <t>Администрация 
г. Красноярска 
(главное управление физической культуры, спорта и туризма)</t>
  </si>
  <si>
    <t>Мотофристайл                               (о. Татышев)</t>
  </si>
  <si>
    <t xml:space="preserve">При формировании проекта бюджета города на 2028 год будет заявлена дополнительная потребность в размере 8,45 млн. руб. </t>
  </si>
  <si>
    <t xml:space="preserve">При формировании проекта бюджета города на 2028 г. будет заявлена дополнительная потребность в размере 7,00 млн. руб. </t>
  </si>
  <si>
    <t>Дополнительная потребность будет заявлена при формировании проекта бюджета города на соответствующий период.</t>
  </si>
  <si>
    <t>Традиционный легкоатлетический полумарафон «Красмарафон «Жара» 
(пл. Мира - пр. Мира - набережная р. Енисея - 
о. Татышев - пл. Мира)</t>
  </si>
  <si>
    <t>Объем финансирования, млн рублей</t>
  </si>
  <si>
    <t>Всего</t>
  </si>
  <si>
    <t>ФБ</t>
  </si>
  <si>
    <t>КБ</t>
  </si>
  <si>
    <t>МБ</t>
  </si>
  <si>
    <t>6=4-5</t>
  </si>
  <si>
    <t>8</t>
  </si>
  <si>
    <t>9</t>
  </si>
  <si>
    <t>10</t>
  </si>
  <si>
    <t>Потреб-ность</t>
  </si>
  <si>
    <t>Предусмо-трено
(итого)</t>
  </si>
  <si>
    <t>Предусмо-
трено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</si>
  <si>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</si>
  <si>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</si>
  <si>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</si>
  <si>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</si>
  <si>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</si>
  <si>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</si>
  <si>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</si>
  <si>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</si>
  <si>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</si>
  <si>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</si>
  <si>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</si>
  <si>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</si>
  <si>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</si>
  <si>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</si>
  <si>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</si>
  <si>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</si>
  <si>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</si>
  <si>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</si>
  <si>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</si>
  <si>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</si>
  <si>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</si>
  <si>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ВСЕГО</t>
  </si>
  <si>
    <t>Потреб-ность
(итого)</t>
  </si>
  <si>
    <t>Не обеспе-чено
(итого)</t>
  </si>
  <si>
    <t>Не обеспе-чено</t>
  </si>
  <si>
    <t>Международные соревнования по спортивной борьбе памяти 3-кратного чемпиона Олимпийских игр, заслуженного мастера спорта России Б. Сайтиева</t>
  </si>
  <si>
    <t>МЕРОПРИЯТИЯ В ТЕЧЕНИЕ ГОДА / дата проведения мероприятий не определена</t>
  </si>
  <si>
    <t>Издание путеводителя по г. Красноярску для горожан и гостей города</t>
  </si>
  <si>
    <t>Дополнительная потребность  будет заявлена при формировании проекта бюджета города на соответствующий период. Планируется участие в грантовой программе ПФКИ.</t>
  </si>
  <si>
    <t>Дополнительная потребность в средствах будет заявлена при формировании бюджета города на соответствующий период.</t>
  </si>
  <si>
    <t>Дополнительная потребность в средствах будет заявлена при формировании проекта бюджета города на соответствующий период.</t>
  </si>
  <si>
    <t>Планируется направление заявки на получение субсидии в размере 22 млн руб. в министерство промышленности и торговли Красноярского края.</t>
  </si>
  <si>
    <t>Мероприятие запланировано к проведению в 2028 году. Потребность будет заявлена при  формировании проекта краевого бюджета на соответствующий период.</t>
  </si>
  <si>
    <t xml:space="preserve">Мероприятие запланировано к проведению в 2026 и 2027 гг. </t>
  </si>
  <si>
    <t>Мероприятие запланировано к проведению в 2028 г. Агентством молодежной политики и реализации программ общественного развития Красноярского края планируется проработка вопроса о возможном выделении средств за счет краевого бюджета.</t>
  </si>
  <si>
    <t>Проведение мероприятия в 2028 г. включено в план праздничных и торжественных мероприятий празднования 400-летия (далее - План). Необходимое финансирование будет заявлено в процессе формирования бюджета, предусмотренного для реализации Плана.</t>
  </si>
  <si>
    <t>Мероприятия, включенные в план основных мероприятий, утвержденный Заместителем Председателя Правительства Российской Федерации 
А.В. Новаком от 24.02.25 №АН-П16-6102</t>
  </si>
  <si>
    <t>Дополнительная потребность на 2027 – 2028 гг. будет заявлена при формировании проекта бюджета города на соответствующий период. Планируется привлечение спонсорских средств и участие в грантовой программе Президентского фонда культурных инициатив (далее - ПФКИ).</t>
  </si>
  <si>
    <t>Дополнительная потребность в сумме 5,60 млн руб. будет заявлена при формировании проекта бюджета города на соответствующий период.</t>
  </si>
  <si>
    <t>Дополнительная потребность в размере 5,00 млн руб. будет заявлена при формированиие проекта бюджета города на 2028 г.</t>
  </si>
  <si>
    <t>При формирование бюджета на 2028 год агентством молодежной политики Красноярского края планируется проработать вопрос о возможном выделении средств за счет краевого бюджета. В 2026 г. будут восстановлены муралы на фасадах домов пр-т. им. газе-ты «Красноярский рабочий» 155 (портрет Д.А. Хворостовского), 187 (граффити «Сила мысли») и нанесены муралы на фасады домов пр-т. им. газеты «Красноярский рабочий» 162,164. В 2027 году запланировано восстановление муралов на фасадах домов пр-т. им. газеты «Красноярский рабочий» 119, 121, 123, 125.</t>
  </si>
  <si>
    <t>Мероприятие планируется к проведению в 2026 и 2028 гг. При формировании проекта бюджета города на 2028 г. будет заявлена дополнительная потребность на сумму 1,00 млн руб. Планируется направление заявки на получение субсидии в размере 0,25 млн руб. в министерство культуры Красноярского края.</t>
  </si>
  <si>
    <t>Мероприятие планируется к проведению в 2027 и 2028 гг. При формировании проекта бюджета города на 2028 г. будет заявлена дополнительная потребность на сумму 5,00 млн руб. Планируется направление заявки на получение субсидии в размере 0,75 млн руб. в министерство культуры Красноярского края.</t>
  </si>
  <si>
    <t xml:space="preserve">Международный конкурс-фестиваль снежно-ледовых скульптур 
«Волшебный лёд Сибири»
</t>
  </si>
  <si>
    <t>Военно-патриотический фестиваль «Красноярск. Летопись Победы»</t>
  </si>
  <si>
    <t>Открытие культурного пространства «Суриков-центр» с экспозицией работ В.И. Сурикова.
Мероприятие спутник – Фестиваль «Медвежуха»</t>
  </si>
  <si>
    <t>Общегородской межведомственный проект «ЯРкие БЕРЕГА»</t>
  </si>
  <si>
    <t>Всероссийский фестиваль духовых оркестров «Сибирский марш» («Енисейские фанфары»)</t>
  </si>
  <si>
    <t>Хоровой фестиваль «Голоса Сибири»</t>
  </si>
  <si>
    <t>Ландшафтный фестиваль искусств «Легенды Сибирской природы»</t>
  </si>
  <si>
    <t>Международный фестиваль камерно-оркестровой музыки «Азия – Сибирь – Европа»</t>
  </si>
  <si>
    <t>Фестиваль «Абалаковские дни»</t>
  </si>
  <si>
    <t>Книжный фестиваль «Всё начинается с детства»</t>
  </si>
  <si>
    <t xml:space="preserve">Открытый Красноярский марафон с участием международных участников «Красноярские мосты» 
(дистанция 42 192 м) </t>
  </si>
  <si>
    <t>Издание набора открыток: 
с фотографиями видов 
г. Красноярска от красноярских фотографов; о земляках «Я родился в Красноярске!»</t>
  </si>
  <si>
    <t>Администрация 
г. Красноярска (главное управление культуры), Ассоциация «Духовое общество имени Валерия Халилова»</t>
  </si>
  <si>
    <t>Проектом Закона края «О краевом бюджете на 2026 год и плановый период 2027 – 2028 годов» на проведение Федерального дня молодежи предусмотерны бюджетные ассигнования на 2026-2028 годы в размере 32 млн. рублей.</t>
  </si>
  <si>
    <t>В проекте бюджета города на 2026 
– 2028 гг. предусмотрено 0,25 млн руб. на проведение фестиваля искусств «Медвежуха». Мероприятие, приуроченное к открытию «Суриков-центра» в 2028 г. включено в план праздничных и торжественных мероприятий празднования 400-летия (далее - План). Необходимое финансирование будет заявлено в процессе формирования бюджета, предусмотренного для реализации Плана.</t>
  </si>
  <si>
    <t>Мероприятие запланировано к проведению в 2027 и 2028 гг. 
В 2027 г. планируется участие в грантовой программе ПФКИ.В 2028 году мероприятие включено в план праздничных и торжественных мероприятий празднования 400-летия (далее - План). Необходимое финансирование будет заявлено в процессе формирования бюджета, предусмотренного для реализации Плана.</t>
  </si>
  <si>
    <t>В 2028 г. планируется направление заявки на получение субсидии в размере 7,50 млн руб. в Министерство культуры Российской Федерации.</t>
  </si>
  <si>
    <t>Слет активистов движения 
«Пост № 1»</t>
  </si>
  <si>
    <t>Администрация 
г. Красноярска (департамент экономического развития и инвестиционной политики), 
министерство промышленности и торговли Красноярского края</t>
  </si>
  <si>
    <r>
      <t xml:space="preserve">Всего МБ: </t>
    </r>
    <r>
      <rPr>
        <sz val="19"/>
        <rFont val="Times New Roman"/>
        <family val="1"/>
        <charset val="204"/>
      </rPr>
      <t>492,48 млн руб.: предусмотрено 272,13, не обеспечено 220,35</t>
    </r>
  </si>
  <si>
    <t xml:space="preserve">Текущий статус реализации плана событийных мероприятий празднования 400-летия основания г. Красноярска 
на период 2026-2028 гг.                                                              </t>
  </si>
  <si>
    <r>
      <t>Всего ФБ:</t>
    </r>
    <r>
      <rPr>
        <sz val="19"/>
        <rFont val="Times New Roman"/>
        <family val="1"/>
        <charset val="204"/>
      </rPr>
      <t xml:space="preserve"> 160,00 млн руб.: предусмотрено 0,00, не обеспечено 160,00</t>
    </r>
  </si>
  <si>
    <t>32</t>
  </si>
  <si>
    <r>
      <t xml:space="preserve">Всего КБ: </t>
    </r>
    <r>
      <rPr>
        <sz val="19"/>
        <rFont val="Times New Roman"/>
        <family val="1"/>
        <charset val="204"/>
      </rPr>
      <t>161,40 млн руб.: предусмотрено108,00, не обеспечено 53,40</t>
    </r>
  </si>
  <si>
    <t>Дата проведения: __________________
Место проведения: _________________
Количество участников: ____________чел.
Количество посетителей: ___________ чел.</t>
  </si>
  <si>
    <t>Указать текущий статус по итогам каждого квартала.</t>
  </si>
  <si>
    <t>Текущий ход исполнения мероприятий</t>
  </si>
  <si>
    <t>Дата проведения: 06-17.01.26 
Место проведения: Театральная площадь и центральная набережная р. Енисей
Количество участников: 78 чел. из 5 стран (Россия, Китай, Монголия, Южная корея, Белоруссия)
Количество посетителей: 13 900 чел.</t>
  </si>
  <si>
    <t>Дата проведения:12-24.01.2025
Место проведения: муниципальные и краевые учреждения культуры
Количество мероприятий: 177 ед.
Количество посетителей: 31 959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</si>
</sst>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9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3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FFCF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EDDA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ill="0" applyBorder="0"/>
  </cellStyleXfs>
  <cellXfs count="13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0" fontId="4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wrapText="1"/>
    </xf>
    <xf numFmtId="0" fontId="8" fillId="4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9" borderId="4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2" fontId="5" fillId="9" borderId="6" xfId="0" applyNumberFormat="1" applyFont="1" applyFill="1" applyBorder="1" applyAlignment="1">
      <alignment horizontal="center" vertical="center" wrapText="1"/>
    </xf>
    <xf numFmtId="2" fontId="5" fillId="9" borderId="7" xfId="0" applyNumberFormat="1" applyFont="1" applyFill="1" applyBorder="1" applyAlignment="1">
      <alignment horizontal="center" vertical="center" wrapText="1"/>
    </xf>
    <xf numFmtId="49" fontId="6" fillId="8" borderId="5" xfId="0" applyNumberFormat="1" applyFont="1" applyFill="1" applyBorder="1" applyAlignment="1">
      <alignment horizontal="center" vertical="center" wrapText="1"/>
    </xf>
    <xf numFmtId="0" fontId="6" fillId="4" borderId="5" xfId="0" applyNumberFormat="1" applyFont="1" applyFill="1" applyBorder="1" applyAlignment="1">
      <alignment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wrapText="1"/>
    </xf>
    <xf numFmtId="0" fontId="7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4" fontId="6" fillId="5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top" wrapText="1"/>
    </xf>
    <xf numFmtId="2" fontId="10" fillId="5" borderId="7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7" xfId="0" applyNumberFormat="1" applyFont="1" applyFill="1" applyBorder="1" applyAlignment="1">
      <alignment horizontal="center" vertical="center" wrapText="1"/>
    </xf>
    <xf numFmtId="0" fontId="7" fillId="5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2" fontId="6" fillId="5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11" fillId="11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8" fillId="7" borderId="6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0" fontId="8" fillId="7" borderId="7" xfId="0" applyNumberFormat="1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 wrapText="1"/>
    </xf>
    <xf numFmtId="0" fontId="8" fillId="7" borderId="4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5" borderId="7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4" fontId="5" fillId="8" borderId="6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lef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left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wrapText="1"/>
    </xf>
    <xf numFmtId="2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4" fontId="5" fillId="10" borderId="5" xfId="0" applyNumberFormat="1" applyFont="1" applyFill="1" applyBorder="1" applyAlignment="1">
      <alignment horizontal="left" vertical="center" wrapText="1"/>
    </xf>
    <xf numFmtId="4" fontId="5" fillId="8" borderId="5" xfId="0" applyNumberFormat="1" applyFont="1" applyFill="1" applyBorder="1" applyAlignment="1">
      <alignment horizontal="left" vertical="center" wrapText="1"/>
    </xf>
    <xf numFmtId="2" fontId="5" fillId="4" borderId="8" xfId="0" applyNumberFormat="1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left" vertical="center" wrapText="1"/>
    </xf>
    <xf numFmtId="2" fontId="5" fillId="9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CCECFF"/>
      <color rgb="FFF8FFCF"/>
      <color rgb="FFFF9933"/>
      <color rgb="FFCEDDAB"/>
      <color rgb="FF99CCFF"/>
      <color rgb="FFEDEBD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abSelected="1" view="pageBreakPreview" zoomScale="40" zoomScaleNormal="40" zoomScaleSheetLayoutView="40" zoomScalePageLayoutView="40" workbookViewId="0">
      <selection activeCell="U2" sqref="U2"/>
    </sheetView>
  </sheetViews>
  <sheetFormatPr defaultColWidth="9.140625" defaultRowHeight="23.25" x14ac:dyDescent="0.35"/>
  <cols>
    <col min="1" max="1" width="6.7109375" style="8" customWidth="1"/>
    <col min="2" max="2" width="38.42578125" style="8" customWidth="1"/>
    <col min="3" max="3" width="34.140625" style="4" customWidth="1"/>
    <col min="4" max="4" width="16.85546875" style="1" customWidth="1"/>
    <col min="5" max="5" width="18.7109375" style="1" customWidth="1"/>
    <col min="6" max="6" width="17.7109375" style="1" customWidth="1"/>
    <col min="7" max="7" width="16.85546875" style="1" customWidth="1"/>
    <col min="8" max="8" width="17.42578125" style="1" customWidth="1"/>
    <col min="9" max="9" width="18.28515625" style="1" customWidth="1"/>
    <col min="10" max="10" width="16.85546875" style="1" customWidth="1"/>
    <col min="11" max="11" width="17.42578125" style="1" customWidth="1"/>
    <col min="12" max="12" width="19.140625" style="1" customWidth="1"/>
    <col min="13" max="30" width="16.85546875" style="1" customWidth="1"/>
    <col min="31" max="31" width="70.28515625" style="136" customWidth="1"/>
    <col min="32" max="32" width="62.5703125" style="1" customWidth="1"/>
    <col min="33" max="33" width="9.140625" style="1" bestFit="1" customWidth="1"/>
    <col min="34" max="34" width="27.7109375" style="1" customWidth="1"/>
    <col min="35" max="35" width="9.5703125" style="1" customWidth="1"/>
    <col min="36" max="36" width="9.140625" style="1" bestFit="1" customWidth="1"/>
    <col min="37" max="16384" width="9.140625" style="1"/>
  </cols>
  <sheetData>
    <row r="1" spans="1:32" ht="154.5" customHeight="1" x14ac:dyDescent="0.25">
      <c r="A1" s="81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2" ht="102" customHeight="1" x14ac:dyDescent="0.25">
      <c r="A2" s="73"/>
      <c r="B2" s="80" t="s">
        <v>124</v>
      </c>
      <c r="C2" s="80"/>
      <c r="D2" s="80"/>
      <c r="E2" s="80"/>
      <c r="F2" s="80"/>
      <c r="G2" s="80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127"/>
      <c r="AF2" s="73"/>
    </row>
    <row r="3" spans="1:32" ht="34.5" customHeight="1" x14ac:dyDescent="0.25">
      <c r="A3" s="56"/>
      <c r="B3" s="79" t="s">
        <v>150</v>
      </c>
      <c r="C3" s="79"/>
      <c r="D3" s="79"/>
      <c r="E3" s="79"/>
      <c r="F3" s="79"/>
      <c r="G3" s="79"/>
      <c r="H3" s="28"/>
      <c r="I3" s="28"/>
      <c r="J3" s="56"/>
      <c r="K3" s="28"/>
      <c r="L3" s="28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128"/>
      <c r="AF3" s="56"/>
    </row>
    <row r="4" spans="1:32" ht="34.5" customHeight="1" x14ac:dyDescent="0.25">
      <c r="A4" s="56"/>
      <c r="B4" s="79" t="s">
        <v>154</v>
      </c>
      <c r="C4" s="79"/>
      <c r="D4" s="79"/>
      <c r="E4" s="79"/>
      <c r="F4" s="79"/>
      <c r="G4" s="79"/>
      <c r="H4" s="28"/>
      <c r="I4" s="28"/>
      <c r="J4" s="56"/>
      <c r="K4" s="28"/>
      <c r="L4" s="28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128"/>
      <c r="AF4" s="56"/>
    </row>
    <row r="5" spans="1:32" ht="34.5" customHeight="1" x14ac:dyDescent="0.25">
      <c r="A5" s="56"/>
      <c r="B5" s="79" t="s">
        <v>152</v>
      </c>
      <c r="C5" s="79"/>
      <c r="D5" s="79"/>
      <c r="E5" s="79"/>
      <c r="F5" s="79"/>
      <c r="G5" s="79"/>
      <c r="H5" s="56"/>
      <c r="I5" s="28"/>
      <c r="J5" s="56"/>
      <c r="K5" s="28"/>
      <c r="L5" s="28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128"/>
      <c r="AF5" s="56"/>
    </row>
    <row r="6" spans="1:32" s="26" customFormat="1" ht="21" customHeight="1" x14ac:dyDescent="0.3">
      <c r="A6" s="24"/>
      <c r="B6" s="25"/>
      <c r="C6" s="25"/>
      <c r="D6" s="24"/>
      <c r="E6" s="24"/>
      <c r="F6" s="24"/>
      <c r="G6" s="29"/>
      <c r="H6" s="29"/>
      <c r="I6" s="30"/>
      <c r="J6" s="30"/>
      <c r="K6" s="30"/>
      <c r="L6" s="30"/>
      <c r="M6" s="30"/>
      <c r="N6" s="30"/>
      <c r="O6" s="29"/>
      <c r="P6" s="29"/>
      <c r="Q6" s="30"/>
      <c r="R6" s="30"/>
      <c r="S6" s="30"/>
      <c r="T6" s="30"/>
      <c r="U6" s="30"/>
      <c r="V6" s="30"/>
      <c r="W6" s="29"/>
      <c r="X6" s="29"/>
      <c r="Y6" s="25"/>
      <c r="Z6" s="25"/>
      <c r="AA6" s="25"/>
      <c r="AB6" s="25"/>
      <c r="AC6" s="25"/>
      <c r="AD6" s="25"/>
      <c r="AE6" s="129"/>
      <c r="AF6" s="25"/>
    </row>
    <row r="7" spans="1:32" ht="29.25" customHeight="1" x14ac:dyDescent="0.25">
      <c r="A7" s="82" t="s">
        <v>0</v>
      </c>
      <c r="B7" s="82" t="s">
        <v>1</v>
      </c>
      <c r="C7" s="82" t="s">
        <v>2</v>
      </c>
      <c r="D7" s="83" t="s">
        <v>76</v>
      </c>
      <c r="E7" s="83"/>
      <c r="F7" s="83"/>
      <c r="G7" s="84"/>
      <c r="H7" s="84"/>
      <c r="I7" s="84"/>
      <c r="J7" s="84"/>
      <c r="K7" s="84"/>
      <c r="L7" s="84"/>
      <c r="M7" s="84"/>
      <c r="N7" s="84"/>
      <c r="O7" s="83"/>
      <c r="P7" s="83"/>
      <c r="Q7" s="83"/>
      <c r="R7" s="83"/>
      <c r="S7" s="83"/>
      <c r="T7" s="83"/>
      <c r="U7" s="83"/>
      <c r="V7" s="83"/>
      <c r="W7" s="84"/>
      <c r="X7" s="84"/>
      <c r="Y7" s="84"/>
      <c r="Z7" s="84"/>
      <c r="AA7" s="84"/>
      <c r="AB7" s="84"/>
      <c r="AC7" s="84"/>
      <c r="AD7" s="118"/>
      <c r="AE7" s="84" t="s">
        <v>157</v>
      </c>
      <c r="AF7" s="85" t="s">
        <v>3</v>
      </c>
    </row>
    <row r="8" spans="1:32" ht="30.75" customHeight="1" x14ac:dyDescent="0.25">
      <c r="A8" s="82"/>
      <c r="B8" s="82"/>
      <c r="C8" s="82"/>
      <c r="D8" s="86" t="s">
        <v>110</v>
      </c>
      <c r="E8" s="86" t="s">
        <v>86</v>
      </c>
      <c r="F8" s="87" t="s">
        <v>111</v>
      </c>
      <c r="G8" s="88" t="s">
        <v>8</v>
      </c>
      <c r="H8" s="89"/>
      <c r="I8" s="89"/>
      <c r="J8" s="89"/>
      <c r="K8" s="89"/>
      <c r="L8" s="89"/>
      <c r="M8" s="89"/>
      <c r="N8" s="90"/>
      <c r="O8" s="91" t="s">
        <v>9</v>
      </c>
      <c r="P8" s="89"/>
      <c r="Q8" s="89"/>
      <c r="R8" s="89"/>
      <c r="S8" s="89"/>
      <c r="T8" s="89"/>
      <c r="U8" s="89"/>
      <c r="V8" s="92"/>
      <c r="W8" s="88" t="s">
        <v>10</v>
      </c>
      <c r="X8" s="89"/>
      <c r="Y8" s="89"/>
      <c r="Z8" s="89"/>
      <c r="AA8" s="89"/>
      <c r="AB8" s="89"/>
      <c r="AC8" s="89"/>
      <c r="AD8" s="92"/>
      <c r="AE8" s="137"/>
      <c r="AF8" s="85"/>
    </row>
    <row r="9" spans="1:32" ht="25.5" customHeight="1" x14ac:dyDescent="0.25">
      <c r="A9" s="82"/>
      <c r="B9" s="82"/>
      <c r="C9" s="82"/>
      <c r="D9" s="86"/>
      <c r="E9" s="86"/>
      <c r="F9" s="87"/>
      <c r="G9" s="95" t="s">
        <v>77</v>
      </c>
      <c r="H9" s="83" t="s">
        <v>112</v>
      </c>
      <c r="I9" s="83" t="s">
        <v>78</v>
      </c>
      <c r="J9" s="83"/>
      <c r="K9" s="83" t="s">
        <v>79</v>
      </c>
      <c r="L9" s="83"/>
      <c r="M9" s="93" t="s">
        <v>80</v>
      </c>
      <c r="N9" s="94"/>
      <c r="O9" s="96" t="s">
        <v>77</v>
      </c>
      <c r="P9" s="83" t="s">
        <v>112</v>
      </c>
      <c r="Q9" s="83" t="s">
        <v>78</v>
      </c>
      <c r="R9" s="83"/>
      <c r="S9" s="83" t="s">
        <v>79</v>
      </c>
      <c r="T9" s="83"/>
      <c r="U9" s="93" t="s">
        <v>80</v>
      </c>
      <c r="V9" s="100"/>
      <c r="W9" s="95" t="s">
        <v>77</v>
      </c>
      <c r="X9" s="83" t="s">
        <v>112</v>
      </c>
      <c r="Y9" s="83" t="s">
        <v>78</v>
      </c>
      <c r="Z9" s="83"/>
      <c r="AA9" s="83" t="s">
        <v>79</v>
      </c>
      <c r="AB9" s="83"/>
      <c r="AC9" s="93" t="s">
        <v>80</v>
      </c>
      <c r="AD9" s="100"/>
      <c r="AE9" s="137"/>
      <c r="AF9" s="85"/>
    </row>
    <row r="10" spans="1:32" ht="60" customHeight="1" x14ac:dyDescent="0.25">
      <c r="A10" s="82"/>
      <c r="B10" s="82"/>
      <c r="C10" s="82"/>
      <c r="D10" s="86"/>
      <c r="E10" s="86"/>
      <c r="F10" s="87"/>
      <c r="G10" s="95"/>
      <c r="H10" s="83"/>
      <c r="I10" s="69" t="s">
        <v>87</v>
      </c>
      <c r="J10" s="69" t="s">
        <v>85</v>
      </c>
      <c r="K10" s="69" t="s">
        <v>87</v>
      </c>
      <c r="L10" s="69" t="s">
        <v>85</v>
      </c>
      <c r="M10" s="70" t="s">
        <v>87</v>
      </c>
      <c r="N10" s="71" t="s">
        <v>85</v>
      </c>
      <c r="O10" s="96"/>
      <c r="P10" s="83"/>
      <c r="Q10" s="69" t="s">
        <v>87</v>
      </c>
      <c r="R10" s="69" t="s">
        <v>85</v>
      </c>
      <c r="S10" s="69" t="s">
        <v>87</v>
      </c>
      <c r="T10" s="69" t="s">
        <v>85</v>
      </c>
      <c r="U10" s="70" t="s">
        <v>87</v>
      </c>
      <c r="V10" s="72" t="s">
        <v>85</v>
      </c>
      <c r="W10" s="95"/>
      <c r="X10" s="83"/>
      <c r="Y10" s="69" t="s">
        <v>87</v>
      </c>
      <c r="Z10" s="69" t="s">
        <v>85</v>
      </c>
      <c r="AA10" s="69" t="s">
        <v>87</v>
      </c>
      <c r="AB10" s="69" t="s">
        <v>85</v>
      </c>
      <c r="AC10" s="70" t="s">
        <v>87</v>
      </c>
      <c r="AD10" s="72" t="s">
        <v>85</v>
      </c>
      <c r="AE10" s="138"/>
      <c r="AF10" s="85"/>
    </row>
    <row r="11" spans="1:32" s="3" customFormat="1" ht="20.25" x14ac:dyDescent="0.25">
      <c r="A11" s="60">
        <v>1</v>
      </c>
      <c r="B11" s="60">
        <v>2</v>
      </c>
      <c r="C11" s="60">
        <v>3</v>
      </c>
      <c r="D11" s="61">
        <v>4</v>
      </c>
      <c r="E11" s="61">
        <v>5</v>
      </c>
      <c r="F11" s="62" t="s">
        <v>81</v>
      </c>
      <c r="G11" s="63">
        <v>7</v>
      </c>
      <c r="H11" s="60" t="s">
        <v>82</v>
      </c>
      <c r="I11" s="60" t="s">
        <v>83</v>
      </c>
      <c r="J11" s="60" t="s">
        <v>84</v>
      </c>
      <c r="K11" s="60" t="s">
        <v>88</v>
      </c>
      <c r="L11" s="60" t="s">
        <v>89</v>
      </c>
      <c r="M11" s="64" t="s">
        <v>90</v>
      </c>
      <c r="N11" s="65" t="s">
        <v>91</v>
      </c>
      <c r="O11" s="66" t="s">
        <v>92</v>
      </c>
      <c r="P11" s="60" t="s">
        <v>93</v>
      </c>
      <c r="Q11" s="60" t="s">
        <v>94</v>
      </c>
      <c r="R11" s="60" t="s">
        <v>95</v>
      </c>
      <c r="S11" s="60" t="s">
        <v>96</v>
      </c>
      <c r="T11" s="60" t="s">
        <v>97</v>
      </c>
      <c r="U11" s="64" t="s">
        <v>98</v>
      </c>
      <c r="V11" s="67" t="s">
        <v>99</v>
      </c>
      <c r="W11" s="63" t="s">
        <v>100</v>
      </c>
      <c r="X11" s="60" t="s">
        <v>101</v>
      </c>
      <c r="Y11" s="60" t="s">
        <v>102</v>
      </c>
      <c r="Z11" s="60" t="s">
        <v>103</v>
      </c>
      <c r="AA11" s="60" t="s">
        <v>104</v>
      </c>
      <c r="AB11" s="60" t="s">
        <v>105</v>
      </c>
      <c r="AC11" s="60" t="s">
        <v>106</v>
      </c>
      <c r="AD11" s="68" t="s">
        <v>107</v>
      </c>
      <c r="AE11" s="117" t="s">
        <v>108</v>
      </c>
      <c r="AF11" s="66" t="s">
        <v>153</v>
      </c>
    </row>
    <row r="12" spans="1:32" s="3" customFormat="1" ht="32.25" customHeight="1" x14ac:dyDescent="0.25">
      <c r="A12" s="109"/>
      <c r="B12" s="110" t="s">
        <v>109</v>
      </c>
      <c r="C12" s="110"/>
      <c r="D12" s="97">
        <f>G12+O12+W12</f>
        <v>813.88000000000011</v>
      </c>
      <c r="E12" s="97">
        <f>I13+Q13+K13+M13+S13+U13+Y13+AA13+AC13</f>
        <v>380.13</v>
      </c>
      <c r="F12" s="98">
        <f>D12-E12</f>
        <v>433.75000000000011</v>
      </c>
      <c r="G12" s="99">
        <f>G14+G18+G20+G22+G29+G32+G36+G43+G45+G47+G49</f>
        <v>142.46</v>
      </c>
      <c r="H12" s="99">
        <f>H14+H18+H20+H22+H29+H32+H36+H43+H45+H47+H49</f>
        <v>0</v>
      </c>
      <c r="I12" s="101">
        <f>I13+J13</f>
        <v>0</v>
      </c>
      <c r="J12" s="101"/>
      <c r="K12" s="101">
        <f>K13+L13</f>
        <v>38</v>
      </c>
      <c r="L12" s="101"/>
      <c r="M12" s="101">
        <f>M13+N13</f>
        <v>104.46000000000001</v>
      </c>
      <c r="N12" s="101"/>
      <c r="O12" s="99">
        <f>O14+O18+O20+O22+O29+O32+O36+O43+O45+O47+O49</f>
        <v>222.72000000000003</v>
      </c>
      <c r="P12" s="99">
        <f>P14+P18+P20+P22+P29+P32+P36+P43+P45+P47+P49</f>
        <v>83.15</v>
      </c>
      <c r="Q12" s="101">
        <f>Q13+R13</f>
        <v>7.5</v>
      </c>
      <c r="R12" s="101"/>
      <c r="S12" s="101">
        <f>S13+T13</f>
        <v>49.75</v>
      </c>
      <c r="T12" s="101"/>
      <c r="U12" s="101">
        <f>U13+V13</f>
        <v>165.47000000000003</v>
      </c>
      <c r="V12" s="101"/>
      <c r="W12" s="99">
        <f>W14+W18+W20+W22+W29+W32+W36+W43+W45+W47+W49</f>
        <v>448.7</v>
      </c>
      <c r="X12" s="99">
        <f>X14+X18+X20+X22+X29+X32+X36+X43+X45+X47+X49</f>
        <v>350.6</v>
      </c>
      <c r="Y12" s="101">
        <f>Y13+Z13</f>
        <v>152.5</v>
      </c>
      <c r="Z12" s="101"/>
      <c r="AA12" s="101">
        <f>AA13+AB13</f>
        <v>73.650000000000006</v>
      </c>
      <c r="AB12" s="101"/>
      <c r="AC12" s="101">
        <f>AC13+AD13</f>
        <v>222.55</v>
      </c>
      <c r="AD12" s="101"/>
      <c r="AE12" s="130"/>
      <c r="AF12" s="119"/>
    </row>
    <row r="13" spans="1:32" s="5" customFormat="1" ht="30.75" customHeight="1" x14ac:dyDescent="0.35">
      <c r="A13" s="109"/>
      <c r="B13" s="110"/>
      <c r="C13" s="110"/>
      <c r="D13" s="97"/>
      <c r="E13" s="97"/>
      <c r="F13" s="98"/>
      <c r="G13" s="99"/>
      <c r="H13" s="99"/>
      <c r="I13" s="55">
        <f>I14+I18+I20+I22+I29+I32+I36+I43+I45+I47+I49</f>
        <v>0</v>
      </c>
      <c r="J13" s="78">
        <f>J14+J18+J20+J22+J29+J32+J36+J43+J45+J47+J49</f>
        <v>0</v>
      </c>
      <c r="K13" s="78">
        <f>K14+K18+K20+K22+K29+K32+K36+K43+K45+K47+K49</f>
        <v>38</v>
      </c>
      <c r="L13" s="78">
        <f>L14+L18+L20+L22+L29+L32+L36+L43+L45+L47+L49</f>
        <v>0</v>
      </c>
      <c r="M13" s="78">
        <f>M14+M18+M20+M22+M29+M32+M36+M43+M45+M47+M49</f>
        <v>104.46000000000001</v>
      </c>
      <c r="N13" s="78">
        <f>N14+N18+N20+N22+N29+N32+N36+N43+N45+N47+N49</f>
        <v>0</v>
      </c>
      <c r="O13" s="99"/>
      <c r="P13" s="99"/>
      <c r="Q13" s="78">
        <f>Q14+Q18+Q20+Q22+Q29+Q32+Q36+Q43+Q45+Q47+Q49</f>
        <v>0</v>
      </c>
      <c r="R13" s="78">
        <f>R14+R18+R20+R22+R29+R32+R36+R43+R45+R47+R49</f>
        <v>7.5</v>
      </c>
      <c r="S13" s="78">
        <f>S14+S18+S20+S22+S29+S32+S36+S43+S45+S47+S49</f>
        <v>38</v>
      </c>
      <c r="T13" s="78">
        <f>T14+T18+T20+T22+T29+T32+T36+T43+T45+T47+T49</f>
        <v>11.75</v>
      </c>
      <c r="U13" s="78">
        <f>U14+U18+U20+U22+U29+U32+U36+U43+U45+U47+U49</f>
        <v>101.57000000000002</v>
      </c>
      <c r="V13" s="78">
        <f>V14+V18+V20+V22+V29+V32+V36+V43+V45+V47+V49</f>
        <v>63.9</v>
      </c>
      <c r="W13" s="99"/>
      <c r="X13" s="99"/>
      <c r="Y13" s="78">
        <f>Y14+Y18+Y20+Y22+Y29+Y32+Y36+Y43+Y45+Y47+Y49</f>
        <v>0</v>
      </c>
      <c r="Z13" s="78">
        <f>Z14+Z18+Z20+Z22+Z29+Z32+Z36+Z43+Z45+Z47+Z49</f>
        <v>152.5</v>
      </c>
      <c r="AA13" s="78">
        <f>AA14+AA18+AA20+AA22+AA29+AA32+AA36+AA43+AA45+AA47+AA49</f>
        <v>32</v>
      </c>
      <c r="AB13" s="78">
        <f>AB14+AB18+AB20+AB22+AB29+AB32+AB36+AB43+AB45+AB47+AB49</f>
        <v>41.65</v>
      </c>
      <c r="AC13" s="78">
        <f>AC14+AC18+AC20+AC22+AC29+AC32+AC36+AC43+AC45+AC47+AC49</f>
        <v>66.099999999999994</v>
      </c>
      <c r="AD13" s="78">
        <f>AD14+AD18+AD20+AD22+AD29+AD32+AD36+AD43+AD45+AD47+AD49</f>
        <v>156.45000000000002</v>
      </c>
      <c r="AE13" s="131"/>
      <c r="AF13" s="20"/>
    </row>
    <row r="14" spans="1:32" s="6" customFormat="1" ht="30.75" customHeight="1" x14ac:dyDescent="0.35">
      <c r="A14" s="9"/>
      <c r="B14" s="31" t="s">
        <v>4</v>
      </c>
      <c r="C14" s="31"/>
      <c r="D14" s="7">
        <f>SUM(D15:D17)</f>
        <v>154.59</v>
      </c>
      <c r="E14" s="7">
        <f>SUM(E15:E17)</f>
        <v>84.34</v>
      </c>
      <c r="F14" s="13">
        <f>D14-E14</f>
        <v>70.25</v>
      </c>
      <c r="G14" s="17">
        <f>SUM(G15:G17)</f>
        <v>28.04</v>
      </c>
      <c r="H14" s="7">
        <f>SUM(H15:H17)</f>
        <v>0</v>
      </c>
      <c r="I14" s="7">
        <f>SUM(I15:I17)</f>
        <v>0</v>
      </c>
      <c r="J14" s="7">
        <f>SUM(J15:J17)</f>
        <v>0</v>
      </c>
      <c r="K14" s="7">
        <f>SUM(K15:K17)</f>
        <v>0</v>
      </c>
      <c r="L14" s="7">
        <f>SUM(L15:L17)</f>
        <v>0</v>
      </c>
      <c r="M14" s="7">
        <f>SUM(M15:M17)</f>
        <v>28.04</v>
      </c>
      <c r="N14" s="38">
        <f>SUM(N15:N17)</f>
        <v>0</v>
      </c>
      <c r="O14" s="15">
        <f>SUM(O15:O17)</f>
        <v>51.55</v>
      </c>
      <c r="P14" s="7">
        <f>SUM(P15:P17)</f>
        <v>23.4</v>
      </c>
      <c r="Q14" s="7">
        <f>SUM(Q15:Q17)</f>
        <v>0</v>
      </c>
      <c r="R14" s="7">
        <f>SUM(R15:R17)</f>
        <v>0</v>
      </c>
      <c r="S14" s="7">
        <f>SUM(S15:S17)</f>
        <v>0</v>
      </c>
      <c r="T14" s="7">
        <f>SUM(T15:T17)</f>
        <v>0</v>
      </c>
      <c r="U14" s="7">
        <f>SUM(U15:U17)</f>
        <v>28.150000000000002</v>
      </c>
      <c r="V14" s="13">
        <f>SUM(V15:V17)</f>
        <v>23.4</v>
      </c>
      <c r="W14" s="17">
        <f>SUM(W15:W17)</f>
        <v>75</v>
      </c>
      <c r="X14" s="7">
        <f>SUM(X15:X17)</f>
        <v>46.849999999999994</v>
      </c>
      <c r="Y14" s="7">
        <f>SUM(Y15:Y17)</f>
        <v>0</v>
      </c>
      <c r="Z14" s="7">
        <f>SUM(Z15:Z17)</f>
        <v>0</v>
      </c>
      <c r="AA14" s="7">
        <f>SUM(AA15:AA17)</f>
        <v>0</v>
      </c>
      <c r="AB14" s="7">
        <f>SUM(AB15:AB17)</f>
        <v>0</v>
      </c>
      <c r="AC14" s="7">
        <f>SUM(AC15:AC17)</f>
        <v>28.150000000000002</v>
      </c>
      <c r="AD14" s="38">
        <f>SUM(AD15:AD17)</f>
        <v>46.849999999999994</v>
      </c>
      <c r="AE14" s="132"/>
      <c r="AF14" s="21"/>
    </row>
    <row r="15" spans="1:32" ht="144.75" customHeight="1" x14ac:dyDescent="0.25">
      <c r="A15" s="54" t="s">
        <v>5</v>
      </c>
      <c r="B15" s="32" t="s">
        <v>6</v>
      </c>
      <c r="C15" s="74" t="s">
        <v>7</v>
      </c>
      <c r="D15" s="49">
        <f>G15+O15+W15</f>
        <v>13.29</v>
      </c>
      <c r="E15" s="49">
        <f>I15+K15+M15+Q15+S15+U15+Y15+AA15+AC15</f>
        <v>4.84</v>
      </c>
      <c r="F15" s="50">
        <f>D15-E15</f>
        <v>8.4499999999999993</v>
      </c>
      <c r="G15" s="44">
        <f>SUM(I15:N15)</f>
        <v>1.74</v>
      </c>
      <c r="H15" s="45">
        <f>J15+L15+N15</f>
        <v>0</v>
      </c>
      <c r="I15" s="45"/>
      <c r="J15" s="45"/>
      <c r="K15" s="45"/>
      <c r="L15" s="45"/>
      <c r="M15" s="43">
        <v>1.74</v>
      </c>
      <c r="N15" s="46"/>
      <c r="O15" s="47">
        <f>SUM(Q15:V15)</f>
        <v>1.55</v>
      </c>
      <c r="P15" s="45">
        <f>R15+T15+V15</f>
        <v>0</v>
      </c>
      <c r="Q15" s="45"/>
      <c r="R15" s="45"/>
      <c r="S15" s="45"/>
      <c r="T15" s="45"/>
      <c r="U15" s="43">
        <v>1.55</v>
      </c>
      <c r="V15" s="48"/>
      <c r="W15" s="44">
        <f>SUM(Y15:AD15)</f>
        <v>10</v>
      </c>
      <c r="X15" s="45">
        <f>Z15+AB15+AD15</f>
        <v>8.4499999999999993</v>
      </c>
      <c r="Y15" s="45"/>
      <c r="Z15" s="45"/>
      <c r="AA15" s="45"/>
      <c r="AB15" s="45"/>
      <c r="AC15" s="43">
        <v>1.55</v>
      </c>
      <c r="AD15" s="76">
        <v>8.4499999999999993</v>
      </c>
      <c r="AE15" s="125" t="s">
        <v>159</v>
      </c>
      <c r="AF15" s="120" t="s">
        <v>72</v>
      </c>
    </row>
    <row r="16" spans="1:32" ht="112.5" customHeight="1" x14ac:dyDescent="0.25">
      <c r="A16" s="102" t="s">
        <v>11</v>
      </c>
      <c r="B16" s="103" t="s">
        <v>131</v>
      </c>
      <c r="C16" s="104" t="s">
        <v>7</v>
      </c>
      <c r="D16" s="105">
        <f>G16+O16+W16</f>
        <v>141.30000000000001</v>
      </c>
      <c r="E16" s="105">
        <f>I16+K16+M16+Q16+S16+U16+Y16+AA16+AC16</f>
        <v>79.5</v>
      </c>
      <c r="F16" s="106">
        <f>D16-E16</f>
        <v>61.800000000000011</v>
      </c>
      <c r="G16" s="107">
        <f>SUM(H16:N17)</f>
        <v>26.3</v>
      </c>
      <c r="H16" s="108">
        <f>J16+L16+N16</f>
        <v>0</v>
      </c>
      <c r="I16" s="108"/>
      <c r="J16" s="108"/>
      <c r="K16" s="108"/>
      <c r="L16" s="108"/>
      <c r="M16" s="111">
        <v>26.3</v>
      </c>
      <c r="N16" s="112"/>
      <c r="O16" s="115">
        <f>SUM(Q16:V17)</f>
        <v>50</v>
      </c>
      <c r="P16" s="108">
        <f>R16+T16+V16</f>
        <v>23.4</v>
      </c>
      <c r="Q16" s="108"/>
      <c r="R16" s="108"/>
      <c r="S16" s="108"/>
      <c r="T16" s="108"/>
      <c r="U16" s="111">
        <v>26.6</v>
      </c>
      <c r="V16" s="114">
        <v>23.4</v>
      </c>
      <c r="W16" s="107">
        <f>SUM(Y16:AD17)</f>
        <v>65</v>
      </c>
      <c r="X16" s="108">
        <f>Z16+AB16+AD16</f>
        <v>38.4</v>
      </c>
      <c r="Y16" s="108"/>
      <c r="Z16" s="108"/>
      <c r="AA16" s="108"/>
      <c r="AB16" s="108"/>
      <c r="AC16" s="111">
        <v>26.6</v>
      </c>
      <c r="AD16" s="114">
        <v>38.4</v>
      </c>
      <c r="AE16" s="133" t="s">
        <v>158</v>
      </c>
      <c r="AF16" s="102" t="s">
        <v>125</v>
      </c>
    </row>
    <row r="17" spans="1:32" ht="112.5" customHeight="1" x14ac:dyDescent="0.25">
      <c r="A17" s="102"/>
      <c r="B17" s="103"/>
      <c r="C17" s="104"/>
      <c r="D17" s="105"/>
      <c r="E17" s="105"/>
      <c r="F17" s="106"/>
      <c r="G17" s="107"/>
      <c r="H17" s="108"/>
      <c r="I17" s="108"/>
      <c r="J17" s="108"/>
      <c r="K17" s="108"/>
      <c r="L17" s="108"/>
      <c r="M17" s="111"/>
      <c r="N17" s="112"/>
      <c r="O17" s="115"/>
      <c r="P17" s="108"/>
      <c r="Q17" s="108"/>
      <c r="R17" s="108"/>
      <c r="S17" s="108"/>
      <c r="T17" s="108"/>
      <c r="U17" s="111"/>
      <c r="V17" s="114"/>
      <c r="W17" s="107"/>
      <c r="X17" s="108"/>
      <c r="Y17" s="108"/>
      <c r="Z17" s="108"/>
      <c r="AA17" s="108"/>
      <c r="AB17" s="108"/>
      <c r="AC17" s="111"/>
      <c r="AD17" s="114"/>
      <c r="AE17" s="134"/>
      <c r="AF17" s="102"/>
    </row>
    <row r="18" spans="1:32" ht="27.75" customHeight="1" x14ac:dyDescent="0.35">
      <c r="A18" s="12"/>
      <c r="B18" s="113" t="s">
        <v>19</v>
      </c>
      <c r="C18" s="113"/>
      <c r="D18" s="11">
        <f>SUM(D19:D19)</f>
        <v>19.940000000000001</v>
      </c>
      <c r="E18" s="11">
        <f>SUM(E19:E19)</f>
        <v>19.940000000000001</v>
      </c>
      <c r="F18" s="14">
        <f t="shared" ref="F18:F19" si="0">D18-E18</f>
        <v>0</v>
      </c>
      <c r="G18" s="18">
        <f>SUM(G19:G19)</f>
        <v>9.9700000000000006</v>
      </c>
      <c r="H18" s="11">
        <f>SUM(H19:H19)</f>
        <v>0</v>
      </c>
      <c r="I18" s="11">
        <f>SUM(I19:I19)</f>
        <v>0</v>
      </c>
      <c r="J18" s="11">
        <f>SUM(J19:J19)</f>
        <v>0</v>
      </c>
      <c r="K18" s="11">
        <f>SUM(K19:K19)</f>
        <v>0</v>
      </c>
      <c r="L18" s="11">
        <f>SUM(L19:L19)</f>
        <v>0</v>
      </c>
      <c r="M18" s="11">
        <f>SUM(M19:M19)</f>
        <v>9.9700000000000006</v>
      </c>
      <c r="N18" s="19">
        <f>SUM(N19:N19)</f>
        <v>0</v>
      </c>
      <c r="O18" s="16">
        <f>SUM(O19:O19)</f>
        <v>9.9700000000000006</v>
      </c>
      <c r="P18" s="11">
        <f>SUM(P19:P19)</f>
        <v>0</v>
      </c>
      <c r="Q18" s="11">
        <f>SUM(Q19:Q19)</f>
        <v>0</v>
      </c>
      <c r="R18" s="11">
        <f>SUM(R19:R19)</f>
        <v>0</v>
      </c>
      <c r="S18" s="11">
        <f>SUM(S19:S19)</f>
        <v>0</v>
      </c>
      <c r="T18" s="11">
        <f>SUM(T19:T19)</f>
        <v>0</v>
      </c>
      <c r="U18" s="11">
        <f>SUM(U19:U19)</f>
        <v>9.9700000000000006</v>
      </c>
      <c r="V18" s="14">
        <f>SUM(V19:V19)</f>
        <v>0</v>
      </c>
      <c r="W18" s="18">
        <f>SUM(W19:W19)</f>
        <v>0</v>
      </c>
      <c r="X18" s="11">
        <f>SUM(X19:X19)</f>
        <v>0</v>
      </c>
      <c r="Y18" s="11">
        <f>SUM(Y19:Y19)</f>
        <v>0</v>
      </c>
      <c r="Z18" s="11">
        <f>SUM(Z19:Z19)</f>
        <v>0</v>
      </c>
      <c r="AA18" s="11">
        <f>SUM(AA19:AA19)</f>
        <v>0</v>
      </c>
      <c r="AB18" s="11">
        <f>SUM(AB19:AB19)</f>
        <v>0</v>
      </c>
      <c r="AC18" s="11">
        <f>SUM(AC19:AC19)</f>
        <v>0</v>
      </c>
      <c r="AD18" s="14">
        <f>SUM(AD19:AD19)</f>
        <v>0</v>
      </c>
      <c r="AE18" s="135"/>
      <c r="AF18" s="121"/>
    </row>
    <row r="19" spans="1:32" ht="221.25" customHeight="1" x14ac:dyDescent="0.25">
      <c r="A19" s="54" t="s">
        <v>12</v>
      </c>
      <c r="B19" s="23" t="s">
        <v>23</v>
      </c>
      <c r="C19" s="74" t="s">
        <v>24</v>
      </c>
      <c r="D19" s="49">
        <f t="shared" ref="D19" si="1">G19+O19+W19</f>
        <v>19.940000000000001</v>
      </c>
      <c r="E19" s="49">
        <f t="shared" ref="E19" si="2">I19+K19+M19+Q19+S19+U19+Y19+AA19+AC19</f>
        <v>19.940000000000001</v>
      </c>
      <c r="F19" s="50">
        <f t="shared" si="0"/>
        <v>0</v>
      </c>
      <c r="G19" s="44">
        <f t="shared" ref="G19" si="3">SUM(I19:N19)</f>
        <v>9.9700000000000006</v>
      </c>
      <c r="H19" s="45">
        <f t="shared" ref="H19" si="4">J19+L19+N19</f>
        <v>0</v>
      </c>
      <c r="I19" s="42"/>
      <c r="J19" s="42"/>
      <c r="K19" s="42"/>
      <c r="L19" s="42"/>
      <c r="M19" s="43">
        <v>9.9700000000000006</v>
      </c>
      <c r="N19" s="57"/>
      <c r="O19" s="47">
        <f t="shared" ref="O19" si="5">SUM(Q19:V19)</f>
        <v>9.9700000000000006</v>
      </c>
      <c r="P19" s="45">
        <f t="shared" ref="P19" si="6">R19+T19+V19</f>
        <v>0</v>
      </c>
      <c r="Q19" s="42"/>
      <c r="R19" s="42"/>
      <c r="S19" s="42"/>
      <c r="T19" s="42"/>
      <c r="U19" s="43">
        <v>9.9700000000000006</v>
      </c>
      <c r="V19" s="48"/>
      <c r="W19" s="53">
        <f t="shared" ref="W19" si="7">SUM(Y19:AD19)</f>
        <v>0</v>
      </c>
      <c r="X19" s="42">
        <f t="shared" ref="X19" si="8">Z19+AB19+AD19</f>
        <v>0</v>
      </c>
      <c r="Y19" s="58"/>
      <c r="Z19" s="58"/>
      <c r="AA19" s="58"/>
      <c r="AB19" s="58"/>
      <c r="AC19" s="59"/>
      <c r="AD19" s="76"/>
      <c r="AE19" s="125" t="s">
        <v>155</v>
      </c>
      <c r="AF19" s="69" t="s">
        <v>123</v>
      </c>
    </row>
    <row r="20" spans="1:32" ht="29.25" customHeight="1" x14ac:dyDescent="0.35">
      <c r="A20" s="12"/>
      <c r="B20" s="113" t="s">
        <v>31</v>
      </c>
      <c r="C20" s="113"/>
      <c r="D20" s="11">
        <f>SUM(D21:D21)</f>
        <v>10.6</v>
      </c>
      <c r="E20" s="11">
        <f>SUM(E21:E21)</f>
        <v>3.5999999999999996</v>
      </c>
      <c r="F20" s="14">
        <f>D20-E20</f>
        <v>7</v>
      </c>
      <c r="G20" s="18">
        <f>SUM(G21:G21)</f>
        <v>1.2</v>
      </c>
      <c r="H20" s="11">
        <f>SUM(H21:H21)</f>
        <v>0</v>
      </c>
      <c r="I20" s="11">
        <f>SUM(I21:I21)</f>
        <v>0</v>
      </c>
      <c r="J20" s="11">
        <f>SUM(J21:J21)</f>
        <v>0</v>
      </c>
      <c r="K20" s="11">
        <f>SUM(K21:K21)</f>
        <v>0</v>
      </c>
      <c r="L20" s="11">
        <f>SUM(L21:L21)</f>
        <v>0</v>
      </c>
      <c r="M20" s="11">
        <f>SUM(M21:M21)</f>
        <v>1.2</v>
      </c>
      <c r="N20" s="19">
        <f>SUM(N21:N21)</f>
        <v>0</v>
      </c>
      <c r="O20" s="16">
        <f>SUM(O21:O21)</f>
        <v>1.2</v>
      </c>
      <c r="P20" s="11">
        <f>SUM(P21:P21)</f>
        <v>0</v>
      </c>
      <c r="Q20" s="11">
        <f>SUM(Q21:Q21)</f>
        <v>0</v>
      </c>
      <c r="R20" s="11">
        <f>SUM(R21:R21)</f>
        <v>0</v>
      </c>
      <c r="S20" s="11">
        <f>SUM(S21:S21)</f>
        <v>0</v>
      </c>
      <c r="T20" s="11">
        <f>SUM(T21:T21)</f>
        <v>0</v>
      </c>
      <c r="U20" s="11">
        <f>SUM(U21:U21)</f>
        <v>1.2</v>
      </c>
      <c r="V20" s="14">
        <f>SUM(V21:V21)</f>
        <v>0</v>
      </c>
      <c r="W20" s="18">
        <f>SUM(W21:W21)</f>
        <v>8.1999999999999993</v>
      </c>
      <c r="X20" s="11">
        <f>SUM(X21:X21)</f>
        <v>7</v>
      </c>
      <c r="Y20" s="11">
        <f>SUM(Y21:Y21)</f>
        <v>0</v>
      </c>
      <c r="Z20" s="11">
        <f>SUM(Z21:Z21)</f>
        <v>0</v>
      </c>
      <c r="AA20" s="11">
        <f>SUM(AA21:AA21)</f>
        <v>0</v>
      </c>
      <c r="AB20" s="11">
        <f>SUM(AB21:AB21)</f>
        <v>0</v>
      </c>
      <c r="AC20" s="11">
        <f>SUM(AC21:AC21)</f>
        <v>1.2</v>
      </c>
      <c r="AD20" s="14">
        <f>SUM(AD21:AD21)</f>
        <v>7</v>
      </c>
      <c r="AE20" s="135"/>
      <c r="AF20" s="121"/>
    </row>
    <row r="21" spans="1:32" ht="152.25" customHeight="1" x14ac:dyDescent="0.25">
      <c r="A21" s="32" t="s">
        <v>13</v>
      </c>
      <c r="B21" s="23" t="s">
        <v>132</v>
      </c>
      <c r="C21" s="74" t="s">
        <v>32</v>
      </c>
      <c r="D21" s="49">
        <f>G21+O21+W21</f>
        <v>10.6</v>
      </c>
      <c r="E21" s="49">
        <f>I21+K21+M21+Q21+S21+U21+Y21+AA21+AC21</f>
        <v>3.5999999999999996</v>
      </c>
      <c r="F21" s="50">
        <f>D21-E21</f>
        <v>7</v>
      </c>
      <c r="G21" s="44">
        <f>SUM(I21:N21)</f>
        <v>1.2</v>
      </c>
      <c r="H21" s="45">
        <f>J21+L21+N21</f>
        <v>0</v>
      </c>
      <c r="I21" s="42"/>
      <c r="J21" s="42"/>
      <c r="K21" s="42"/>
      <c r="L21" s="42"/>
      <c r="M21" s="43">
        <v>1.2</v>
      </c>
      <c r="N21" s="46"/>
      <c r="O21" s="47">
        <f>SUM(Q21:V21)</f>
        <v>1.2</v>
      </c>
      <c r="P21" s="45">
        <f>R21+T21+V21</f>
        <v>0</v>
      </c>
      <c r="Q21" s="42"/>
      <c r="R21" s="42"/>
      <c r="S21" s="42"/>
      <c r="T21" s="42"/>
      <c r="U21" s="43">
        <v>1.2</v>
      </c>
      <c r="V21" s="48"/>
      <c r="W21" s="44">
        <f>SUM(Y21:AD21)</f>
        <v>8.1999999999999993</v>
      </c>
      <c r="X21" s="45">
        <f>Z21+AB21+AD21</f>
        <v>7</v>
      </c>
      <c r="Y21" s="42"/>
      <c r="Z21" s="42"/>
      <c r="AA21" s="42"/>
      <c r="AB21" s="42"/>
      <c r="AC21" s="43">
        <v>1.2</v>
      </c>
      <c r="AD21" s="76">
        <v>7</v>
      </c>
      <c r="AE21" s="125" t="s">
        <v>155</v>
      </c>
      <c r="AF21" s="69" t="s">
        <v>73</v>
      </c>
    </row>
    <row r="22" spans="1:32" ht="35.25" customHeight="1" x14ac:dyDescent="0.35">
      <c r="A22" s="12"/>
      <c r="B22" s="113" t="s">
        <v>35</v>
      </c>
      <c r="C22" s="113"/>
      <c r="D22" s="11">
        <f>SUM(D23:D28)</f>
        <v>319.85000000000002</v>
      </c>
      <c r="E22" s="11">
        <f>SUM(E23:E28)</f>
        <v>126.55000000000001</v>
      </c>
      <c r="F22" s="14">
        <f>D22-E22</f>
        <v>193.3</v>
      </c>
      <c r="G22" s="18">
        <f>SUM(G23:G28)</f>
        <v>41.95</v>
      </c>
      <c r="H22" s="11">
        <f>SUM(H23:H28)</f>
        <v>0</v>
      </c>
      <c r="I22" s="11">
        <f>SUM(I23:I28)</f>
        <v>0</v>
      </c>
      <c r="J22" s="11">
        <f>SUM(J23:J28)</f>
        <v>0</v>
      </c>
      <c r="K22" s="11">
        <f>SUM(K23:K28)</f>
        <v>32</v>
      </c>
      <c r="L22" s="11">
        <f>SUM(L23:L28)</f>
        <v>0</v>
      </c>
      <c r="M22" s="11">
        <f>SUM(M23:M28)</f>
        <v>9.9499999999999993</v>
      </c>
      <c r="N22" s="19">
        <f>SUM(N23:N28)</f>
        <v>0</v>
      </c>
      <c r="O22" s="16">
        <f>SUM(O23:O28)</f>
        <v>80.95</v>
      </c>
      <c r="P22" s="11">
        <f>SUM(P23:P28)</f>
        <v>39</v>
      </c>
      <c r="Q22" s="11">
        <f>SUM(Q23:Q28)</f>
        <v>0</v>
      </c>
      <c r="R22" s="11">
        <f>SUM(R23:R28)</f>
        <v>7.5</v>
      </c>
      <c r="S22" s="11">
        <f>SUM(S23:S28)</f>
        <v>32</v>
      </c>
      <c r="T22" s="11">
        <f>SUM(T23:T28)</f>
        <v>0</v>
      </c>
      <c r="U22" s="11">
        <f>SUM(U23:U28)</f>
        <v>9.9499999999999993</v>
      </c>
      <c r="V22" s="14">
        <f>SUM(V23:V28)</f>
        <v>31.5</v>
      </c>
      <c r="W22" s="18">
        <f>SUM(W23:W28)</f>
        <v>196.95</v>
      </c>
      <c r="X22" s="11">
        <f>SUM(X23:X28)</f>
        <v>154.30000000000001</v>
      </c>
      <c r="Y22" s="11">
        <f>SUM(Y23:Y28)</f>
        <v>0</v>
      </c>
      <c r="Z22" s="11">
        <f>SUM(Z23:Z28)</f>
        <v>120</v>
      </c>
      <c r="AA22" s="11">
        <f>SUM(AA23:AA28)</f>
        <v>32</v>
      </c>
      <c r="AB22" s="11">
        <f>SUM(AB23:AB28)</f>
        <v>9.3000000000000007</v>
      </c>
      <c r="AC22" s="11">
        <f>SUM(AC23:AC28)</f>
        <v>10.65</v>
      </c>
      <c r="AD22" s="14">
        <f>SUM(AD23:AD28)</f>
        <v>25</v>
      </c>
      <c r="AE22" s="135"/>
      <c r="AF22" s="121"/>
    </row>
    <row r="23" spans="1:32" ht="348" customHeight="1" x14ac:dyDescent="0.25">
      <c r="A23" s="54" t="s">
        <v>15</v>
      </c>
      <c r="B23" s="51" t="s">
        <v>41</v>
      </c>
      <c r="C23" s="52" t="s">
        <v>42</v>
      </c>
      <c r="D23" s="49">
        <f t="shared" ref="D23:D28" si="9">G23+O23+W23</f>
        <v>100</v>
      </c>
      <c r="E23" s="49">
        <f t="shared" ref="E23:E28" si="10">I23+K23+M23+Q23+S23+U23+Y23+AA23+AC23</f>
        <v>0.7</v>
      </c>
      <c r="F23" s="50">
        <f t="shared" ref="F23:F28" si="11">D23-E23</f>
        <v>99.3</v>
      </c>
      <c r="G23" s="44">
        <f t="shared" ref="G23:G28" si="12">SUM(I23:N23)</f>
        <v>0</v>
      </c>
      <c r="H23" s="45">
        <f t="shared" ref="H23:H28" si="13">J23+L23+N23</f>
        <v>0</v>
      </c>
      <c r="I23" s="45"/>
      <c r="J23" s="45"/>
      <c r="K23" s="45"/>
      <c r="L23" s="45"/>
      <c r="M23" s="43"/>
      <c r="N23" s="46"/>
      <c r="O23" s="47">
        <f t="shared" ref="O23:O28" si="14">SUM(Q23:V23)</f>
        <v>0</v>
      </c>
      <c r="P23" s="45">
        <f t="shared" ref="P23:P28" si="15">R23+T23+V23</f>
        <v>0</v>
      </c>
      <c r="Q23" s="45"/>
      <c r="R23" s="45"/>
      <c r="S23" s="45"/>
      <c r="T23" s="45"/>
      <c r="U23" s="43"/>
      <c r="V23" s="48"/>
      <c r="W23" s="44">
        <f t="shared" ref="W23:W28" si="16">SUM(Y23:AD23)</f>
        <v>100</v>
      </c>
      <c r="X23" s="45">
        <f t="shared" ref="X23:X28" si="17">Z23+AB23+AD23</f>
        <v>99.3</v>
      </c>
      <c r="Y23" s="45"/>
      <c r="Z23" s="45">
        <v>90</v>
      </c>
      <c r="AA23" s="45"/>
      <c r="AB23" s="45">
        <v>9.3000000000000007</v>
      </c>
      <c r="AC23" s="43">
        <v>0.7</v>
      </c>
      <c r="AD23" s="76"/>
      <c r="AE23" s="125" t="s">
        <v>155</v>
      </c>
      <c r="AF23" s="77" t="s">
        <v>120</v>
      </c>
    </row>
    <row r="24" spans="1:32" ht="372" customHeight="1" x14ac:dyDescent="0.25">
      <c r="A24" s="54" t="s">
        <v>16</v>
      </c>
      <c r="B24" s="23" t="s">
        <v>44</v>
      </c>
      <c r="C24" s="52" t="s">
        <v>42</v>
      </c>
      <c r="D24" s="49">
        <f t="shared" si="9"/>
        <v>128.10000000000002</v>
      </c>
      <c r="E24" s="49">
        <f t="shared" si="10"/>
        <v>98.100000000000009</v>
      </c>
      <c r="F24" s="50">
        <f t="shared" si="11"/>
        <v>30.000000000000014</v>
      </c>
      <c r="G24" s="44">
        <f t="shared" si="12"/>
        <v>32.700000000000003</v>
      </c>
      <c r="H24" s="45">
        <f t="shared" si="13"/>
        <v>0</v>
      </c>
      <c r="I24" s="45"/>
      <c r="J24" s="45"/>
      <c r="K24" s="45">
        <v>32</v>
      </c>
      <c r="L24" s="45"/>
      <c r="M24" s="43">
        <v>0.7</v>
      </c>
      <c r="N24" s="46"/>
      <c r="O24" s="47">
        <f t="shared" si="14"/>
        <v>32.700000000000003</v>
      </c>
      <c r="P24" s="45">
        <f t="shared" si="15"/>
        <v>0</v>
      </c>
      <c r="Q24" s="45"/>
      <c r="R24" s="45"/>
      <c r="S24" s="45">
        <v>32</v>
      </c>
      <c r="T24" s="45"/>
      <c r="U24" s="43">
        <v>0.7</v>
      </c>
      <c r="V24" s="48"/>
      <c r="W24" s="44">
        <f t="shared" si="16"/>
        <v>62.7</v>
      </c>
      <c r="X24" s="45">
        <f t="shared" si="17"/>
        <v>30</v>
      </c>
      <c r="Y24" s="45"/>
      <c r="Z24" s="45">
        <v>30</v>
      </c>
      <c r="AA24" s="45">
        <v>32</v>
      </c>
      <c r="AB24" s="45"/>
      <c r="AC24" s="43">
        <v>0.7</v>
      </c>
      <c r="AD24" s="76"/>
      <c r="AE24" s="125" t="s">
        <v>155</v>
      </c>
      <c r="AF24" s="77" t="s">
        <v>144</v>
      </c>
    </row>
    <row r="25" spans="1:32" ht="323.25" customHeight="1" x14ac:dyDescent="0.25">
      <c r="A25" s="54" t="s">
        <v>17</v>
      </c>
      <c r="B25" s="32" t="s">
        <v>133</v>
      </c>
      <c r="C25" s="74" t="s">
        <v>7</v>
      </c>
      <c r="D25" s="49">
        <f t="shared" si="9"/>
        <v>24.75</v>
      </c>
      <c r="E25" s="49">
        <f t="shared" si="10"/>
        <v>0.75</v>
      </c>
      <c r="F25" s="50">
        <f t="shared" si="11"/>
        <v>24</v>
      </c>
      <c r="G25" s="44">
        <f t="shared" si="12"/>
        <v>0.25</v>
      </c>
      <c r="H25" s="45">
        <f t="shared" si="13"/>
        <v>0</v>
      </c>
      <c r="I25" s="45"/>
      <c r="J25" s="45"/>
      <c r="K25" s="45"/>
      <c r="L25" s="45"/>
      <c r="M25" s="43">
        <v>0.25</v>
      </c>
      <c r="N25" s="46"/>
      <c r="O25" s="47">
        <f t="shared" si="14"/>
        <v>24.25</v>
      </c>
      <c r="P25" s="45">
        <f t="shared" si="15"/>
        <v>24</v>
      </c>
      <c r="Q25" s="45"/>
      <c r="R25" s="45"/>
      <c r="S25" s="45"/>
      <c r="T25" s="45"/>
      <c r="U25" s="43">
        <v>0.25</v>
      </c>
      <c r="V25" s="48">
        <v>24</v>
      </c>
      <c r="W25" s="53">
        <f t="shared" si="16"/>
        <v>0.25</v>
      </c>
      <c r="X25" s="42">
        <f t="shared" si="17"/>
        <v>0</v>
      </c>
      <c r="Y25" s="42"/>
      <c r="Z25" s="42"/>
      <c r="AA25" s="42"/>
      <c r="AB25" s="42"/>
      <c r="AC25" s="43">
        <v>0.25</v>
      </c>
      <c r="AD25" s="76"/>
      <c r="AE25" s="125" t="s">
        <v>155</v>
      </c>
      <c r="AF25" s="69" t="s">
        <v>145</v>
      </c>
    </row>
    <row r="26" spans="1:32" ht="138" customHeight="1" x14ac:dyDescent="0.25">
      <c r="A26" s="54" t="s">
        <v>18</v>
      </c>
      <c r="B26" s="32" t="s">
        <v>134</v>
      </c>
      <c r="C26" s="74" t="s">
        <v>67</v>
      </c>
      <c r="D26" s="49">
        <f t="shared" si="9"/>
        <v>32</v>
      </c>
      <c r="E26" s="49">
        <f t="shared" si="10"/>
        <v>27</v>
      </c>
      <c r="F26" s="50">
        <f t="shared" si="11"/>
        <v>5</v>
      </c>
      <c r="G26" s="44">
        <f t="shared" si="12"/>
        <v>9</v>
      </c>
      <c r="H26" s="45">
        <f t="shared" si="13"/>
        <v>0</v>
      </c>
      <c r="I26" s="42"/>
      <c r="J26" s="42"/>
      <c r="K26" s="42"/>
      <c r="L26" s="42"/>
      <c r="M26" s="43">
        <v>9</v>
      </c>
      <c r="N26" s="46"/>
      <c r="O26" s="47">
        <f t="shared" si="14"/>
        <v>9</v>
      </c>
      <c r="P26" s="45">
        <f t="shared" si="15"/>
        <v>0</v>
      </c>
      <c r="Q26" s="42"/>
      <c r="R26" s="42"/>
      <c r="S26" s="42"/>
      <c r="T26" s="42"/>
      <c r="U26" s="43">
        <v>9</v>
      </c>
      <c r="V26" s="48"/>
      <c r="W26" s="44">
        <f t="shared" si="16"/>
        <v>14</v>
      </c>
      <c r="X26" s="45">
        <f t="shared" si="17"/>
        <v>5</v>
      </c>
      <c r="Y26" s="42"/>
      <c r="Z26" s="42"/>
      <c r="AA26" s="42"/>
      <c r="AB26" s="42"/>
      <c r="AC26" s="43">
        <v>9</v>
      </c>
      <c r="AD26" s="76">
        <v>5</v>
      </c>
      <c r="AE26" s="125" t="s">
        <v>155</v>
      </c>
      <c r="AF26" s="120" t="s">
        <v>127</v>
      </c>
    </row>
    <row r="27" spans="1:32" ht="283.5" customHeight="1" x14ac:dyDescent="0.25">
      <c r="A27" s="54" t="s">
        <v>20</v>
      </c>
      <c r="B27" s="32" t="s">
        <v>135</v>
      </c>
      <c r="C27" s="74" t="s">
        <v>143</v>
      </c>
      <c r="D27" s="49">
        <f t="shared" si="9"/>
        <v>15</v>
      </c>
      <c r="E27" s="49">
        <f t="shared" si="10"/>
        <v>0</v>
      </c>
      <c r="F27" s="50">
        <f t="shared" si="11"/>
        <v>15</v>
      </c>
      <c r="G27" s="44">
        <f t="shared" si="12"/>
        <v>0</v>
      </c>
      <c r="H27" s="45">
        <f t="shared" si="13"/>
        <v>0</v>
      </c>
      <c r="I27" s="45"/>
      <c r="J27" s="45"/>
      <c r="K27" s="45"/>
      <c r="L27" s="45"/>
      <c r="M27" s="43"/>
      <c r="N27" s="46"/>
      <c r="O27" s="47">
        <f t="shared" si="14"/>
        <v>15</v>
      </c>
      <c r="P27" s="45">
        <f t="shared" si="15"/>
        <v>15</v>
      </c>
      <c r="Q27" s="45"/>
      <c r="R27" s="45">
        <v>7.5</v>
      </c>
      <c r="S27" s="45"/>
      <c r="T27" s="45"/>
      <c r="U27" s="43"/>
      <c r="V27" s="48">
        <v>7.5</v>
      </c>
      <c r="W27" s="53">
        <f t="shared" si="16"/>
        <v>0</v>
      </c>
      <c r="X27" s="42">
        <f t="shared" si="17"/>
        <v>0</v>
      </c>
      <c r="Y27" s="42"/>
      <c r="Z27" s="42"/>
      <c r="AA27" s="42"/>
      <c r="AB27" s="42"/>
      <c r="AC27" s="43"/>
      <c r="AD27" s="76"/>
      <c r="AE27" s="125" t="s">
        <v>155</v>
      </c>
      <c r="AF27" s="69" t="s">
        <v>146</v>
      </c>
    </row>
    <row r="28" spans="1:32" ht="113.25" customHeight="1" x14ac:dyDescent="0.25">
      <c r="A28" s="54" t="s">
        <v>21</v>
      </c>
      <c r="B28" s="27" t="s">
        <v>136</v>
      </c>
      <c r="C28" s="74" t="s">
        <v>7</v>
      </c>
      <c r="D28" s="49">
        <f t="shared" si="9"/>
        <v>20</v>
      </c>
      <c r="E28" s="49">
        <f t="shared" si="10"/>
        <v>0</v>
      </c>
      <c r="F28" s="50">
        <f t="shared" si="11"/>
        <v>20</v>
      </c>
      <c r="G28" s="44">
        <f t="shared" si="12"/>
        <v>0</v>
      </c>
      <c r="H28" s="45">
        <f t="shared" si="13"/>
        <v>0</v>
      </c>
      <c r="I28" s="45"/>
      <c r="J28" s="45"/>
      <c r="K28" s="45"/>
      <c r="L28" s="45"/>
      <c r="M28" s="43"/>
      <c r="N28" s="46"/>
      <c r="O28" s="47">
        <f t="shared" si="14"/>
        <v>0</v>
      </c>
      <c r="P28" s="45">
        <f t="shared" si="15"/>
        <v>0</v>
      </c>
      <c r="Q28" s="45"/>
      <c r="R28" s="45"/>
      <c r="S28" s="45"/>
      <c r="T28" s="45"/>
      <c r="U28" s="43"/>
      <c r="V28" s="48"/>
      <c r="W28" s="44">
        <f t="shared" si="16"/>
        <v>20</v>
      </c>
      <c r="X28" s="45">
        <f t="shared" si="17"/>
        <v>20</v>
      </c>
      <c r="Y28" s="45"/>
      <c r="Z28" s="45"/>
      <c r="AA28" s="45"/>
      <c r="AB28" s="45"/>
      <c r="AC28" s="43"/>
      <c r="AD28" s="76">
        <v>20</v>
      </c>
      <c r="AE28" s="125" t="s">
        <v>155</v>
      </c>
      <c r="AF28" s="77" t="s">
        <v>69</v>
      </c>
    </row>
    <row r="29" spans="1:32" ht="34.5" customHeight="1" x14ac:dyDescent="0.35">
      <c r="A29" s="12"/>
      <c r="B29" s="113" t="s">
        <v>49</v>
      </c>
      <c r="C29" s="113"/>
      <c r="D29" s="11">
        <f>SUM(D30:D31)</f>
        <v>103.1</v>
      </c>
      <c r="E29" s="11">
        <f>SUM(E30:E31)</f>
        <v>42</v>
      </c>
      <c r="F29" s="14">
        <f>D29-E29</f>
        <v>61.099999999999994</v>
      </c>
      <c r="G29" s="18">
        <f>SUM(G30:G31)</f>
        <v>18</v>
      </c>
      <c r="H29" s="11">
        <f>SUM(H30:H31)</f>
        <v>0</v>
      </c>
      <c r="I29" s="11">
        <f>SUM(I30:I31)</f>
        <v>0</v>
      </c>
      <c r="J29" s="11">
        <f>SUM(J30:J31)</f>
        <v>0</v>
      </c>
      <c r="K29" s="11">
        <f>SUM(K30:K31)</f>
        <v>0</v>
      </c>
      <c r="L29" s="11">
        <f>SUM(L30:L31)</f>
        <v>0</v>
      </c>
      <c r="M29" s="11">
        <f>SUM(M30:M31)</f>
        <v>18</v>
      </c>
      <c r="N29" s="19">
        <f>SUM(N30:N31)</f>
        <v>0</v>
      </c>
      <c r="O29" s="16">
        <f>SUM(O30:O31)</f>
        <v>24</v>
      </c>
      <c r="P29" s="11">
        <f>SUM(P30:P31)</f>
        <v>0</v>
      </c>
      <c r="Q29" s="11">
        <f>SUM(Q30:Q31)</f>
        <v>0</v>
      </c>
      <c r="R29" s="11">
        <f>SUM(R30:R31)</f>
        <v>0</v>
      </c>
      <c r="S29" s="11">
        <f>SUM(S30:S31)</f>
        <v>0</v>
      </c>
      <c r="T29" s="11">
        <f>SUM(T30:T31)</f>
        <v>0</v>
      </c>
      <c r="U29" s="11">
        <f>SUM(U30:U31)</f>
        <v>24</v>
      </c>
      <c r="V29" s="14">
        <f>SUM(V30:V31)</f>
        <v>0</v>
      </c>
      <c r="W29" s="18">
        <f>SUM(W30:W31)</f>
        <v>61.1</v>
      </c>
      <c r="X29" s="11">
        <f>SUM(X30:X31)</f>
        <v>61.1</v>
      </c>
      <c r="Y29" s="11">
        <f>SUM(Y30:Y31)</f>
        <v>0</v>
      </c>
      <c r="Z29" s="11">
        <f>SUM(Z30:Z31)</f>
        <v>25</v>
      </c>
      <c r="AA29" s="11">
        <f>SUM(AA30:AA31)</f>
        <v>0</v>
      </c>
      <c r="AB29" s="11">
        <f>SUM(AB30:AB31)</f>
        <v>11.1</v>
      </c>
      <c r="AC29" s="11">
        <f>SUM(AC30:AC31)</f>
        <v>0</v>
      </c>
      <c r="AD29" s="14">
        <f>SUM(AD30:AD31)</f>
        <v>25</v>
      </c>
      <c r="AE29" s="135"/>
      <c r="AF29" s="121"/>
    </row>
    <row r="30" spans="1:32" ht="130.5" customHeight="1" x14ac:dyDescent="0.25">
      <c r="A30" s="54" t="s">
        <v>22</v>
      </c>
      <c r="B30" s="32" t="s">
        <v>137</v>
      </c>
      <c r="C30" s="74" t="s">
        <v>48</v>
      </c>
      <c r="D30" s="49">
        <f>G30+O30+W30</f>
        <v>50</v>
      </c>
      <c r="E30" s="49">
        <f>I30+K30+M30+Q30+S30+U30+Y30+AA30+AC30</f>
        <v>0</v>
      </c>
      <c r="F30" s="50">
        <f>D30-E30</f>
        <v>50</v>
      </c>
      <c r="G30" s="44">
        <f>SUM(I30:N30)</f>
        <v>0</v>
      </c>
      <c r="H30" s="45">
        <f>J30+L30+N30</f>
        <v>0</v>
      </c>
      <c r="I30" s="45"/>
      <c r="J30" s="45"/>
      <c r="K30" s="45"/>
      <c r="L30" s="45"/>
      <c r="M30" s="43"/>
      <c r="N30" s="46"/>
      <c r="O30" s="47">
        <f>SUM(Q30:V30)</f>
        <v>0</v>
      </c>
      <c r="P30" s="45">
        <f>R30+T30+V30</f>
        <v>0</v>
      </c>
      <c r="Q30" s="45"/>
      <c r="R30" s="45"/>
      <c r="S30" s="45"/>
      <c r="T30" s="45"/>
      <c r="U30" s="43"/>
      <c r="V30" s="48"/>
      <c r="W30" s="44">
        <f>SUM(Y30:AD30)</f>
        <v>50</v>
      </c>
      <c r="X30" s="45">
        <f>Z30+AB30+AD30</f>
        <v>50</v>
      </c>
      <c r="Y30" s="45"/>
      <c r="Z30" s="45">
        <v>25</v>
      </c>
      <c r="AA30" s="45"/>
      <c r="AB30" s="45"/>
      <c r="AC30" s="43"/>
      <c r="AD30" s="76">
        <v>25</v>
      </c>
      <c r="AE30" s="125" t="s">
        <v>155</v>
      </c>
      <c r="AF30" s="77" t="s">
        <v>116</v>
      </c>
    </row>
    <row r="31" spans="1:32" ht="408.75" customHeight="1" x14ac:dyDescent="0.25">
      <c r="A31" s="54" t="s">
        <v>25</v>
      </c>
      <c r="B31" s="32" t="s">
        <v>64</v>
      </c>
      <c r="C31" s="74" t="s">
        <v>65</v>
      </c>
      <c r="D31" s="49">
        <f>G31+O31+W31</f>
        <v>53.1</v>
      </c>
      <c r="E31" s="49">
        <f>I31+K31+M31+Q31+S31+U31+Y31+AA31+AC31</f>
        <v>42</v>
      </c>
      <c r="F31" s="50">
        <f>D31-E31</f>
        <v>11.100000000000001</v>
      </c>
      <c r="G31" s="44">
        <f>SUM(I31:N31)</f>
        <v>18</v>
      </c>
      <c r="H31" s="45">
        <f>J31+L31+N31</f>
        <v>0</v>
      </c>
      <c r="I31" s="45"/>
      <c r="J31" s="45"/>
      <c r="K31" s="45"/>
      <c r="L31" s="45"/>
      <c r="M31" s="43">
        <v>18</v>
      </c>
      <c r="N31" s="46"/>
      <c r="O31" s="47">
        <f>SUM(Q31:V31)</f>
        <v>24</v>
      </c>
      <c r="P31" s="45">
        <f>R31+T31+V31</f>
        <v>0</v>
      </c>
      <c r="Q31" s="45"/>
      <c r="R31" s="45"/>
      <c r="S31" s="45"/>
      <c r="T31" s="45"/>
      <c r="U31" s="43">
        <v>24</v>
      </c>
      <c r="V31" s="48"/>
      <c r="W31" s="44">
        <f>SUM(Y31:AD31)</f>
        <v>11.1</v>
      </c>
      <c r="X31" s="45">
        <f>Z31+AB31+AD31</f>
        <v>11.1</v>
      </c>
      <c r="Y31" s="45"/>
      <c r="Z31" s="45"/>
      <c r="AA31" s="45"/>
      <c r="AB31" s="45">
        <v>11.1</v>
      </c>
      <c r="AC31" s="43"/>
      <c r="AD31" s="76"/>
      <c r="AE31" s="125" t="s">
        <v>155</v>
      </c>
      <c r="AF31" s="77" t="s">
        <v>128</v>
      </c>
    </row>
    <row r="32" spans="1:32" ht="30" customHeight="1" x14ac:dyDescent="0.25">
      <c r="A32" s="12"/>
      <c r="B32" s="113" t="s">
        <v>50</v>
      </c>
      <c r="C32" s="113"/>
      <c r="D32" s="11">
        <f>SUM(D33:D35)</f>
        <v>49.6</v>
      </c>
      <c r="E32" s="11">
        <f>SUM(E33:E35)</f>
        <v>26.400000000000002</v>
      </c>
      <c r="F32" s="14">
        <f>D32-E32</f>
        <v>23.2</v>
      </c>
      <c r="G32" s="18">
        <f>SUM(G33:G35)</f>
        <v>8.8000000000000007</v>
      </c>
      <c r="H32" s="11">
        <f>SUM(H33:H35)</f>
        <v>0</v>
      </c>
      <c r="I32" s="11">
        <f>SUM(I33:I35)</f>
        <v>0</v>
      </c>
      <c r="J32" s="11">
        <f>SUM(J33:J35)</f>
        <v>0</v>
      </c>
      <c r="K32" s="11">
        <f>SUM(K33:K35)</f>
        <v>0</v>
      </c>
      <c r="L32" s="11">
        <f>SUM(L33:L35)</f>
        <v>0</v>
      </c>
      <c r="M32" s="11">
        <f>SUM(M33:M35)</f>
        <v>8.8000000000000007</v>
      </c>
      <c r="N32" s="19">
        <f>SUM(N33:N35)</f>
        <v>0</v>
      </c>
      <c r="O32" s="16">
        <f>SUM(O33:O35)</f>
        <v>8.8000000000000007</v>
      </c>
      <c r="P32" s="11">
        <f>SUM(P33:P35)</f>
        <v>0</v>
      </c>
      <c r="Q32" s="11">
        <f>SUM(Q33:Q35)</f>
        <v>0</v>
      </c>
      <c r="R32" s="11">
        <f>SUM(R33:R35)</f>
        <v>0</v>
      </c>
      <c r="S32" s="11">
        <f>SUM(S33:S35)</f>
        <v>0</v>
      </c>
      <c r="T32" s="11">
        <f>SUM(T33:T35)</f>
        <v>0</v>
      </c>
      <c r="U32" s="11">
        <f>SUM(U33:U35)</f>
        <v>8.8000000000000007</v>
      </c>
      <c r="V32" s="14">
        <f>SUM(V33:V35)</f>
        <v>0</v>
      </c>
      <c r="W32" s="18">
        <f>SUM(W33:W35)</f>
        <v>32</v>
      </c>
      <c r="X32" s="11">
        <f>SUM(X33:X35)</f>
        <v>23.2</v>
      </c>
      <c r="Y32" s="11">
        <f>SUM(Y33:Y35)</f>
        <v>0</v>
      </c>
      <c r="Z32" s="11">
        <f>SUM(Z33:Z35)</f>
        <v>0</v>
      </c>
      <c r="AA32" s="11">
        <f>SUM(AA33:AA35)</f>
        <v>0</v>
      </c>
      <c r="AB32" s="11">
        <f>SUM(AB33:AB35)</f>
        <v>0</v>
      </c>
      <c r="AC32" s="11">
        <f>SUM(AC33:AC35)</f>
        <v>8.8000000000000007</v>
      </c>
      <c r="AD32" s="14">
        <f>SUM(AD33:AD35)</f>
        <v>23.2</v>
      </c>
      <c r="AE32" s="135"/>
      <c r="AF32" s="122"/>
    </row>
    <row r="33" spans="1:32" ht="170.25" customHeight="1" x14ac:dyDescent="0.25">
      <c r="A33" s="54" t="s">
        <v>26</v>
      </c>
      <c r="B33" s="32" t="s">
        <v>51</v>
      </c>
      <c r="C33" s="74" t="s">
        <v>52</v>
      </c>
      <c r="D33" s="49">
        <f t="shared" ref="D33:D35" si="18">G33+O33+W33</f>
        <v>37.6</v>
      </c>
      <c r="E33" s="49">
        <f t="shared" ref="E33:E35" si="19">I33+K33+M33+Q33+S33+U33+Y33+AA33+AC33</f>
        <v>26.400000000000002</v>
      </c>
      <c r="F33" s="50">
        <f t="shared" ref="F33:F35" si="20">D33-E33</f>
        <v>11.2</v>
      </c>
      <c r="G33" s="44">
        <f t="shared" ref="G33:G35" si="21">SUM(I33:N33)</f>
        <v>8.8000000000000007</v>
      </c>
      <c r="H33" s="45">
        <f t="shared" ref="H33:H35" si="22">J33+L33+N33</f>
        <v>0</v>
      </c>
      <c r="I33" s="45"/>
      <c r="J33" s="45"/>
      <c r="K33" s="45"/>
      <c r="L33" s="45"/>
      <c r="M33" s="43">
        <v>8.8000000000000007</v>
      </c>
      <c r="N33" s="46"/>
      <c r="O33" s="47">
        <f t="shared" ref="O33:O35" si="23">SUM(Q33:V33)</f>
        <v>8.8000000000000007</v>
      </c>
      <c r="P33" s="45">
        <f t="shared" ref="P33:P35" si="24">R33+T33+V33</f>
        <v>0</v>
      </c>
      <c r="Q33" s="45"/>
      <c r="R33" s="45"/>
      <c r="S33" s="45"/>
      <c r="T33" s="45"/>
      <c r="U33" s="43">
        <v>8.8000000000000007</v>
      </c>
      <c r="V33" s="48"/>
      <c r="W33" s="44">
        <f t="shared" ref="W33:W35" si="25">SUM(Y33:AD33)</f>
        <v>20</v>
      </c>
      <c r="X33" s="45">
        <f t="shared" ref="X33:X35" si="26">Z33+AB33+AD33</f>
        <v>11.2</v>
      </c>
      <c r="Y33" s="45"/>
      <c r="Z33" s="45"/>
      <c r="AA33" s="45"/>
      <c r="AB33" s="45"/>
      <c r="AC33" s="43">
        <v>8.8000000000000007</v>
      </c>
      <c r="AD33" s="76">
        <v>11.2</v>
      </c>
      <c r="AE33" s="125" t="s">
        <v>155</v>
      </c>
      <c r="AF33" s="77" t="s">
        <v>74</v>
      </c>
    </row>
    <row r="34" spans="1:32" ht="119.25" customHeight="1" x14ac:dyDescent="0.25">
      <c r="A34" s="54" t="s">
        <v>27</v>
      </c>
      <c r="B34" s="27" t="s">
        <v>71</v>
      </c>
      <c r="C34" s="74" t="s">
        <v>70</v>
      </c>
      <c r="D34" s="49">
        <f t="shared" si="18"/>
        <v>6</v>
      </c>
      <c r="E34" s="49">
        <f t="shared" si="19"/>
        <v>0</v>
      </c>
      <c r="F34" s="50">
        <f t="shared" si="20"/>
        <v>6</v>
      </c>
      <c r="G34" s="44">
        <f t="shared" si="21"/>
        <v>0</v>
      </c>
      <c r="H34" s="45">
        <f t="shared" si="22"/>
        <v>0</v>
      </c>
      <c r="I34" s="45"/>
      <c r="J34" s="45"/>
      <c r="K34" s="45"/>
      <c r="L34" s="45"/>
      <c r="M34" s="43"/>
      <c r="N34" s="46"/>
      <c r="O34" s="47">
        <f t="shared" si="23"/>
        <v>0</v>
      </c>
      <c r="P34" s="45">
        <f t="shared" si="24"/>
        <v>0</v>
      </c>
      <c r="Q34" s="45"/>
      <c r="R34" s="45"/>
      <c r="S34" s="45"/>
      <c r="T34" s="45"/>
      <c r="U34" s="43"/>
      <c r="V34" s="48"/>
      <c r="W34" s="44">
        <f t="shared" si="25"/>
        <v>6</v>
      </c>
      <c r="X34" s="45">
        <f t="shared" si="26"/>
        <v>6</v>
      </c>
      <c r="Y34" s="45"/>
      <c r="Z34" s="45"/>
      <c r="AA34" s="45"/>
      <c r="AB34" s="45"/>
      <c r="AC34" s="43"/>
      <c r="AD34" s="76">
        <v>6</v>
      </c>
      <c r="AE34" s="125" t="s">
        <v>155</v>
      </c>
      <c r="AF34" s="69" t="s">
        <v>74</v>
      </c>
    </row>
    <row r="35" spans="1:32" ht="200.25" customHeight="1" x14ac:dyDescent="0.25">
      <c r="A35" s="54" t="s">
        <v>28</v>
      </c>
      <c r="B35" s="27" t="s">
        <v>75</v>
      </c>
      <c r="C35" s="74" t="s">
        <v>70</v>
      </c>
      <c r="D35" s="49">
        <f t="shared" si="18"/>
        <v>6</v>
      </c>
      <c r="E35" s="49">
        <f t="shared" si="19"/>
        <v>0</v>
      </c>
      <c r="F35" s="50">
        <f t="shared" si="20"/>
        <v>6</v>
      </c>
      <c r="G35" s="44">
        <f t="shared" si="21"/>
        <v>0</v>
      </c>
      <c r="H35" s="45">
        <f t="shared" si="22"/>
        <v>0</v>
      </c>
      <c r="I35" s="45"/>
      <c r="J35" s="45"/>
      <c r="K35" s="45"/>
      <c r="L35" s="45"/>
      <c r="M35" s="43"/>
      <c r="N35" s="46"/>
      <c r="O35" s="47">
        <f t="shared" si="23"/>
        <v>0</v>
      </c>
      <c r="P35" s="45">
        <f t="shared" si="24"/>
        <v>0</v>
      </c>
      <c r="Q35" s="45"/>
      <c r="R35" s="45"/>
      <c r="S35" s="45"/>
      <c r="T35" s="45"/>
      <c r="U35" s="43"/>
      <c r="V35" s="48"/>
      <c r="W35" s="44">
        <f t="shared" si="25"/>
        <v>6</v>
      </c>
      <c r="X35" s="45">
        <f t="shared" si="26"/>
        <v>6</v>
      </c>
      <c r="Y35" s="45"/>
      <c r="Z35" s="45"/>
      <c r="AA35" s="45"/>
      <c r="AB35" s="45"/>
      <c r="AC35" s="43"/>
      <c r="AD35" s="76">
        <v>6</v>
      </c>
      <c r="AE35" s="125" t="s">
        <v>155</v>
      </c>
      <c r="AF35" s="69" t="s">
        <v>74</v>
      </c>
    </row>
    <row r="36" spans="1:32" s="2" customFormat="1" ht="33.75" customHeight="1" x14ac:dyDescent="0.35">
      <c r="A36" s="22"/>
      <c r="B36" s="113" t="s">
        <v>53</v>
      </c>
      <c r="C36" s="113"/>
      <c r="D36" s="11">
        <f>SUM(D37:D42)</f>
        <v>116.65</v>
      </c>
      <c r="E36" s="11">
        <f>SUM(E37:E42)</f>
        <v>62.15</v>
      </c>
      <c r="F36" s="14">
        <f>D36-E36</f>
        <v>54.500000000000007</v>
      </c>
      <c r="G36" s="18">
        <f>SUM(G37:G42)</f>
        <v>29.45</v>
      </c>
      <c r="H36" s="11">
        <f>SUM(H37:H42)</f>
        <v>0</v>
      </c>
      <c r="I36" s="11">
        <f>SUM(I37:I42)</f>
        <v>0</v>
      </c>
      <c r="J36" s="11">
        <f>SUM(J37:J42)</f>
        <v>0</v>
      </c>
      <c r="K36" s="11">
        <f>SUM(K37:K42)</f>
        <v>6</v>
      </c>
      <c r="L36" s="11">
        <f>SUM(L37:L42)</f>
        <v>0</v>
      </c>
      <c r="M36" s="11">
        <f>SUM(M37:M42)</f>
        <v>23.45</v>
      </c>
      <c r="N36" s="19">
        <f>SUM(N37:N42)</f>
        <v>0</v>
      </c>
      <c r="O36" s="16">
        <f>SUM(O37:O42)</f>
        <v>41.2</v>
      </c>
      <c r="P36" s="11">
        <f>SUM(P37:P42)</f>
        <v>20.75</v>
      </c>
      <c r="Q36" s="11">
        <f>SUM(Q37:Q42)</f>
        <v>0</v>
      </c>
      <c r="R36" s="11">
        <f>SUM(R37:R42)</f>
        <v>0</v>
      </c>
      <c r="S36" s="11">
        <f>SUM(S37:S42)</f>
        <v>6</v>
      </c>
      <c r="T36" s="11">
        <f>SUM(T37:T42)</f>
        <v>11.75</v>
      </c>
      <c r="U36" s="11">
        <f>SUM(U37:U42)</f>
        <v>14.45</v>
      </c>
      <c r="V36" s="14">
        <f>SUM(V37:V42)</f>
        <v>9</v>
      </c>
      <c r="W36" s="18">
        <f>SUM(W37:W42)</f>
        <v>46</v>
      </c>
      <c r="X36" s="11">
        <f>SUM(X37:X42)</f>
        <v>33.75</v>
      </c>
      <c r="Y36" s="11">
        <f>SUM(Y37:Y42)</f>
        <v>0</v>
      </c>
      <c r="Z36" s="11">
        <f>SUM(Z37:Z42)</f>
        <v>7.5</v>
      </c>
      <c r="AA36" s="11">
        <f>SUM(AA37:AA42)</f>
        <v>0</v>
      </c>
      <c r="AB36" s="11">
        <f>SUM(AB37:AB42)</f>
        <v>11.25</v>
      </c>
      <c r="AC36" s="11">
        <f>SUM(AC37:AC42)</f>
        <v>12.25</v>
      </c>
      <c r="AD36" s="14">
        <f>SUM(AD37:AD42)</f>
        <v>15</v>
      </c>
      <c r="AE36" s="135"/>
      <c r="AF36" s="123"/>
    </row>
    <row r="37" spans="1:32" ht="174" customHeight="1" x14ac:dyDescent="0.25">
      <c r="A37" s="54" t="s">
        <v>29</v>
      </c>
      <c r="B37" s="23" t="s">
        <v>138</v>
      </c>
      <c r="C37" s="74" t="s">
        <v>54</v>
      </c>
      <c r="D37" s="49">
        <f t="shared" ref="D37:D42" si="27">G37+O37+W37</f>
        <v>30</v>
      </c>
      <c r="E37" s="49">
        <f t="shared" ref="E37:E42" si="28">I37+K37+M37+Q37+S37+U37+Y37+AA37+AC37</f>
        <v>22.5</v>
      </c>
      <c r="F37" s="50">
        <f t="shared" ref="F37:F49" si="29">D37-E37</f>
        <v>7.5</v>
      </c>
      <c r="G37" s="44">
        <f t="shared" ref="G37:G42" si="30">SUM(I37:N37)</f>
        <v>7.5</v>
      </c>
      <c r="H37" s="45">
        <f t="shared" ref="H37:H42" si="31">J37+L37+N37</f>
        <v>0</v>
      </c>
      <c r="I37" s="45"/>
      <c r="J37" s="45"/>
      <c r="K37" s="45"/>
      <c r="L37" s="45"/>
      <c r="M37" s="43">
        <v>7.5</v>
      </c>
      <c r="N37" s="46"/>
      <c r="O37" s="47">
        <f t="shared" ref="O37:O42" si="32">SUM(Q37:V37)</f>
        <v>7.5</v>
      </c>
      <c r="P37" s="45">
        <f t="shared" ref="P37:P42" si="33">R37+T37+V37</f>
        <v>0</v>
      </c>
      <c r="Q37" s="45"/>
      <c r="R37" s="45"/>
      <c r="S37" s="45"/>
      <c r="T37" s="45"/>
      <c r="U37" s="43">
        <v>7.5</v>
      </c>
      <c r="V37" s="48"/>
      <c r="W37" s="44">
        <f>SUM(Y37:AD37)</f>
        <v>15</v>
      </c>
      <c r="X37" s="45">
        <f>Z37+AB37+AD37</f>
        <v>7.5</v>
      </c>
      <c r="Y37" s="45"/>
      <c r="Z37" s="45">
        <v>7.5</v>
      </c>
      <c r="AA37" s="45"/>
      <c r="AB37" s="45"/>
      <c r="AC37" s="43">
        <v>7.5</v>
      </c>
      <c r="AD37" s="76"/>
      <c r="AE37" s="125" t="s">
        <v>155</v>
      </c>
      <c r="AF37" s="120" t="s">
        <v>147</v>
      </c>
    </row>
    <row r="38" spans="1:32" ht="223.5" customHeight="1" x14ac:dyDescent="0.25">
      <c r="A38" s="32" t="s">
        <v>30</v>
      </c>
      <c r="B38" s="23" t="s">
        <v>113</v>
      </c>
      <c r="C38" s="74" t="s">
        <v>14</v>
      </c>
      <c r="D38" s="49">
        <f t="shared" si="27"/>
        <v>16.399999999999999</v>
      </c>
      <c r="E38" s="49">
        <f t="shared" si="28"/>
        <v>16.399999999999999</v>
      </c>
      <c r="F38" s="50">
        <f t="shared" si="29"/>
        <v>0</v>
      </c>
      <c r="G38" s="44">
        <f t="shared" si="30"/>
        <v>8.1999999999999993</v>
      </c>
      <c r="H38" s="45">
        <f t="shared" si="31"/>
        <v>0</v>
      </c>
      <c r="I38" s="45"/>
      <c r="J38" s="45"/>
      <c r="K38" s="45">
        <v>6</v>
      </c>
      <c r="L38" s="45"/>
      <c r="M38" s="43">
        <v>2.2000000000000002</v>
      </c>
      <c r="N38" s="46"/>
      <c r="O38" s="47">
        <f t="shared" si="32"/>
        <v>8.1999999999999993</v>
      </c>
      <c r="P38" s="45">
        <f t="shared" si="33"/>
        <v>0</v>
      </c>
      <c r="Q38" s="45"/>
      <c r="R38" s="45"/>
      <c r="S38" s="45">
        <v>6</v>
      </c>
      <c r="T38" s="45"/>
      <c r="U38" s="43">
        <v>2.2000000000000002</v>
      </c>
      <c r="V38" s="48"/>
      <c r="W38" s="44">
        <v>0</v>
      </c>
      <c r="X38" s="45">
        <v>0</v>
      </c>
      <c r="Y38" s="45"/>
      <c r="Z38" s="45"/>
      <c r="AA38" s="45"/>
      <c r="AB38" s="45"/>
      <c r="AC38" s="43"/>
      <c r="AD38" s="76"/>
      <c r="AE38" s="125" t="s">
        <v>155</v>
      </c>
      <c r="AF38" s="69" t="s">
        <v>121</v>
      </c>
    </row>
    <row r="39" spans="1:32" ht="252.75" customHeight="1" x14ac:dyDescent="0.25">
      <c r="A39" s="54" t="s">
        <v>33</v>
      </c>
      <c r="B39" s="23" t="s">
        <v>55</v>
      </c>
      <c r="C39" s="74" t="s">
        <v>149</v>
      </c>
      <c r="D39" s="49">
        <f t="shared" si="27"/>
        <v>34</v>
      </c>
      <c r="E39" s="49">
        <f t="shared" si="28"/>
        <v>12</v>
      </c>
      <c r="F39" s="50">
        <f t="shared" si="29"/>
        <v>22</v>
      </c>
      <c r="G39" s="44">
        <f t="shared" si="30"/>
        <v>4</v>
      </c>
      <c r="H39" s="45">
        <f t="shared" si="31"/>
        <v>0</v>
      </c>
      <c r="I39" s="45"/>
      <c r="J39" s="45"/>
      <c r="K39" s="45"/>
      <c r="L39" s="45"/>
      <c r="M39" s="43">
        <v>4</v>
      </c>
      <c r="N39" s="46"/>
      <c r="O39" s="47">
        <f t="shared" si="32"/>
        <v>15</v>
      </c>
      <c r="P39" s="45">
        <f t="shared" si="33"/>
        <v>11</v>
      </c>
      <c r="Q39" s="45"/>
      <c r="R39" s="45"/>
      <c r="S39" s="45"/>
      <c r="T39" s="45">
        <v>11</v>
      </c>
      <c r="U39" s="43">
        <v>4</v>
      </c>
      <c r="V39" s="48"/>
      <c r="W39" s="44">
        <f>SUM(Y39:AD39)</f>
        <v>15</v>
      </c>
      <c r="X39" s="45">
        <f>Z39+AB39+AD39</f>
        <v>11</v>
      </c>
      <c r="Y39" s="45"/>
      <c r="Z39" s="45"/>
      <c r="AA39" s="45"/>
      <c r="AB39" s="45">
        <v>11</v>
      </c>
      <c r="AC39" s="43">
        <v>4</v>
      </c>
      <c r="AD39" s="76"/>
      <c r="AE39" s="125" t="s">
        <v>155</v>
      </c>
      <c r="AF39" s="69" t="s">
        <v>119</v>
      </c>
    </row>
    <row r="40" spans="1:32" ht="264" customHeight="1" x14ac:dyDescent="0.25">
      <c r="A40" s="54" t="s">
        <v>34</v>
      </c>
      <c r="B40" s="32" t="s">
        <v>139</v>
      </c>
      <c r="C40" s="74" t="s">
        <v>48</v>
      </c>
      <c r="D40" s="49">
        <f t="shared" si="27"/>
        <v>2.75</v>
      </c>
      <c r="E40" s="49">
        <f t="shared" si="28"/>
        <v>1.5</v>
      </c>
      <c r="F40" s="50">
        <f t="shared" si="29"/>
        <v>1.25</v>
      </c>
      <c r="G40" s="44">
        <f t="shared" si="30"/>
        <v>0.75</v>
      </c>
      <c r="H40" s="45">
        <f t="shared" si="31"/>
        <v>0</v>
      </c>
      <c r="I40" s="42"/>
      <c r="J40" s="42"/>
      <c r="K40" s="42"/>
      <c r="L40" s="42"/>
      <c r="M40" s="43">
        <v>0.75</v>
      </c>
      <c r="N40" s="46"/>
      <c r="O40" s="47">
        <f t="shared" si="32"/>
        <v>0</v>
      </c>
      <c r="P40" s="45">
        <f t="shared" si="33"/>
        <v>0</v>
      </c>
      <c r="Q40" s="42"/>
      <c r="R40" s="42"/>
      <c r="S40" s="42"/>
      <c r="T40" s="42"/>
      <c r="U40" s="43"/>
      <c r="V40" s="48"/>
      <c r="W40" s="44">
        <f>SUM(Y40:AD40)</f>
        <v>2</v>
      </c>
      <c r="X40" s="45">
        <f>Z40+AB40+AD40</f>
        <v>1.25</v>
      </c>
      <c r="Y40" s="42"/>
      <c r="Z40" s="42"/>
      <c r="AA40" s="42"/>
      <c r="AB40" s="42">
        <v>0.25</v>
      </c>
      <c r="AC40" s="43">
        <v>0.75</v>
      </c>
      <c r="AD40" s="76">
        <v>1</v>
      </c>
      <c r="AE40" s="125" t="s">
        <v>155</v>
      </c>
      <c r="AF40" s="77" t="s">
        <v>129</v>
      </c>
    </row>
    <row r="41" spans="1:32" ht="278.25" customHeight="1" x14ac:dyDescent="0.25">
      <c r="A41" s="32" t="s">
        <v>36</v>
      </c>
      <c r="B41" s="32" t="s">
        <v>140</v>
      </c>
      <c r="C41" s="74" t="s">
        <v>47</v>
      </c>
      <c r="D41" s="49">
        <f t="shared" si="27"/>
        <v>6.5</v>
      </c>
      <c r="E41" s="49">
        <f t="shared" si="28"/>
        <v>0.75</v>
      </c>
      <c r="F41" s="50">
        <f t="shared" si="29"/>
        <v>5.75</v>
      </c>
      <c r="G41" s="44">
        <f t="shared" si="30"/>
        <v>0</v>
      </c>
      <c r="H41" s="45">
        <f t="shared" si="31"/>
        <v>0</v>
      </c>
      <c r="I41" s="45"/>
      <c r="J41" s="45"/>
      <c r="K41" s="45"/>
      <c r="L41" s="45"/>
      <c r="M41" s="43"/>
      <c r="N41" s="46"/>
      <c r="O41" s="47">
        <f t="shared" si="32"/>
        <v>1.5</v>
      </c>
      <c r="P41" s="45">
        <f t="shared" si="33"/>
        <v>0.75</v>
      </c>
      <c r="Q41" s="45"/>
      <c r="R41" s="45"/>
      <c r="S41" s="45"/>
      <c r="T41" s="45">
        <v>0.75</v>
      </c>
      <c r="U41" s="43">
        <v>0.75</v>
      </c>
      <c r="V41" s="48"/>
      <c r="W41" s="44">
        <f>SUM(Y41:AD41)</f>
        <v>5</v>
      </c>
      <c r="X41" s="45">
        <f>Z41+AB41+AD41</f>
        <v>5</v>
      </c>
      <c r="Y41" s="45"/>
      <c r="Z41" s="45"/>
      <c r="AA41" s="45"/>
      <c r="AB41" s="45"/>
      <c r="AC41" s="43"/>
      <c r="AD41" s="76">
        <v>5</v>
      </c>
      <c r="AE41" s="125" t="s">
        <v>155</v>
      </c>
      <c r="AF41" s="77" t="s">
        <v>130</v>
      </c>
    </row>
    <row r="42" spans="1:32" ht="191.25" customHeight="1" x14ac:dyDescent="0.25">
      <c r="A42" s="54" t="s">
        <v>37</v>
      </c>
      <c r="B42" s="23" t="s">
        <v>141</v>
      </c>
      <c r="C42" s="74" t="s">
        <v>63</v>
      </c>
      <c r="D42" s="49">
        <f t="shared" si="27"/>
        <v>27</v>
      </c>
      <c r="E42" s="49">
        <f t="shared" si="28"/>
        <v>9</v>
      </c>
      <c r="F42" s="50">
        <f t="shared" si="29"/>
        <v>18</v>
      </c>
      <c r="G42" s="44">
        <f t="shared" si="30"/>
        <v>9</v>
      </c>
      <c r="H42" s="45">
        <f t="shared" si="31"/>
        <v>0</v>
      </c>
      <c r="I42" s="45"/>
      <c r="J42" s="45"/>
      <c r="K42" s="45"/>
      <c r="L42" s="45"/>
      <c r="M42" s="43">
        <v>9</v>
      </c>
      <c r="N42" s="46"/>
      <c r="O42" s="47">
        <f t="shared" si="32"/>
        <v>9</v>
      </c>
      <c r="P42" s="45">
        <f t="shared" si="33"/>
        <v>9</v>
      </c>
      <c r="Q42" s="45"/>
      <c r="R42" s="45"/>
      <c r="S42" s="45"/>
      <c r="T42" s="45"/>
      <c r="U42" s="43"/>
      <c r="V42" s="48">
        <v>9</v>
      </c>
      <c r="W42" s="44">
        <f>SUM(Y42:AD42)</f>
        <v>9</v>
      </c>
      <c r="X42" s="45">
        <f>Z42+AB42+AD42</f>
        <v>9</v>
      </c>
      <c r="Y42" s="45"/>
      <c r="Z42" s="45"/>
      <c r="AA42" s="45"/>
      <c r="AB42" s="45"/>
      <c r="AC42" s="43"/>
      <c r="AD42" s="76">
        <v>9</v>
      </c>
      <c r="AE42" s="125" t="s">
        <v>155</v>
      </c>
      <c r="AF42" s="77"/>
    </row>
    <row r="43" spans="1:32" ht="33.75" customHeight="1" x14ac:dyDescent="0.35">
      <c r="A43" s="12"/>
      <c r="B43" s="113" t="s">
        <v>56</v>
      </c>
      <c r="C43" s="113"/>
      <c r="D43" s="11">
        <f>SUM(D44:D44)</f>
        <v>10</v>
      </c>
      <c r="E43" s="11">
        <f>SUM(E44:E44)</f>
        <v>0</v>
      </c>
      <c r="F43" s="14">
        <f t="shared" si="29"/>
        <v>10</v>
      </c>
      <c r="G43" s="18">
        <f>SUM(G44:G44)</f>
        <v>0</v>
      </c>
      <c r="H43" s="11">
        <f>SUM(H44:H44)</f>
        <v>0</v>
      </c>
      <c r="I43" s="11">
        <f>SUM(I44:I44)</f>
        <v>0</v>
      </c>
      <c r="J43" s="11">
        <f>SUM(J44:J44)</f>
        <v>0</v>
      </c>
      <c r="K43" s="11">
        <f>SUM(K44:K44)</f>
        <v>0</v>
      </c>
      <c r="L43" s="11">
        <f>SUM(L44:L44)</f>
        <v>0</v>
      </c>
      <c r="M43" s="11">
        <f>SUM(M44:M44)</f>
        <v>0</v>
      </c>
      <c r="N43" s="19">
        <f>SUM(N44:N44)</f>
        <v>0</v>
      </c>
      <c r="O43" s="16">
        <f>SUM(O44:O44)</f>
        <v>0</v>
      </c>
      <c r="P43" s="11">
        <f>SUM(P44:P44)</f>
        <v>0</v>
      </c>
      <c r="Q43" s="11">
        <f>SUM(Q44:Q44)</f>
        <v>0</v>
      </c>
      <c r="R43" s="11">
        <f>SUM(R44:R44)</f>
        <v>0</v>
      </c>
      <c r="S43" s="11">
        <f>SUM(S44:S44)</f>
        <v>0</v>
      </c>
      <c r="T43" s="11">
        <f>SUM(T44:T44)</f>
        <v>0</v>
      </c>
      <c r="U43" s="11">
        <f>SUM(U44:U44)</f>
        <v>0</v>
      </c>
      <c r="V43" s="14">
        <f>SUM(V44:V44)</f>
        <v>0</v>
      </c>
      <c r="W43" s="18">
        <f>SUM(W44:W44)</f>
        <v>10</v>
      </c>
      <c r="X43" s="11">
        <f>SUM(X44:X44)</f>
        <v>10</v>
      </c>
      <c r="Y43" s="11">
        <f>SUM(Y44:Y44)</f>
        <v>0</v>
      </c>
      <c r="Z43" s="11">
        <f>SUM(Z44:Z44)</f>
        <v>0</v>
      </c>
      <c r="AA43" s="11">
        <f>SUM(AA44:AA44)</f>
        <v>0</v>
      </c>
      <c r="AB43" s="11">
        <f>SUM(AB44:AB44)</f>
        <v>10</v>
      </c>
      <c r="AC43" s="11">
        <f>SUM(AC44:AC44)</f>
        <v>0</v>
      </c>
      <c r="AD43" s="14">
        <f>SUM(AD44:AD44)</f>
        <v>0</v>
      </c>
      <c r="AE43" s="135"/>
      <c r="AF43" s="121"/>
    </row>
    <row r="44" spans="1:32" ht="255.75" customHeight="1" x14ac:dyDescent="0.25">
      <c r="A44" s="54" t="s">
        <v>38</v>
      </c>
      <c r="B44" s="33" t="s">
        <v>148</v>
      </c>
      <c r="C44" s="74" t="s">
        <v>65</v>
      </c>
      <c r="D44" s="49">
        <f>G44+O44+W44</f>
        <v>10</v>
      </c>
      <c r="E44" s="49">
        <f>I44+K44+M44+Q44+S44+U44+Y44+AA44+AC44</f>
        <v>0</v>
      </c>
      <c r="F44" s="50">
        <f t="shared" si="29"/>
        <v>10</v>
      </c>
      <c r="G44" s="44">
        <f>SUM(I44:N44)</f>
        <v>0</v>
      </c>
      <c r="H44" s="45">
        <f>J44+L44+N44</f>
        <v>0</v>
      </c>
      <c r="I44" s="45"/>
      <c r="J44" s="45"/>
      <c r="K44" s="45"/>
      <c r="L44" s="45"/>
      <c r="M44" s="43"/>
      <c r="N44" s="46"/>
      <c r="O44" s="47">
        <f>SUM(Q44:V44)</f>
        <v>0</v>
      </c>
      <c r="P44" s="45">
        <f>R44+T44+V44</f>
        <v>0</v>
      </c>
      <c r="Q44" s="45"/>
      <c r="R44" s="45"/>
      <c r="S44" s="45"/>
      <c r="T44" s="45"/>
      <c r="U44" s="43"/>
      <c r="V44" s="48"/>
      <c r="W44" s="44">
        <f>SUM(Y44:AD44)</f>
        <v>10</v>
      </c>
      <c r="X44" s="45">
        <f>Z44+AB44+AD44</f>
        <v>10</v>
      </c>
      <c r="Y44" s="45"/>
      <c r="Z44" s="45"/>
      <c r="AA44" s="45"/>
      <c r="AB44" s="45">
        <v>10</v>
      </c>
      <c r="AC44" s="43"/>
      <c r="AD44" s="76"/>
      <c r="AE44" s="125" t="s">
        <v>155</v>
      </c>
      <c r="AF44" s="77" t="s">
        <v>122</v>
      </c>
    </row>
    <row r="45" spans="1:32" ht="33.75" customHeight="1" x14ac:dyDescent="0.35">
      <c r="A45" s="12"/>
      <c r="B45" s="113" t="s">
        <v>57</v>
      </c>
      <c r="C45" s="113"/>
      <c r="D45" s="11">
        <f>SUM(D46:D46)</f>
        <v>1.9500000000000002</v>
      </c>
      <c r="E45" s="11">
        <f>SUM(E46:E46)</f>
        <v>1.9500000000000002</v>
      </c>
      <c r="F45" s="14">
        <f t="shared" si="29"/>
        <v>0</v>
      </c>
      <c r="G45" s="18">
        <f>SUM(G46:G46)</f>
        <v>0.65</v>
      </c>
      <c r="H45" s="11">
        <f>SUM(H46:H46)</f>
        <v>0</v>
      </c>
      <c r="I45" s="11">
        <f>SUM(I46:I46)</f>
        <v>0</v>
      </c>
      <c r="J45" s="11">
        <f>SUM(J46:J46)</f>
        <v>0</v>
      </c>
      <c r="K45" s="11">
        <f>SUM(K46:K46)</f>
        <v>0</v>
      </c>
      <c r="L45" s="11">
        <f>SUM(L46:L46)</f>
        <v>0</v>
      </c>
      <c r="M45" s="11">
        <f>SUM(M46:M46)</f>
        <v>0.65</v>
      </c>
      <c r="N45" s="19">
        <f>SUM(N46:N46)</f>
        <v>0</v>
      </c>
      <c r="O45" s="16">
        <f>SUM(O46:O46)</f>
        <v>0.65</v>
      </c>
      <c r="P45" s="11">
        <f>SUM(P46:P46)</f>
        <v>0</v>
      </c>
      <c r="Q45" s="11">
        <f>SUM(Q46:Q46)</f>
        <v>0</v>
      </c>
      <c r="R45" s="11">
        <f>SUM(R46:R46)</f>
        <v>0</v>
      </c>
      <c r="S45" s="11">
        <f>SUM(S46:S46)</f>
        <v>0</v>
      </c>
      <c r="T45" s="11">
        <f>SUM(T46:T46)</f>
        <v>0</v>
      </c>
      <c r="U45" s="11">
        <f>SUM(U46:U46)</f>
        <v>0.65</v>
      </c>
      <c r="V45" s="14">
        <f>SUM(V46:V46)</f>
        <v>0</v>
      </c>
      <c r="W45" s="18">
        <f>SUM(W46:W46)</f>
        <v>0.65</v>
      </c>
      <c r="X45" s="11">
        <f>SUM(X46:X46)</f>
        <v>0</v>
      </c>
      <c r="Y45" s="11">
        <f>SUM(Y46:Y46)</f>
        <v>0</v>
      </c>
      <c r="Z45" s="11">
        <f>SUM(Z46:Z46)</f>
        <v>0</v>
      </c>
      <c r="AA45" s="11">
        <f>SUM(AA46:AA46)</f>
        <v>0</v>
      </c>
      <c r="AB45" s="11">
        <f>SUM(AB46:AB46)</f>
        <v>0</v>
      </c>
      <c r="AC45" s="11">
        <f>SUM(AC46:AC46)</f>
        <v>0.65</v>
      </c>
      <c r="AD45" s="14">
        <f>SUM(AD46:AD46)</f>
        <v>0</v>
      </c>
      <c r="AE45" s="135"/>
      <c r="AF45" s="121"/>
    </row>
    <row r="46" spans="1:32" ht="110.25" customHeight="1" x14ac:dyDescent="0.35">
      <c r="A46" s="54" t="s">
        <v>39</v>
      </c>
      <c r="B46" s="32" t="s">
        <v>58</v>
      </c>
      <c r="C46" s="74" t="s">
        <v>59</v>
      </c>
      <c r="D46" s="49">
        <f>G46+O46+W46</f>
        <v>1.9500000000000002</v>
      </c>
      <c r="E46" s="49">
        <f>I46+K46+M46+Q46+S46+U46+Y46+AA46+AC46</f>
        <v>1.9500000000000002</v>
      </c>
      <c r="F46" s="50">
        <f t="shared" si="29"/>
        <v>0</v>
      </c>
      <c r="G46" s="44">
        <f>SUM(I46:N46)</f>
        <v>0.65</v>
      </c>
      <c r="H46" s="45">
        <f>J46+L46+N46</f>
        <v>0</v>
      </c>
      <c r="I46" s="45"/>
      <c r="J46" s="45"/>
      <c r="K46" s="45"/>
      <c r="L46" s="45"/>
      <c r="M46" s="43">
        <v>0.65</v>
      </c>
      <c r="N46" s="46"/>
      <c r="O46" s="47">
        <f>SUM(Q46:V46)</f>
        <v>0.65</v>
      </c>
      <c r="P46" s="45">
        <f>R46+T46+V46</f>
        <v>0</v>
      </c>
      <c r="Q46" s="45"/>
      <c r="R46" s="45"/>
      <c r="S46" s="45"/>
      <c r="T46" s="45"/>
      <c r="U46" s="43">
        <v>0.65</v>
      </c>
      <c r="V46" s="48"/>
      <c r="W46" s="44">
        <f>SUM(Y46:AD46)</f>
        <v>0.65</v>
      </c>
      <c r="X46" s="45">
        <f>Z46+AB46+AD46</f>
        <v>0</v>
      </c>
      <c r="Y46" s="45"/>
      <c r="Z46" s="45"/>
      <c r="AA46" s="45"/>
      <c r="AB46" s="45"/>
      <c r="AC46" s="43">
        <v>0.65</v>
      </c>
      <c r="AD46" s="76"/>
      <c r="AE46" s="125" t="s">
        <v>155</v>
      </c>
      <c r="AF46" s="124"/>
    </row>
    <row r="47" spans="1:32" ht="33" customHeight="1" x14ac:dyDescent="0.35">
      <c r="A47" s="12"/>
      <c r="B47" s="113" t="s">
        <v>60</v>
      </c>
      <c r="C47" s="113"/>
      <c r="D47" s="11">
        <f>SUM(D48:D48)</f>
        <v>18.8</v>
      </c>
      <c r="E47" s="11">
        <f>SUM(E48:E48)</f>
        <v>13.200000000000001</v>
      </c>
      <c r="F47" s="14">
        <f t="shared" si="29"/>
        <v>5.6</v>
      </c>
      <c r="G47" s="18">
        <f>SUM(G48:G48)</f>
        <v>4.4000000000000004</v>
      </c>
      <c r="H47" s="11">
        <f>SUM(H48:H48)</f>
        <v>0</v>
      </c>
      <c r="I47" s="11">
        <f>SUM(I48:I48)</f>
        <v>0</v>
      </c>
      <c r="J47" s="11">
        <f>SUM(J48:J48)</f>
        <v>0</v>
      </c>
      <c r="K47" s="11">
        <f>SUM(K48:K48)</f>
        <v>0</v>
      </c>
      <c r="L47" s="11">
        <f>SUM(L48:L48)</f>
        <v>0</v>
      </c>
      <c r="M47" s="11">
        <f>SUM(M48:M48)</f>
        <v>4.4000000000000004</v>
      </c>
      <c r="N47" s="19">
        <f>SUM(N48:N48)</f>
        <v>0</v>
      </c>
      <c r="O47" s="16">
        <f>SUM(O48:O48)</f>
        <v>4.4000000000000004</v>
      </c>
      <c r="P47" s="11">
        <f>SUM(P48:P48)</f>
        <v>0</v>
      </c>
      <c r="Q47" s="11">
        <f>SUM(Q48:Q48)</f>
        <v>0</v>
      </c>
      <c r="R47" s="11">
        <f>SUM(R48:R48)</f>
        <v>0</v>
      </c>
      <c r="S47" s="11">
        <f>SUM(S48:S48)</f>
        <v>0</v>
      </c>
      <c r="T47" s="11">
        <f>SUM(T48:T48)</f>
        <v>0</v>
      </c>
      <c r="U47" s="11">
        <f>SUM(U48:U48)</f>
        <v>4.4000000000000004</v>
      </c>
      <c r="V47" s="14">
        <f>SUM(V48:V48)</f>
        <v>0</v>
      </c>
      <c r="W47" s="18">
        <f>SUM(W48:W48)</f>
        <v>10</v>
      </c>
      <c r="X47" s="11">
        <f>SUM(X48:X48)</f>
        <v>5.6</v>
      </c>
      <c r="Y47" s="11">
        <f>SUM(Y48:Y48)</f>
        <v>0</v>
      </c>
      <c r="Z47" s="11">
        <f>SUM(Z48:Z48)</f>
        <v>0</v>
      </c>
      <c r="AA47" s="11">
        <f>SUM(AA48:AA48)</f>
        <v>0</v>
      </c>
      <c r="AB47" s="11">
        <f>SUM(AB48:AB48)</f>
        <v>0</v>
      </c>
      <c r="AC47" s="11">
        <f>SUM(AC48:AC48)</f>
        <v>4.4000000000000004</v>
      </c>
      <c r="AD47" s="14">
        <f>SUM(AD48:AD48)</f>
        <v>5.6</v>
      </c>
      <c r="AE47" s="135"/>
      <c r="AF47" s="121"/>
    </row>
    <row r="48" spans="1:32" ht="133.5" customHeight="1" x14ac:dyDescent="0.25">
      <c r="A48" s="54" t="s">
        <v>40</v>
      </c>
      <c r="B48" s="32" t="s">
        <v>61</v>
      </c>
      <c r="C48" s="74" t="s">
        <v>62</v>
      </c>
      <c r="D48" s="49">
        <f>G48+O48+W48</f>
        <v>18.8</v>
      </c>
      <c r="E48" s="49">
        <f>I48+K48+M48+Q48+S48+U48+Y48+AA48+AC48</f>
        <v>13.200000000000001</v>
      </c>
      <c r="F48" s="50">
        <f t="shared" si="29"/>
        <v>5.6</v>
      </c>
      <c r="G48" s="44">
        <f>SUM(I48:N48)</f>
        <v>4.4000000000000004</v>
      </c>
      <c r="H48" s="45">
        <f>J48+L48+N48</f>
        <v>0</v>
      </c>
      <c r="I48" s="45"/>
      <c r="J48" s="45"/>
      <c r="K48" s="45"/>
      <c r="L48" s="45"/>
      <c r="M48" s="43">
        <v>4.4000000000000004</v>
      </c>
      <c r="N48" s="46"/>
      <c r="O48" s="47">
        <f>SUM(Q48:V48)</f>
        <v>4.4000000000000004</v>
      </c>
      <c r="P48" s="45">
        <f>R48+T48+V48</f>
        <v>0</v>
      </c>
      <c r="Q48" s="45"/>
      <c r="R48" s="45"/>
      <c r="S48" s="45"/>
      <c r="T48" s="45"/>
      <c r="U48" s="43">
        <v>4.4000000000000004</v>
      </c>
      <c r="V48" s="48"/>
      <c r="W48" s="44">
        <f>SUM(Y48:AD48)</f>
        <v>10</v>
      </c>
      <c r="X48" s="45">
        <f>Z48+AB48+AD48</f>
        <v>5.6</v>
      </c>
      <c r="Y48" s="45"/>
      <c r="Z48" s="45"/>
      <c r="AA48" s="45"/>
      <c r="AB48" s="45"/>
      <c r="AC48" s="43">
        <v>4.4000000000000004</v>
      </c>
      <c r="AD48" s="76">
        <v>5.6</v>
      </c>
      <c r="AE48" s="125" t="s">
        <v>155</v>
      </c>
      <c r="AF48" s="69" t="s">
        <v>126</v>
      </c>
    </row>
    <row r="49" spans="1:32" ht="86.25" customHeight="1" x14ac:dyDescent="0.35">
      <c r="A49" s="12"/>
      <c r="B49" s="113" t="s">
        <v>114</v>
      </c>
      <c r="C49" s="113"/>
      <c r="D49" s="11">
        <f>SUM(D50:D52)</f>
        <v>8.8000000000000007</v>
      </c>
      <c r="E49" s="11">
        <f>SUM(E50:E52)</f>
        <v>0</v>
      </c>
      <c r="F49" s="14">
        <f t="shared" si="29"/>
        <v>8.8000000000000007</v>
      </c>
      <c r="G49" s="18">
        <f>SUM(G50:G52)</f>
        <v>0</v>
      </c>
      <c r="H49" s="11">
        <f>SUM(H50:H52)</f>
        <v>0</v>
      </c>
      <c r="I49" s="11">
        <f>SUM(I50:I52)</f>
        <v>0</v>
      </c>
      <c r="J49" s="11">
        <f>SUM(J50:J52)</f>
        <v>0</v>
      </c>
      <c r="K49" s="11">
        <f>SUM(K50:K52)</f>
        <v>0</v>
      </c>
      <c r="L49" s="11">
        <f>SUM(L50:L52)</f>
        <v>0</v>
      </c>
      <c r="M49" s="11">
        <f>SUM(M50:M52)</f>
        <v>0</v>
      </c>
      <c r="N49" s="19">
        <f>SUM(N50:N52)</f>
        <v>0</v>
      </c>
      <c r="O49" s="16">
        <f>SUM(O50:O52)</f>
        <v>0</v>
      </c>
      <c r="P49" s="11">
        <f>SUM(P50:P52)</f>
        <v>0</v>
      </c>
      <c r="Q49" s="11">
        <f>SUM(Q50:Q52)</f>
        <v>0</v>
      </c>
      <c r="R49" s="11">
        <f>SUM(R50:R52)</f>
        <v>0</v>
      </c>
      <c r="S49" s="11">
        <f>SUM(S50:S52)</f>
        <v>0</v>
      </c>
      <c r="T49" s="11">
        <f>SUM(T50:T52)</f>
        <v>0</v>
      </c>
      <c r="U49" s="11">
        <f>SUM(U50:U52)</f>
        <v>0</v>
      </c>
      <c r="V49" s="14">
        <f>SUM(V50:V52)</f>
        <v>0</v>
      </c>
      <c r="W49" s="18">
        <f>SUM(W50:W52)</f>
        <v>8.8000000000000007</v>
      </c>
      <c r="X49" s="11">
        <f>SUM(X50:X52)</f>
        <v>8.8000000000000007</v>
      </c>
      <c r="Y49" s="11">
        <f>SUM(Y50:Y52)</f>
        <v>0</v>
      </c>
      <c r="Z49" s="11">
        <f>SUM(Z50:Z52)</f>
        <v>0</v>
      </c>
      <c r="AA49" s="11">
        <f>SUM(AA50:AA52)</f>
        <v>0</v>
      </c>
      <c r="AB49" s="11">
        <f>SUM(AB50:AB52)</f>
        <v>0</v>
      </c>
      <c r="AC49" s="11">
        <f>SUM(AC50:AC52)</f>
        <v>0</v>
      </c>
      <c r="AD49" s="14">
        <f>SUM(AD50:AD52)</f>
        <v>8.8000000000000007</v>
      </c>
      <c r="AE49" s="135"/>
      <c r="AF49" s="121"/>
    </row>
    <row r="50" spans="1:32" ht="157.5" customHeight="1" x14ac:dyDescent="0.25">
      <c r="A50" s="54" t="s">
        <v>43</v>
      </c>
      <c r="B50" s="33" t="s">
        <v>66</v>
      </c>
      <c r="C50" s="74" t="s">
        <v>59</v>
      </c>
      <c r="D50" s="49">
        <f t="shared" ref="D50:D52" si="34">G50+O50+W50</f>
        <v>4.9000000000000004</v>
      </c>
      <c r="E50" s="49">
        <f t="shared" ref="E50:E52" si="35">I50+K50+M50+Q50+S50+U50+Y50+AA50+AC50</f>
        <v>0</v>
      </c>
      <c r="F50" s="50">
        <f t="shared" ref="F50:F52" si="36">D50-E50</f>
        <v>4.9000000000000004</v>
      </c>
      <c r="G50" s="44">
        <f t="shared" ref="G50:G52" si="37">SUM(I50:N50)</f>
        <v>0</v>
      </c>
      <c r="H50" s="45">
        <f t="shared" ref="H50:H52" si="38">J50+L50+N50</f>
        <v>0</v>
      </c>
      <c r="I50" s="34"/>
      <c r="J50" s="34"/>
      <c r="K50" s="34"/>
      <c r="L50" s="34"/>
      <c r="M50" s="35"/>
      <c r="N50" s="39"/>
      <c r="O50" s="47">
        <f t="shared" ref="O50:O52" si="39">SUM(Q50:V50)</f>
        <v>0</v>
      </c>
      <c r="P50" s="45">
        <f t="shared" ref="P50:P52" si="40">R50+T50+V50</f>
        <v>0</v>
      </c>
      <c r="Q50" s="34"/>
      <c r="R50" s="34"/>
      <c r="S50" s="34"/>
      <c r="T50" s="34"/>
      <c r="U50" s="35"/>
      <c r="V50" s="41"/>
      <c r="W50" s="44">
        <f t="shared" ref="W50:W52" si="41">SUM(Y50:AD50)</f>
        <v>4.9000000000000004</v>
      </c>
      <c r="X50" s="45">
        <f t="shared" ref="X50:X52" si="42">Z50+AB50+AD50</f>
        <v>4.9000000000000004</v>
      </c>
      <c r="Y50" s="34"/>
      <c r="Z50" s="34"/>
      <c r="AA50" s="34"/>
      <c r="AB50" s="34"/>
      <c r="AC50" s="35"/>
      <c r="AD50" s="41">
        <v>4.9000000000000004</v>
      </c>
      <c r="AE50" s="126" t="s">
        <v>156</v>
      </c>
      <c r="AF50" s="77" t="s">
        <v>117</v>
      </c>
    </row>
    <row r="51" spans="1:32" ht="131.25" customHeight="1" x14ac:dyDescent="0.25">
      <c r="A51" s="54" t="s">
        <v>45</v>
      </c>
      <c r="B51" s="32" t="s">
        <v>115</v>
      </c>
      <c r="C51" s="74" t="s">
        <v>68</v>
      </c>
      <c r="D51" s="49">
        <f t="shared" si="34"/>
        <v>2</v>
      </c>
      <c r="E51" s="49">
        <f t="shared" si="35"/>
        <v>0</v>
      </c>
      <c r="F51" s="50">
        <f t="shared" si="36"/>
        <v>2</v>
      </c>
      <c r="G51" s="40">
        <f t="shared" si="37"/>
        <v>0</v>
      </c>
      <c r="H51" s="34">
        <f t="shared" si="38"/>
        <v>0</v>
      </c>
      <c r="I51" s="36"/>
      <c r="J51" s="36"/>
      <c r="K51" s="36"/>
      <c r="L51" s="36"/>
      <c r="M51" s="35"/>
      <c r="N51" s="39"/>
      <c r="O51" s="37">
        <f t="shared" si="39"/>
        <v>0</v>
      </c>
      <c r="P51" s="34">
        <f t="shared" si="40"/>
        <v>0</v>
      </c>
      <c r="Q51" s="36"/>
      <c r="R51" s="36"/>
      <c r="S51" s="36"/>
      <c r="T51" s="36"/>
      <c r="U51" s="35"/>
      <c r="V51" s="41"/>
      <c r="W51" s="40">
        <f t="shared" si="41"/>
        <v>2</v>
      </c>
      <c r="X51" s="34">
        <f t="shared" si="42"/>
        <v>2</v>
      </c>
      <c r="Y51" s="36"/>
      <c r="Z51" s="36"/>
      <c r="AA51" s="36"/>
      <c r="AB51" s="36"/>
      <c r="AC51" s="35"/>
      <c r="AD51" s="41">
        <v>2</v>
      </c>
      <c r="AE51" s="126" t="s">
        <v>156</v>
      </c>
      <c r="AF51" s="77" t="s">
        <v>118</v>
      </c>
    </row>
    <row r="52" spans="1:32" ht="195" customHeight="1" x14ac:dyDescent="0.25">
      <c r="A52" s="54" t="s">
        <v>46</v>
      </c>
      <c r="B52" s="32" t="s">
        <v>142</v>
      </c>
      <c r="C52" s="74" t="s">
        <v>68</v>
      </c>
      <c r="D52" s="49">
        <f t="shared" si="34"/>
        <v>1.9</v>
      </c>
      <c r="E52" s="49">
        <f t="shared" si="35"/>
        <v>0</v>
      </c>
      <c r="F52" s="50">
        <f t="shared" si="36"/>
        <v>1.9</v>
      </c>
      <c r="G52" s="40">
        <f t="shared" si="37"/>
        <v>0</v>
      </c>
      <c r="H52" s="34">
        <f t="shared" si="38"/>
        <v>0</v>
      </c>
      <c r="I52" s="36"/>
      <c r="J52" s="36"/>
      <c r="K52" s="36"/>
      <c r="L52" s="36"/>
      <c r="M52" s="35"/>
      <c r="N52" s="39"/>
      <c r="O52" s="37">
        <f t="shared" si="39"/>
        <v>0</v>
      </c>
      <c r="P52" s="34">
        <f t="shared" si="40"/>
        <v>0</v>
      </c>
      <c r="Q52" s="36"/>
      <c r="R52" s="36"/>
      <c r="S52" s="36"/>
      <c r="T52" s="36"/>
      <c r="U52" s="35"/>
      <c r="V52" s="41"/>
      <c r="W52" s="40">
        <f t="shared" si="41"/>
        <v>1.9</v>
      </c>
      <c r="X52" s="34">
        <f t="shared" si="42"/>
        <v>1.9</v>
      </c>
      <c r="Y52" s="36"/>
      <c r="Z52" s="36"/>
      <c r="AA52" s="36"/>
      <c r="AB52" s="36"/>
      <c r="AC52" s="35"/>
      <c r="AD52" s="41">
        <v>1.9</v>
      </c>
      <c r="AE52" s="126" t="s">
        <v>156</v>
      </c>
      <c r="AF52" s="77" t="s">
        <v>118</v>
      </c>
    </row>
    <row r="54" spans="1:32" ht="25.5" customHeight="1" x14ac:dyDescent="0.25">
      <c r="A54" s="1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75"/>
    </row>
    <row r="57" spans="1:32" x14ac:dyDescent="0.3">
      <c r="A57" s="1"/>
      <c r="B57" s="10"/>
    </row>
  </sheetData>
  <mergeCells count="95">
    <mergeCell ref="AE7:AE10"/>
    <mergeCell ref="AE16:AE17"/>
    <mergeCell ref="B54:AD54"/>
    <mergeCell ref="M16:M17"/>
    <mergeCell ref="N16:N17"/>
    <mergeCell ref="B18:C18"/>
    <mergeCell ref="B20:C20"/>
    <mergeCell ref="B22:C22"/>
    <mergeCell ref="B29:C29"/>
    <mergeCell ref="B32:C32"/>
    <mergeCell ref="B36:C36"/>
    <mergeCell ref="B43:C43"/>
    <mergeCell ref="B45:C45"/>
    <mergeCell ref="B47:C47"/>
    <mergeCell ref="B49:C49"/>
    <mergeCell ref="A12:A13"/>
    <mergeCell ref="B12:C13"/>
    <mergeCell ref="AA16:AA17"/>
    <mergeCell ref="AB16:AB17"/>
    <mergeCell ref="AC16:AC17"/>
    <mergeCell ref="AD16:AD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X9:X10"/>
    <mergeCell ref="Y9:Z9"/>
    <mergeCell ref="AA9:AB9"/>
    <mergeCell ref="AA12:AB12"/>
    <mergeCell ref="AC12:AD12"/>
    <mergeCell ref="A16:A17"/>
    <mergeCell ref="B16:B17"/>
    <mergeCell ref="C16:C17"/>
    <mergeCell ref="D16:D17"/>
    <mergeCell ref="E16:E17"/>
    <mergeCell ref="F16:F17"/>
    <mergeCell ref="G16:G17"/>
    <mergeCell ref="H16:H17"/>
    <mergeCell ref="Q12:R12"/>
    <mergeCell ref="S12:T12"/>
    <mergeCell ref="U12:V12"/>
    <mergeCell ref="W12:W13"/>
    <mergeCell ref="X12:X13"/>
    <mergeCell ref="Y12:Z12"/>
    <mergeCell ref="H12:H13"/>
    <mergeCell ref="I12:J12"/>
    <mergeCell ref="K12:L12"/>
    <mergeCell ref="M12:N12"/>
    <mergeCell ref="O12:O13"/>
    <mergeCell ref="Q9:R9"/>
    <mergeCell ref="S9:T9"/>
    <mergeCell ref="D12:D13"/>
    <mergeCell ref="E12:E13"/>
    <mergeCell ref="F12:F13"/>
    <mergeCell ref="G12:G13"/>
    <mergeCell ref="U9:V9"/>
    <mergeCell ref="W9:W10"/>
    <mergeCell ref="P12:P13"/>
    <mergeCell ref="B3:G3"/>
    <mergeCell ref="B4:G4"/>
    <mergeCell ref="B5:G5"/>
    <mergeCell ref="B2:G2"/>
    <mergeCell ref="A1:AF1"/>
    <mergeCell ref="A7:A10"/>
    <mergeCell ref="B7:B10"/>
    <mergeCell ref="C7:C10"/>
    <mergeCell ref="D7:AD7"/>
    <mergeCell ref="AF7:AF10"/>
    <mergeCell ref="D8:D10"/>
    <mergeCell ref="E8:E10"/>
    <mergeCell ref="F8:F10"/>
    <mergeCell ref="G8:N8"/>
    <mergeCell ref="O8:V8"/>
    <mergeCell ref="AC9:AD9"/>
    <mergeCell ref="W8:AD8"/>
    <mergeCell ref="G9:G10"/>
    <mergeCell ref="H9:H10"/>
    <mergeCell ref="I9:J9"/>
    <mergeCell ref="K9:L9"/>
    <mergeCell ref="M9:N9"/>
    <mergeCell ref="O9:O10"/>
    <mergeCell ref="P9:P10"/>
  </mergeCells>
  <printOptions horizontalCentered="1"/>
  <pageMargins left="0.31496062992125984" right="0.31496062992125984" top="0.78740157480314965" bottom="0.55118110236220474" header="0.31496062992125984" footer="0.31496062992125984"/>
  <pageSetup paperSize="8" scale="30" fitToHeight="0" orientation="landscape" r:id="rId1"/>
  <headerFooter differentFirst="1">
    <oddHeader>&amp;C&amp;"Times New Roman,обычный"&amp;24&amp;P</odd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мероприятия</vt:lpstr>
      <vt:lpstr>'Все мероприятия'!Заголовки_для_печати</vt:lpstr>
      <vt:lpstr>'Все мероприятия'!Область_печати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Кайсина Юлия Николаевна</dc:creator>
  <cp:lastModifiedBy>Иванюшина Оксана Витальевна</cp:lastModifiedBy>
  <cp:lastPrinted>2026-04-21T03:57:31Z</cp:lastPrinted>
  <dcterms:created xsi:type="dcterms:W3CDTF">2025-01-13T02:52:25Z</dcterms:created>
  <dcterms:modified xsi:type="dcterms:W3CDTF">2026-04-21T03:58:00Z</dcterms:modified>
</cp:coreProperties>
</file>