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укашова Марина\Desktop\Библ\"/>
    </mc:Choice>
  </mc:AlternateContent>
  <bookViews>
    <workbookView xWindow="-105" yWindow="-105" windowWidth="23250" windowHeight="12570" activeTab="1"/>
  </bookViews>
  <sheets>
    <sheet name="План УП" sheetId="27" r:id="rId1"/>
    <sheet name="План УП (2)" sheetId="28" r:id="rId2"/>
  </sheets>
  <definedNames>
    <definedName name="_xlnm.Print_Area" localSheetId="0">'План УП'!$A$1:$V$87</definedName>
    <definedName name="_xlnm.Print_Area" localSheetId="1">'План УП (2)'!$A$1:$V$87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8" l="1"/>
  <c r="F10" i="28" l="1"/>
  <c r="F9" i="28" s="1"/>
  <c r="U70" i="28"/>
  <c r="T70" i="28"/>
  <c r="S70" i="28"/>
  <c r="R70" i="28"/>
  <c r="Q70" i="28"/>
  <c r="P70" i="28"/>
  <c r="O70" i="28"/>
  <c r="N70" i="28"/>
  <c r="M70" i="28"/>
  <c r="L70" i="28"/>
  <c r="K70" i="28"/>
  <c r="J70" i="28"/>
  <c r="H70" i="28"/>
  <c r="F70" i="28"/>
  <c r="E70" i="28"/>
  <c r="D70" i="28"/>
  <c r="U65" i="28"/>
  <c r="T65" i="28"/>
  <c r="S65" i="28"/>
  <c r="R65" i="28"/>
  <c r="Q65" i="28"/>
  <c r="P65" i="28"/>
  <c r="O65" i="28"/>
  <c r="N65" i="28"/>
  <c r="M65" i="28"/>
  <c r="L65" i="28"/>
  <c r="K65" i="28"/>
  <c r="J65" i="28"/>
  <c r="I65" i="28"/>
  <c r="H65" i="28"/>
  <c r="F65" i="28"/>
  <c r="E65" i="28"/>
  <c r="D65" i="28"/>
  <c r="T64" i="28"/>
  <c r="R64" i="28"/>
  <c r="P64" i="28"/>
  <c r="N64" i="28"/>
  <c r="L64" i="28"/>
  <c r="J64" i="28"/>
  <c r="F64" i="28"/>
  <c r="D64" i="28"/>
  <c r="U59" i="28"/>
  <c r="T59" i="28"/>
  <c r="S59" i="28"/>
  <c r="R59" i="28"/>
  <c r="Q59" i="28"/>
  <c r="P59" i="28"/>
  <c r="O59" i="28"/>
  <c r="N59" i="28"/>
  <c r="M59" i="28"/>
  <c r="L59" i="28"/>
  <c r="G58" i="28" s="1"/>
  <c r="K59" i="28"/>
  <c r="J59" i="28"/>
  <c r="I59" i="28"/>
  <c r="F59" i="28"/>
  <c r="F58" i="28" s="1"/>
  <c r="E59" i="28"/>
  <c r="D59" i="28"/>
  <c r="U58" i="28"/>
  <c r="T58" i="28"/>
  <c r="S58" i="28"/>
  <c r="R58" i="28"/>
  <c r="Q58" i="28"/>
  <c r="P58" i="28"/>
  <c r="O58" i="28"/>
  <c r="N58" i="28"/>
  <c r="M58" i="28"/>
  <c r="L58" i="28"/>
  <c r="K58" i="28"/>
  <c r="J58" i="28"/>
  <c r="I58" i="28"/>
  <c r="E58" i="28"/>
  <c r="D58" i="28"/>
  <c r="U49" i="28"/>
  <c r="U48" i="28" s="1"/>
  <c r="T49" i="28"/>
  <c r="T48" i="28" s="1"/>
  <c r="S49" i="28"/>
  <c r="S48" i="28" s="1"/>
  <c r="R49" i="28"/>
  <c r="R48" i="28" s="1"/>
  <c r="Q49" i="28"/>
  <c r="Q48" i="28" s="1"/>
  <c r="P49" i="28"/>
  <c r="P48" i="28" s="1"/>
  <c r="O49" i="28"/>
  <c r="O48" i="28" s="1"/>
  <c r="N49" i="28"/>
  <c r="N48" i="28" s="1"/>
  <c r="M49" i="28"/>
  <c r="M48" i="28" s="1"/>
  <c r="L49" i="28"/>
  <c r="L48" i="28" s="1"/>
  <c r="K49" i="28"/>
  <c r="K48" i="28" s="1"/>
  <c r="J49" i="28"/>
  <c r="G48" i="28" s="1"/>
  <c r="F49" i="28"/>
  <c r="F48" i="28" s="1"/>
  <c r="D48" i="28"/>
  <c r="G45" i="28"/>
  <c r="G44" i="28"/>
  <c r="G41" i="28"/>
  <c r="G39" i="28"/>
  <c r="G38" i="28"/>
  <c r="U36" i="28"/>
  <c r="U35" i="28" s="1"/>
  <c r="T36" i="28"/>
  <c r="S36" i="28"/>
  <c r="S35" i="28" s="1"/>
  <c r="R36" i="28"/>
  <c r="Q36" i="28"/>
  <c r="Q35" i="28" s="1"/>
  <c r="P36" i="28"/>
  <c r="O36" i="28"/>
  <c r="N36" i="28"/>
  <c r="M36" i="28"/>
  <c r="L36" i="28"/>
  <c r="K36" i="28"/>
  <c r="K35" i="28" s="1"/>
  <c r="J36" i="28"/>
  <c r="I36" i="28"/>
  <c r="I35" i="28" s="1"/>
  <c r="H36" i="28"/>
  <c r="F36" i="28"/>
  <c r="E36" i="28"/>
  <c r="D36" i="28"/>
  <c r="U27" i="28"/>
  <c r="T27" i="28"/>
  <c r="S27" i="28"/>
  <c r="R27" i="28"/>
  <c r="Q27" i="28"/>
  <c r="P27" i="28"/>
  <c r="O27" i="28"/>
  <c r="N27" i="28"/>
  <c r="M27" i="28"/>
  <c r="L27" i="28"/>
  <c r="K27" i="28"/>
  <c r="J27" i="28"/>
  <c r="H27" i="28"/>
  <c r="G27" i="28"/>
  <c r="F27" i="28"/>
  <c r="E27" i="28"/>
  <c r="D27" i="28"/>
  <c r="U10" i="28"/>
  <c r="U9" i="28" s="1"/>
  <c r="T10" i="28"/>
  <c r="T9" i="28" s="1"/>
  <c r="S10" i="28"/>
  <c r="S9" i="28" s="1"/>
  <c r="R10" i="28"/>
  <c r="R9" i="28" s="1"/>
  <c r="Q10" i="28"/>
  <c r="Q9" i="28" s="1"/>
  <c r="P10" i="28"/>
  <c r="P9" i="28" s="1"/>
  <c r="O10" i="28"/>
  <c r="O9" i="28" s="1"/>
  <c r="N10" i="28"/>
  <c r="N9" i="28" s="1"/>
  <c r="M10" i="28"/>
  <c r="M9" i="28" s="1"/>
  <c r="L10" i="28"/>
  <c r="L9" i="28" s="1"/>
  <c r="K10" i="28"/>
  <c r="K9" i="28" s="1"/>
  <c r="J10" i="28"/>
  <c r="J9" i="28" s="1"/>
  <c r="I10" i="28"/>
  <c r="I9" i="28" s="1"/>
  <c r="H10" i="28"/>
  <c r="H9" i="28" s="1"/>
  <c r="G10" i="28"/>
  <c r="E10" i="28"/>
  <c r="E9" i="28" s="1"/>
  <c r="G75" i="27"/>
  <c r="G74" i="27"/>
  <c r="G73" i="27"/>
  <c r="J66" i="27"/>
  <c r="G69" i="27"/>
  <c r="G68" i="27"/>
  <c r="G67" i="27"/>
  <c r="U59" i="27"/>
  <c r="T59" i="27"/>
  <c r="S59" i="27"/>
  <c r="R59" i="27"/>
  <c r="Q59" i="27"/>
  <c r="P59" i="27"/>
  <c r="O59" i="27"/>
  <c r="N59" i="27"/>
  <c r="M59" i="27"/>
  <c r="L59" i="27"/>
  <c r="K59" i="27"/>
  <c r="J59" i="27"/>
  <c r="I59" i="27"/>
  <c r="L60" i="27"/>
  <c r="G64" i="27"/>
  <c r="G63" i="27"/>
  <c r="G62" i="27"/>
  <c r="G61" i="27"/>
  <c r="G56" i="27"/>
  <c r="G55" i="27"/>
  <c r="G54" i="27"/>
  <c r="G53" i="27"/>
  <c r="G52" i="27"/>
  <c r="G51" i="27"/>
  <c r="G50" i="27"/>
  <c r="G46" i="27"/>
  <c r="G45" i="27"/>
  <c r="G44" i="27"/>
  <c r="G43" i="27"/>
  <c r="G42" i="27"/>
  <c r="G41" i="27"/>
  <c r="G40" i="27"/>
  <c r="G39" i="27"/>
  <c r="G38" i="27"/>
  <c r="G37" i="27"/>
  <c r="H36" i="27"/>
  <c r="G36" i="27"/>
  <c r="G27" i="27"/>
  <c r="D60" i="27"/>
  <c r="D59" i="27" s="1"/>
  <c r="T65" i="27"/>
  <c r="R65" i="27"/>
  <c r="P65" i="27"/>
  <c r="N65" i="27"/>
  <c r="L65" i="27"/>
  <c r="J65" i="27"/>
  <c r="N66" i="27"/>
  <c r="F65" i="27"/>
  <c r="D65" i="27"/>
  <c r="D10" i="27"/>
  <c r="I8" i="28" l="1"/>
  <c r="U8" i="28"/>
  <c r="N8" i="28"/>
  <c r="S8" i="28"/>
  <c r="H8" i="28"/>
  <c r="H79" i="28" s="1"/>
  <c r="G70" i="28"/>
  <c r="T8" i="28"/>
  <c r="G65" i="28"/>
  <c r="G64" i="28" s="1"/>
  <c r="P8" i="28"/>
  <c r="G36" i="28"/>
  <c r="L8" i="28"/>
  <c r="K8" i="28"/>
  <c r="M8" i="28"/>
  <c r="O8" i="28"/>
  <c r="E79" i="28"/>
  <c r="F8" i="28"/>
  <c r="F79" i="28" s="1"/>
  <c r="Q8" i="28"/>
  <c r="R8" i="28"/>
  <c r="J48" i="28"/>
  <c r="J8" i="28" s="1"/>
  <c r="H27" i="27"/>
  <c r="G8" i="28" l="1"/>
  <c r="G79" i="28" s="1"/>
  <c r="G72" i="27"/>
  <c r="H72" i="27"/>
  <c r="H8" i="27" s="1"/>
  <c r="I72" i="27"/>
  <c r="J72" i="27"/>
  <c r="K72" i="27"/>
  <c r="L72" i="27"/>
  <c r="M72" i="27"/>
  <c r="N72" i="27"/>
  <c r="O72" i="27"/>
  <c r="P72" i="27"/>
  <c r="Q72" i="27"/>
  <c r="R72" i="27"/>
  <c r="S72" i="27"/>
  <c r="T72" i="27"/>
  <c r="U72" i="27"/>
  <c r="E72" i="27"/>
  <c r="F72" i="27"/>
  <c r="D72" i="27"/>
  <c r="E66" i="27"/>
  <c r="F66" i="27"/>
  <c r="G66" i="27"/>
  <c r="G65" i="27" s="1"/>
  <c r="H66" i="27"/>
  <c r="I66" i="27"/>
  <c r="K66" i="27"/>
  <c r="L66" i="27"/>
  <c r="M66" i="27"/>
  <c r="O66" i="27"/>
  <c r="P66" i="27"/>
  <c r="Q66" i="27"/>
  <c r="R66" i="27"/>
  <c r="S66" i="27"/>
  <c r="T66" i="27"/>
  <c r="U66" i="27"/>
  <c r="D66" i="27"/>
  <c r="J60" i="27"/>
  <c r="K60" i="27"/>
  <c r="M60" i="27"/>
  <c r="N60" i="27"/>
  <c r="O60" i="27"/>
  <c r="P60" i="27"/>
  <c r="Q60" i="27"/>
  <c r="R60" i="27"/>
  <c r="S60" i="27"/>
  <c r="T60" i="27"/>
  <c r="U60" i="27"/>
  <c r="I60" i="27"/>
  <c r="E60" i="27"/>
  <c r="E59" i="27" s="1"/>
  <c r="F60" i="27"/>
  <c r="F59" i="27" s="1"/>
  <c r="K49" i="27"/>
  <c r="K48" i="27" s="1"/>
  <c r="L49" i="27"/>
  <c r="L48" i="27" s="1"/>
  <c r="M49" i="27"/>
  <c r="M48" i="27" s="1"/>
  <c r="N49" i="27"/>
  <c r="N48" i="27" s="1"/>
  <c r="O49" i="27"/>
  <c r="O48" i="27" s="1"/>
  <c r="P49" i="27"/>
  <c r="P48" i="27" s="1"/>
  <c r="Q49" i="27"/>
  <c r="Q48" i="27" s="1"/>
  <c r="R49" i="27"/>
  <c r="R48" i="27" s="1"/>
  <c r="S49" i="27"/>
  <c r="S48" i="27" s="1"/>
  <c r="T49" i="27"/>
  <c r="T48" i="27" s="1"/>
  <c r="U49" i="27"/>
  <c r="U48" i="27" s="1"/>
  <c r="J49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F49" i="27"/>
  <c r="F48" i="27" s="1"/>
  <c r="E49" i="27"/>
  <c r="E48" i="27" s="1"/>
  <c r="D49" i="27"/>
  <c r="D48" i="27" s="1"/>
  <c r="P36" i="27"/>
  <c r="Q36" i="27"/>
  <c r="R36" i="27"/>
  <c r="S36" i="27"/>
  <c r="T36" i="27"/>
  <c r="U36" i="27"/>
  <c r="O36" i="27"/>
  <c r="N36" i="27"/>
  <c r="M36" i="27"/>
  <c r="L36" i="27"/>
  <c r="K36" i="27"/>
  <c r="J36" i="27"/>
  <c r="I36" i="27"/>
  <c r="I8" i="27" s="1"/>
  <c r="E36" i="27"/>
  <c r="F36" i="27"/>
  <c r="D36" i="27"/>
  <c r="K27" i="27"/>
  <c r="K8" i="27" s="1"/>
  <c r="L27" i="27"/>
  <c r="L8" i="27" s="1"/>
  <c r="M27" i="27"/>
  <c r="M8" i="27" s="1"/>
  <c r="N27" i="27"/>
  <c r="N8" i="27" s="1"/>
  <c r="O27" i="27"/>
  <c r="O8" i="27" s="1"/>
  <c r="P27" i="27"/>
  <c r="P8" i="27" s="1"/>
  <c r="Q27" i="27"/>
  <c r="Q8" i="27" s="1"/>
  <c r="R27" i="27"/>
  <c r="R8" i="27" s="1"/>
  <c r="S27" i="27"/>
  <c r="S8" i="27" s="1"/>
  <c r="T27" i="27"/>
  <c r="T8" i="27" s="1"/>
  <c r="U27" i="27"/>
  <c r="U8" i="27" s="1"/>
  <c r="J27" i="27"/>
  <c r="F27" i="27"/>
  <c r="F8" i="27" s="1"/>
  <c r="E27" i="27"/>
  <c r="E8" i="27" s="1"/>
  <c r="D27" i="27"/>
  <c r="D8" i="27" s="1"/>
  <c r="G60" i="27" l="1"/>
  <c r="G59" i="27" s="1"/>
  <c r="J48" i="27"/>
  <c r="J8" i="27" s="1"/>
  <c r="G49" i="27"/>
  <c r="G48" i="27" s="1"/>
  <c r="G8" i="27" s="1"/>
  <c r="I71" i="27"/>
  <c r="U35" i="27" l="1"/>
  <c r="Q35" i="27"/>
  <c r="I35" i="27"/>
  <c r="I79" i="27" s="1"/>
  <c r="S35" i="27"/>
  <c r="K35" i="27"/>
  <c r="H79" i="27"/>
  <c r="D79" i="27"/>
  <c r="G79" i="27"/>
  <c r="E79" i="27"/>
  <c r="F79" i="27" l="1"/>
  <c r="D8" i="28"/>
  <c r="D79" i="28" s="1"/>
</calcChain>
</file>

<file path=xl/sharedStrings.xml><?xml version="1.0" encoding="utf-8"?>
<sst xmlns="http://schemas.openxmlformats.org/spreadsheetml/2006/main" count="414" uniqueCount="196">
  <si>
    <t>Индекс</t>
  </si>
  <si>
    <t>Иностранный язык</t>
  </si>
  <si>
    <t>Физическая культура</t>
  </si>
  <si>
    <t>Общепрофессиональные дисциплины</t>
  </si>
  <si>
    <t>Отечественная литература</t>
  </si>
  <si>
    <t>Безопасность жизнедеятельности</t>
  </si>
  <si>
    <t xml:space="preserve">1 курс </t>
  </si>
  <si>
    <t>1 семестр</t>
  </si>
  <si>
    <t xml:space="preserve">2 курс </t>
  </si>
  <si>
    <t xml:space="preserve">3 семетр </t>
  </si>
  <si>
    <t xml:space="preserve">2 семестр </t>
  </si>
  <si>
    <t xml:space="preserve">4 семестр </t>
  </si>
  <si>
    <t xml:space="preserve">3 курс </t>
  </si>
  <si>
    <t>5 семестр</t>
  </si>
  <si>
    <t>6 семестр</t>
  </si>
  <si>
    <t>гр.</t>
  </si>
  <si>
    <t xml:space="preserve">инд. </t>
  </si>
  <si>
    <t>География</t>
  </si>
  <si>
    <t>История</t>
  </si>
  <si>
    <t>Основы философии</t>
  </si>
  <si>
    <t>П.00</t>
  </si>
  <si>
    <t>Профессиональный цикл</t>
  </si>
  <si>
    <t>ОП.00</t>
  </si>
  <si>
    <t>ПМ.00</t>
  </si>
  <si>
    <t>Профессиональные модули</t>
  </si>
  <si>
    <t>ПМ.01</t>
  </si>
  <si>
    <t>МДК.01.01</t>
  </si>
  <si>
    <t>МДК.02.01</t>
  </si>
  <si>
    <t>Формы промежуточной аттестации</t>
  </si>
  <si>
    <t>Учебная практика</t>
  </si>
  <si>
    <t>Обязательная аудиторная</t>
  </si>
  <si>
    <t>Учебная нагрузка обучающегося (час.)</t>
  </si>
  <si>
    <t>О.00</t>
  </si>
  <si>
    <t>Общеобразовательный цикл</t>
  </si>
  <si>
    <t>Базовые дисциплины</t>
  </si>
  <si>
    <t>Наименование циклов, дисциплин, профессиональных модулей, междисциплинарных курсов, практик</t>
  </si>
  <si>
    <t>17 нед.</t>
  </si>
  <si>
    <t>Рспределение обязательной учебной нагрузки (вкл. обяз.аудит.нагрузку и все виды практики в составе проф.модулей) по курсам и семестрам</t>
  </si>
  <si>
    <t>учебной практики</t>
  </si>
  <si>
    <t>экзаменов</t>
  </si>
  <si>
    <t>дифф.зачетов</t>
  </si>
  <si>
    <t>зачетов</t>
  </si>
  <si>
    <t>произв./ преддипл. практики</t>
  </si>
  <si>
    <t xml:space="preserve"> практики</t>
  </si>
  <si>
    <t>в т.ч.</t>
  </si>
  <si>
    <t>16нед.</t>
  </si>
  <si>
    <t>УП.00</t>
  </si>
  <si>
    <t>Теоретическое обучение</t>
  </si>
  <si>
    <t>Зарубежная литература</t>
  </si>
  <si>
    <t>МДК.01.02</t>
  </si>
  <si>
    <t>МДК.01.03</t>
  </si>
  <si>
    <t>Библиотечный фонд</t>
  </si>
  <si>
    <t>ПМ.02</t>
  </si>
  <si>
    <t>ПП.00</t>
  </si>
  <si>
    <t>ПМ. 03</t>
  </si>
  <si>
    <t>МДК. 03.01</t>
  </si>
  <si>
    <t>Организация досуговых мероприятий</t>
  </si>
  <si>
    <t>Режиссура библиотечных мероприятий</t>
  </si>
  <si>
    <t>ПМ.04</t>
  </si>
  <si>
    <t>МДК.04.01</t>
  </si>
  <si>
    <t>Информационное обеспечение профессиональной деятельности</t>
  </si>
  <si>
    <t>Информационные технологии</t>
  </si>
  <si>
    <t xml:space="preserve">                                                                                                                   2.2. План учебного процесса.</t>
  </si>
  <si>
    <t>ОП. 01</t>
  </si>
  <si>
    <t>ОП. 03</t>
  </si>
  <si>
    <t>ОП. 05</t>
  </si>
  <si>
    <t>ОП. 04</t>
  </si>
  <si>
    <t>ОП. 02</t>
  </si>
  <si>
    <t>Государственная итоговая аттестация</t>
  </si>
  <si>
    <t>Библиотечный каталог</t>
  </si>
  <si>
    <t>-/ДЗ</t>
  </si>
  <si>
    <t>-/Э</t>
  </si>
  <si>
    <t>Дз</t>
  </si>
  <si>
    <t>-/-/Э</t>
  </si>
  <si>
    <t>Курсовая работа</t>
  </si>
  <si>
    <t>ОУД.02</t>
  </si>
  <si>
    <t>ОУД.03</t>
  </si>
  <si>
    <t>ОУД.05</t>
  </si>
  <si>
    <t>ОУД.06</t>
  </si>
  <si>
    <t>ОУД.01</t>
  </si>
  <si>
    <t>ОУД.04</t>
  </si>
  <si>
    <t xml:space="preserve"> </t>
  </si>
  <si>
    <t>ОУД.10</t>
  </si>
  <si>
    <t>Документоведение</t>
  </si>
  <si>
    <t>ДЗ</t>
  </si>
  <si>
    <t>-/-/ДЗ</t>
  </si>
  <si>
    <t>Русский язык</t>
  </si>
  <si>
    <t>Производственная практика (по профилю специальности)</t>
  </si>
  <si>
    <t>Производственная  практика (преддипломная)</t>
  </si>
  <si>
    <t>ПДП.00</t>
  </si>
  <si>
    <t>Математика</t>
  </si>
  <si>
    <t>ОУД.07</t>
  </si>
  <si>
    <t>ОУД.08</t>
  </si>
  <si>
    <t>ОУД.09</t>
  </si>
  <si>
    <t>ОУД.11</t>
  </si>
  <si>
    <t>практическая подготовка</t>
  </si>
  <si>
    <t>Обязательная часть учебных циклов ППССЗ</t>
  </si>
  <si>
    <t>ОУД.12</t>
  </si>
  <si>
    <t>ОУД.13</t>
  </si>
  <si>
    <t>ОУД.14</t>
  </si>
  <si>
    <t xml:space="preserve">ОУД </t>
  </si>
  <si>
    <t xml:space="preserve"> Литература</t>
  </si>
  <si>
    <t xml:space="preserve">Обществознание </t>
  </si>
  <si>
    <t>Информатика</t>
  </si>
  <si>
    <t>Физика</t>
  </si>
  <si>
    <t>Химия</t>
  </si>
  <si>
    <t>Биология</t>
  </si>
  <si>
    <t>-/Э/-/ДЗ</t>
  </si>
  <si>
    <t>-/-/-/ДЗ</t>
  </si>
  <si>
    <t>Родной язык. Родная литература</t>
  </si>
  <si>
    <t>Татарский язык. Татарская литература</t>
  </si>
  <si>
    <t>Всего</t>
  </si>
  <si>
    <t>промежуточная аттестация</t>
  </si>
  <si>
    <t>Взаимодействие с преподавателями</t>
  </si>
  <si>
    <t>теоретические занятия</t>
  </si>
  <si>
    <t>ОП. 06</t>
  </si>
  <si>
    <t>Литература для детей и юношества</t>
  </si>
  <si>
    <t xml:space="preserve">Словесное действие </t>
  </si>
  <si>
    <t>Общий обьем образовательной программы</t>
  </si>
  <si>
    <t>Часы по семестрам (обьм образовательной программы)</t>
  </si>
  <si>
    <t>Аналитико-синтетическая переработка документов</t>
  </si>
  <si>
    <t>-/-/Э/Д/з</t>
  </si>
  <si>
    <t>-/Д/з/-/Д/з</t>
  </si>
  <si>
    <t>-/Д/з/-/Э</t>
  </si>
  <si>
    <t>-/-/Э/ДЗ</t>
  </si>
  <si>
    <t>Основы безопасности  и защиты Родины</t>
  </si>
  <si>
    <t>Индивидуальный проект</t>
  </si>
  <si>
    <t>СГЦ.00</t>
  </si>
  <si>
    <t>Социально-гуманитарный цикл</t>
  </si>
  <si>
    <t>СГЦ. 01</t>
  </si>
  <si>
    <t>История России</t>
  </si>
  <si>
    <t>СГЦ. 02</t>
  </si>
  <si>
    <t>Иностранный в профессинальной деятельности</t>
  </si>
  <si>
    <t>СГЦ. 03</t>
  </si>
  <si>
    <t>СГЦ. 04</t>
  </si>
  <si>
    <t>СГЦ.05В</t>
  </si>
  <si>
    <t>СГЦ.06В</t>
  </si>
  <si>
    <t>СГЦ.07В</t>
  </si>
  <si>
    <t>Основы финансовой грамотности</t>
  </si>
  <si>
    <t>Методы математической статистики в библиотечной деятельности</t>
  </si>
  <si>
    <t>Мировая и отечественная художественная культура</t>
  </si>
  <si>
    <t>Общее библиографоведение</t>
  </si>
  <si>
    <t>ОП.07</t>
  </si>
  <si>
    <t>Общее библиотековедение</t>
  </si>
  <si>
    <t>ОП. 08</t>
  </si>
  <si>
    <t>ОП.09</t>
  </si>
  <si>
    <t>Профессиональная этика и основы делового общения</t>
  </si>
  <si>
    <t>ОП. 10</t>
  </si>
  <si>
    <t>Русский язык в профессиональной деятельности</t>
  </si>
  <si>
    <t>Организация библиотечно-информационного обслуживания</t>
  </si>
  <si>
    <t>Библиотечно-информационное обслуживание</t>
  </si>
  <si>
    <t>Менеджмент библиотечно-информационной деятельности</t>
  </si>
  <si>
    <t>Методическая работа библиотекаря</t>
  </si>
  <si>
    <t>Информационно-библиографическое обслуживание</t>
  </si>
  <si>
    <t xml:space="preserve"> Информационные продукты библиотеки</t>
  </si>
  <si>
    <t>Информационные продукты библиотеки</t>
  </si>
  <si>
    <t>Организация библиотечного фонда и справочно-поиского аппарата библиотеки</t>
  </si>
  <si>
    <t>Справочно-поисковый аппарат библиотеки</t>
  </si>
  <si>
    <t>Организация культурно-досуговой и просветительской деятельности библиотек</t>
  </si>
  <si>
    <t>Базы данных и сводные электронные каталоги</t>
  </si>
  <si>
    <t>ГИА01</t>
  </si>
  <si>
    <t>Подготовка к ГИА</t>
  </si>
  <si>
    <t>ГИА02</t>
  </si>
  <si>
    <t>16нед</t>
  </si>
  <si>
    <t>14нед</t>
  </si>
  <si>
    <t>Организация технического сопровождения деятельности библиотек</t>
  </si>
  <si>
    <t>20нед.</t>
  </si>
  <si>
    <t>22 нед.</t>
  </si>
  <si>
    <t>курсовая  работа</t>
  </si>
  <si>
    <t>-/-/-/-/-/д/з</t>
  </si>
  <si>
    <t>-/-/-/-/-/э</t>
  </si>
  <si>
    <t>-/э</t>
  </si>
  <si>
    <t>-/-/э</t>
  </si>
  <si>
    <t>-/д/з/э</t>
  </si>
  <si>
    <t>-/д/з</t>
  </si>
  <si>
    <t>-/-/-/э</t>
  </si>
  <si>
    <t>-/-/-/-/д/з</t>
  </si>
  <si>
    <t>д/з</t>
  </si>
  <si>
    <t>-/д/з/-/э/-/д/з</t>
  </si>
  <si>
    <t>-/-/-/д/з</t>
  </si>
  <si>
    <t>*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</si>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</sst>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color indexed="12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color theme="3"/>
      <name val="Times New Roman"/>
      <family val="1"/>
      <charset val="204"/>
    </font>
    <font>
      <b/>
      <sz val="10"/>
      <color theme="4" tint="-0.499984740745262"/>
      <name val="Times New Roman"/>
      <family val="1"/>
      <charset val="204"/>
    </font>
    <font>
      <b/>
      <sz val="12"/>
      <color theme="4" tint="-0.499984740745262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b/>
      <sz val="10"/>
      <color theme="0" tint="-0.34998626667073579"/>
      <name val="Times New Roman"/>
      <family val="1"/>
      <charset val="204"/>
    </font>
    <font>
      <b/>
      <sz val="9"/>
      <color rgb="FF0091FE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6477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9">
    <xf numFmtId="0" fontId="0" fillId="0" borderId="0" xfId="0"/>
    <xf numFmtId="0" fontId="4" fillId="0" borderId="0" xfId="0" applyFont="1"/>
    <xf numFmtId="0" fontId="5" fillId="0" borderId="0" xfId="0" applyFont="1" applyFill="1"/>
    <xf numFmtId="0" fontId="6" fillId="0" borderId="0" xfId="0" applyFont="1"/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ill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 wrapText="1"/>
    </xf>
    <xf numFmtId="49" fontId="7" fillId="3" borderId="38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5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49" fontId="12" fillId="3" borderId="29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49" fontId="9" fillId="5" borderId="29" xfId="0" applyNumberFormat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left" vertical="center" wrapText="1"/>
    </xf>
    <xf numFmtId="49" fontId="10" fillId="5" borderId="29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55" xfId="0" applyFont="1" applyFill="1" applyBorder="1" applyAlignment="1">
      <alignment horizontal="center" vertical="center"/>
    </xf>
    <xf numFmtId="0" fontId="5" fillId="8" borderId="56" xfId="0" applyFont="1" applyFill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7" fillId="0" borderId="0" xfId="0" applyFont="1" applyFill="1"/>
    <xf numFmtId="0" fontId="0" fillId="0" borderId="27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5" borderId="61" xfId="0" applyFont="1" applyFill="1" applyBorder="1" applyAlignment="1">
      <alignment horizontal="left" vertical="center" wrapText="1"/>
    </xf>
    <xf numFmtId="0" fontId="10" fillId="5" borderId="54" xfId="0" applyFont="1" applyFill="1" applyBorder="1" applyAlignment="1">
      <alignment horizontal="left" vertical="center" wrapText="1"/>
    </xf>
    <xf numFmtId="0" fontId="5" fillId="5" borderId="5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9" fontId="11" fillId="0" borderId="38" xfId="0" applyNumberFormat="1" applyFont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9" borderId="59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8" fillId="13" borderId="12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7" borderId="5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5" fillId="9" borderId="37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9" borderId="33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5" fillId="9" borderId="56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15" borderId="66" xfId="0" applyFont="1" applyFill="1" applyBorder="1" applyAlignment="1">
      <alignment horizontal="left" vertical="center"/>
    </xf>
    <xf numFmtId="0" fontId="5" fillId="15" borderId="67" xfId="0" applyFont="1" applyFill="1" applyBorder="1" applyAlignment="1">
      <alignment horizontal="center" vertical="center"/>
    </xf>
    <xf numFmtId="0" fontId="5" fillId="15" borderId="68" xfId="0" applyFont="1" applyFill="1" applyBorder="1" applyAlignment="1">
      <alignment horizontal="center" vertical="center"/>
    </xf>
    <xf numFmtId="0" fontId="5" fillId="15" borderId="70" xfId="0" applyFont="1" applyFill="1" applyBorder="1" applyAlignment="1">
      <alignment horizontal="center" vertical="center"/>
    </xf>
    <xf numFmtId="0" fontId="5" fillId="15" borderId="60" xfId="0" applyFont="1" applyFill="1" applyBorder="1" applyAlignment="1">
      <alignment horizontal="center" vertical="center"/>
    </xf>
    <xf numFmtId="0" fontId="5" fillId="15" borderId="38" xfId="0" applyFont="1" applyFill="1" applyBorder="1" applyAlignment="1">
      <alignment horizontal="center" vertical="center"/>
    </xf>
    <xf numFmtId="0" fontId="5" fillId="15" borderId="72" xfId="0" applyFont="1" applyFill="1" applyBorder="1" applyAlignment="1">
      <alignment horizontal="center" vertical="center"/>
    </xf>
    <xf numFmtId="0" fontId="5" fillId="15" borderId="73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14" borderId="21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/>
    </xf>
    <xf numFmtId="0" fontId="5" fillId="15" borderId="37" xfId="0" applyFont="1" applyFill="1" applyBorder="1" applyAlignment="1">
      <alignment horizontal="center" vertical="center"/>
    </xf>
    <xf numFmtId="0" fontId="5" fillId="15" borderId="26" xfId="0" applyFont="1" applyFill="1" applyBorder="1" applyAlignment="1">
      <alignment horizontal="center" vertical="center"/>
    </xf>
    <xf numFmtId="0" fontId="5" fillId="15" borderId="35" xfId="0" applyFont="1" applyFill="1" applyBorder="1" applyAlignment="1">
      <alignment horizontal="center" vertical="center"/>
    </xf>
    <xf numFmtId="0" fontId="5" fillId="15" borderId="25" xfId="0" applyFont="1" applyFill="1" applyBorder="1" applyAlignment="1">
      <alignment horizontal="center" vertical="center"/>
    </xf>
    <xf numFmtId="0" fontId="7" fillId="16" borderId="21" xfId="0" applyFont="1" applyFill="1" applyBorder="1" applyAlignment="1">
      <alignment horizontal="center" vertical="center"/>
    </xf>
    <xf numFmtId="0" fontId="5" fillId="16" borderId="27" xfId="0" applyFont="1" applyFill="1" applyBorder="1" applyAlignment="1">
      <alignment horizontal="center" vertical="center"/>
    </xf>
    <xf numFmtId="0" fontId="5" fillId="16" borderId="30" xfId="0" applyFont="1" applyFill="1" applyBorder="1" applyAlignment="1">
      <alignment horizontal="center" vertical="center"/>
    </xf>
    <xf numFmtId="0" fontId="5" fillId="16" borderId="31" xfId="0" applyFont="1" applyFill="1" applyBorder="1" applyAlignment="1">
      <alignment horizontal="center" vertical="center"/>
    </xf>
    <xf numFmtId="0" fontId="5" fillId="14" borderId="37" xfId="0" applyFont="1" applyFill="1" applyBorder="1" applyAlignment="1">
      <alignment horizontal="center"/>
    </xf>
    <xf numFmtId="0" fontId="5" fillId="14" borderId="25" xfId="0" applyFont="1" applyFill="1" applyBorder="1" applyAlignment="1">
      <alignment horizontal="center"/>
    </xf>
    <xf numFmtId="0" fontId="2" fillId="0" borderId="69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49" fontId="9" fillId="0" borderId="59" xfId="0" applyNumberFormat="1" applyFont="1" applyBorder="1" applyAlignment="1">
      <alignment horizontal="center" vertical="center"/>
    </xf>
    <xf numFmtId="0" fontId="5" fillId="8" borderId="59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 wrapText="1"/>
    </xf>
    <xf numFmtId="0" fontId="9" fillId="15" borderId="74" xfId="0" applyFont="1" applyFill="1" applyBorder="1" applyAlignment="1">
      <alignment horizontal="center" vertical="center"/>
    </xf>
    <xf numFmtId="0" fontId="9" fillId="16" borderId="46" xfId="0" applyFont="1" applyFill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15" borderId="51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9" fillId="15" borderId="59" xfId="0" applyFont="1" applyFill="1" applyBorder="1" applyAlignment="1">
      <alignment horizontal="center" vertical="center"/>
    </xf>
    <xf numFmtId="0" fontId="19" fillId="15" borderId="67" xfId="0" applyFont="1" applyFill="1" applyBorder="1" applyAlignment="1">
      <alignment horizontal="center" vertical="center"/>
    </xf>
    <xf numFmtId="0" fontId="19" fillId="15" borderId="13" xfId="0" applyFont="1" applyFill="1" applyBorder="1" applyAlignment="1">
      <alignment horizontal="center" vertical="center"/>
    </xf>
    <xf numFmtId="49" fontId="19" fillId="15" borderId="68" xfId="0" applyNumberFormat="1" applyFont="1" applyFill="1" applyBorder="1" applyAlignment="1">
      <alignment horizontal="center" vertical="center" wrapText="1"/>
    </xf>
    <xf numFmtId="0" fontId="20" fillId="15" borderId="58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5" fillId="18" borderId="27" xfId="0" applyFont="1" applyFill="1" applyBorder="1" applyAlignment="1">
      <alignment horizontal="center" vertical="center"/>
    </xf>
    <xf numFmtId="0" fontId="5" fillId="18" borderId="18" xfId="0" applyFont="1" applyFill="1" applyBorder="1" applyAlignment="1">
      <alignment horizontal="center" vertical="center"/>
    </xf>
    <xf numFmtId="0" fontId="9" fillId="18" borderId="30" xfId="0" applyFont="1" applyFill="1" applyBorder="1" applyAlignment="1">
      <alignment horizontal="center" vertical="center"/>
    </xf>
    <xf numFmtId="0" fontId="9" fillId="18" borderId="31" xfId="0" applyFont="1" applyFill="1" applyBorder="1" applyAlignment="1">
      <alignment horizontal="center" vertical="center"/>
    </xf>
    <xf numFmtId="0" fontId="5" fillId="18" borderId="26" xfId="0" applyFont="1" applyFill="1" applyBorder="1" applyAlignment="1">
      <alignment horizontal="center" vertical="center"/>
    </xf>
    <xf numFmtId="0" fontId="5" fillId="18" borderId="25" xfId="0" applyFont="1" applyFill="1" applyBorder="1" applyAlignment="1">
      <alignment horizontal="center" vertical="center"/>
    </xf>
    <xf numFmtId="0" fontId="5" fillId="18" borderId="35" xfId="0" applyFont="1" applyFill="1" applyBorder="1" applyAlignment="1">
      <alignment horizontal="center" vertical="center"/>
    </xf>
    <xf numFmtId="0" fontId="6" fillId="18" borderId="50" xfId="0" applyFont="1" applyFill="1" applyBorder="1" applyAlignment="1">
      <alignment horizontal="center" vertical="center"/>
    </xf>
    <xf numFmtId="0" fontId="6" fillId="18" borderId="24" xfId="0" applyFont="1" applyFill="1" applyBorder="1" applyAlignment="1">
      <alignment horizontal="center" vertical="center"/>
    </xf>
    <xf numFmtId="0" fontId="5" fillId="18" borderId="37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18" borderId="59" xfId="0" applyFont="1" applyFill="1" applyBorder="1" applyAlignment="1">
      <alignment horizontal="center" vertical="center"/>
    </xf>
    <xf numFmtId="0" fontId="5" fillId="18" borderId="45" xfId="0" applyFont="1" applyFill="1" applyBorder="1" applyAlignment="1">
      <alignment horizontal="center" vertical="center"/>
    </xf>
    <xf numFmtId="0" fontId="5" fillId="19" borderId="26" xfId="0" applyFont="1" applyFill="1" applyBorder="1" applyAlignment="1">
      <alignment horizontal="center" vertical="center"/>
    </xf>
    <xf numFmtId="0" fontId="5" fillId="19" borderId="25" xfId="0" applyFont="1" applyFill="1" applyBorder="1" applyAlignment="1">
      <alignment horizontal="center" vertical="center"/>
    </xf>
    <xf numFmtId="0" fontId="5" fillId="19" borderId="33" xfId="0" applyFont="1" applyFill="1" applyBorder="1" applyAlignment="1">
      <alignment horizontal="center" vertical="center"/>
    </xf>
    <xf numFmtId="0" fontId="9" fillId="19" borderId="25" xfId="0" applyFont="1" applyFill="1" applyBorder="1" applyAlignment="1">
      <alignment horizontal="center"/>
    </xf>
    <xf numFmtId="0" fontId="9" fillId="19" borderId="35" xfId="0" applyFont="1" applyFill="1" applyBorder="1" applyAlignment="1">
      <alignment horizontal="center" vertical="center"/>
    </xf>
    <xf numFmtId="0" fontId="5" fillId="19" borderId="16" xfId="0" applyFont="1" applyFill="1" applyBorder="1" applyAlignment="1">
      <alignment horizontal="center" vertical="center"/>
    </xf>
    <xf numFmtId="0" fontId="5" fillId="19" borderId="19" xfId="0" applyFont="1" applyFill="1" applyBorder="1" applyAlignment="1">
      <alignment horizontal="center" vertical="center"/>
    </xf>
    <xf numFmtId="0" fontId="5" fillId="19" borderId="18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0" fontId="5" fillId="19" borderId="17" xfId="0" applyFont="1" applyFill="1" applyBorder="1" applyAlignment="1">
      <alignment horizontal="center" vertical="center"/>
    </xf>
    <xf numFmtId="0" fontId="6" fillId="19" borderId="55" xfId="0" applyFont="1" applyFill="1" applyBorder="1" applyAlignment="1">
      <alignment horizontal="center" vertical="center"/>
    </xf>
    <xf numFmtId="0" fontId="5" fillId="19" borderId="3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5" fillId="19" borderId="36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/>
    </xf>
    <xf numFmtId="0" fontId="5" fillId="19" borderId="3" xfId="0" applyFont="1" applyFill="1" applyBorder="1" applyAlignment="1">
      <alignment horizontal="center" vertical="center"/>
    </xf>
    <xf numFmtId="0" fontId="5" fillId="19" borderId="4" xfId="0" applyFont="1" applyFill="1" applyBorder="1" applyAlignment="1">
      <alignment horizontal="center" vertical="center"/>
    </xf>
    <xf numFmtId="0" fontId="5" fillId="19" borderId="59" xfId="0" applyFont="1" applyFill="1" applyBorder="1" applyAlignment="1">
      <alignment horizontal="center" vertical="center"/>
    </xf>
    <xf numFmtId="0" fontId="5" fillId="21" borderId="26" xfId="0" applyFont="1" applyFill="1" applyBorder="1" applyAlignment="1">
      <alignment horizontal="center" vertical="center"/>
    </xf>
    <xf numFmtId="0" fontId="5" fillId="21" borderId="33" xfId="0" applyFont="1" applyFill="1" applyBorder="1" applyAlignment="1">
      <alignment horizontal="center" vertical="center"/>
    </xf>
    <xf numFmtId="0" fontId="5" fillId="21" borderId="27" xfId="0" applyFont="1" applyFill="1" applyBorder="1" applyAlignment="1">
      <alignment horizontal="center" vertical="center"/>
    </xf>
    <xf numFmtId="0" fontId="6" fillId="21" borderId="50" xfId="0" applyFont="1" applyFill="1" applyBorder="1" applyAlignment="1">
      <alignment horizontal="center" vertical="center"/>
    </xf>
    <xf numFmtId="0" fontId="6" fillId="21" borderId="24" xfId="0" applyFont="1" applyFill="1" applyBorder="1" applyAlignment="1">
      <alignment horizontal="center" vertical="center"/>
    </xf>
    <xf numFmtId="0" fontId="5" fillId="21" borderId="32" xfId="0" applyFont="1" applyFill="1" applyBorder="1" applyAlignment="1">
      <alignment horizontal="center" vertical="center"/>
    </xf>
    <xf numFmtId="0" fontId="5" fillId="21" borderId="0" xfId="0" applyFont="1" applyFill="1" applyBorder="1" applyAlignment="1">
      <alignment horizontal="center" vertical="center"/>
    </xf>
    <xf numFmtId="0" fontId="5" fillId="21" borderId="30" xfId="0" applyFont="1" applyFill="1" applyBorder="1" applyAlignment="1">
      <alignment horizontal="center" vertical="center"/>
    </xf>
    <xf numFmtId="0" fontId="5" fillId="21" borderId="3" xfId="0" applyFont="1" applyFill="1" applyBorder="1" applyAlignment="1">
      <alignment horizontal="center" vertical="center"/>
    </xf>
    <xf numFmtId="0" fontId="5" fillId="21" borderId="4" xfId="0" applyFont="1" applyFill="1" applyBorder="1" applyAlignment="1">
      <alignment horizontal="center" vertical="center"/>
    </xf>
    <xf numFmtId="0" fontId="5" fillId="21" borderId="59" xfId="0" applyFont="1" applyFill="1" applyBorder="1" applyAlignment="1">
      <alignment horizontal="center" vertical="center"/>
    </xf>
    <xf numFmtId="0" fontId="6" fillId="22" borderId="5" xfId="0" applyFont="1" applyFill="1" applyBorder="1" applyAlignment="1">
      <alignment horizontal="center" vertical="center"/>
    </xf>
    <xf numFmtId="0" fontId="7" fillId="22" borderId="20" xfId="0" applyFont="1" applyFill="1" applyBorder="1" applyAlignment="1">
      <alignment horizontal="left" vertical="center" wrapText="1"/>
    </xf>
    <xf numFmtId="0" fontId="6" fillId="22" borderId="5" xfId="0" applyFont="1" applyFill="1" applyBorder="1" applyAlignment="1">
      <alignment horizontal="left" vertical="center" wrapText="1"/>
    </xf>
    <xf numFmtId="0" fontId="6" fillId="22" borderId="20" xfId="0" applyFont="1" applyFill="1" applyBorder="1" applyAlignment="1">
      <alignment horizontal="left" vertical="center" wrapText="1"/>
    </xf>
    <xf numFmtId="49" fontId="5" fillId="22" borderId="29" xfId="0" applyNumberFormat="1" applyFont="1" applyFill="1" applyBorder="1" applyAlignment="1">
      <alignment horizontal="center" vertical="center"/>
    </xf>
    <xf numFmtId="0" fontId="6" fillId="22" borderId="21" xfId="0" applyFont="1" applyFill="1" applyBorder="1" applyAlignment="1">
      <alignment horizontal="left" vertical="center" wrapText="1"/>
    </xf>
    <xf numFmtId="0" fontId="6" fillId="22" borderId="23" xfId="0" applyFont="1" applyFill="1" applyBorder="1" applyAlignment="1">
      <alignment horizontal="left" vertical="center" wrapText="1"/>
    </xf>
    <xf numFmtId="49" fontId="6" fillId="22" borderId="38" xfId="0" applyNumberFormat="1" applyFont="1" applyFill="1" applyBorder="1" applyAlignment="1">
      <alignment horizontal="center" vertical="center" wrapText="1"/>
    </xf>
    <xf numFmtId="0" fontId="6" fillId="22" borderId="21" xfId="0" applyFont="1" applyFill="1" applyBorder="1" applyAlignment="1">
      <alignment horizontal="center" vertical="center"/>
    </xf>
    <xf numFmtId="0" fontId="6" fillId="22" borderId="13" xfId="0" applyFont="1" applyFill="1" applyBorder="1" applyAlignment="1">
      <alignment horizontal="left" vertical="center" wrapText="1"/>
    </xf>
    <xf numFmtId="0" fontId="6" fillId="22" borderId="12" xfId="0" applyFont="1" applyFill="1" applyBorder="1" applyAlignment="1">
      <alignment horizontal="left" vertical="center" wrapText="1"/>
    </xf>
    <xf numFmtId="49" fontId="10" fillId="22" borderId="12" xfId="0" applyNumberFormat="1" applyFont="1" applyFill="1" applyBorder="1" applyAlignment="1">
      <alignment horizontal="center" vertical="center"/>
    </xf>
    <xf numFmtId="0" fontId="6" fillId="22" borderId="12" xfId="0" applyFont="1" applyFill="1" applyBorder="1" applyAlignment="1">
      <alignment horizontal="center" vertical="center"/>
    </xf>
    <xf numFmtId="49" fontId="10" fillId="22" borderId="22" xfId="0" applyNumberFormat="1" applyFont="1" applyFill="1" applyBorder="1" applyAlignment="1">
      <alignment horizontal="center" vertical="center"/>
    </xf>
    <xf numFmtId="0" fontId="16" fillId="22" borderId="5" xfId="0" applyFont="1" applyFill="1" applyBorder="1" applyAlignment="1">
      <alignment horizontal="left" vertical="center" wrapText="1"/>
    </xf>
    <xf numFmtId="49" fontId="17" fillId="22" borderId="29" xfId="0" applyNumberFormat="1" applyFont="1" applyFill="1" applyBorder="1" applyAlignment="1">
      <alignment horizontal="center" vertical="center"/>
    </xf>
    <xf numFmtId="0" fontId="14" fillId="22" borderId="5" xfId="0" applyFont="1" applyFill="1" applyBorder="1" applyAlignment="1">
      <alignment horizontal="center" vertical="center"/>
    </xf>
    <xf numFmtId="0" fontId="14" fillId="22" borderId="20" xfId="0" applyFont="1" applyFill="1" applyBorder="1" applyAlignment="1">
      <alignment horizontal="center" vertical="center"/>
    </xf>
    <xf numFmtId="0" fontId="14" fillId="22" borderId="44" xfId="0" applyFont="1" applyFill="1" applyBorder="1" applyAlignment="1">
      <alignment horizontal="center" vertical="center"/>
    </xf>
    <xf numFmtId="0" fontId="5" fillId="22" borderId="44" xfId="0" applyFont="1" applyFill="1" applyBorder="1" applyAlignment="1">
      <alignment horizontal="center" vertical="center"/>
    </xf>
    <xf numFmtId="0" fontId="14" fillId="22" borderId="63" xfId="0" applyFont="1" applyFill="1" applyBorder="1" applyAlignment="1">
      <alignment horizontal="center" vertical="center"/>
    </xf>
    <xf numFmtId="0" fontId="14" fillId="22" borderId="24" xfId="0" applyFont="1" applyFill="1" applyBorder="1" applyAlignment="1">
      <alignment horizontal="center" vertical="center"/>
    </xf>
    <xf numFmtId="49" fontId="17" fillId="22" borderId="20" xfId="0" applyNumberFormat="1" applyFont="1" applyFill="1" applyBorder="1" applyAlignment="1">
      <alignment horizontal="center" vertical="center"/>
    </xf>
    <xf numFmtId="0" fontId="7" fillId="22" borderId="20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15" borderId="22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3" xfId="0" applyFont="1" applyBorder="1"/>
    <xf numFmtId="0" fontId="5" fillId="0" borderId="25" xfId="0" applyFont="1" applyBorder="1" applyAlignment="1">
      <alignment horizontal="left" wrapText="1"/>
    </xf>
    <xf numFmtId="0" fontId="5" fillId="0" borderId="25" xfId="0" applyFont="1" applyBorder="1" applyAlignment="1">
      <alignment vertical="center"/>
    </xf>
    <xf numFmtId="0" fontId="5" fillId="0" borderId="3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/>
    </xf>
    <xf numFmtId="0" fontId="5" fillId="9" borderId="64" xfId="0" applyFont="1" applyFill="1" applyBorder="1" applyAlignment="1">
      <alignment horizontal="center" vertical="center"/>
    </xf>
    <xf numFmtId="0" fontId="5" fillId="14" borderId="64" xfId="0" applyFont="1" applyFill="1" applyBorder="1" applyAlignment="1">
      <alignment horizontal="center"/>
    </xf>
    <xf numFmtId="0" fontId="5" fillId="15" borderId="64" xfId="0" applyFont="1" applyFill="1" applyBorder="1" applyAlignment="1">
      <alignment horizontal="center" vertical="center"/>
    </xf>
    <xf numFmtId="0" fontId="5" fillId="16" borderId="0" xfId="0" applyFont="1" applyFill="1" applyBorder="1" applyAlignment="1">
      <alignment horizontal="center" vertical="center"/>
    </xf>
    <xf numFmtId="0" fontId="5" fillId="9" borderId="6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49" fontId="9" fillId="0" borderId="69" xfId="0" applyNumberFormat="1" applyFont="1" applyBorder="1" applyAlignment="1">
      <alignment horizontal="center" vertical="center"/>
    </xf>
    <xf numFmtId="0" fontId="5" fillId="9" borderId="60" xfId="0" applyFont="1" applyFill="1" applyBorder="1" applyAlignment="1">
      <alignment horizontal="center" vertical="center"/>
    </xf>
    <xf numFmtId="0" fontId="5" fillId="9" borderId="58" xfId="0" applyFont="1" applyFill="1" applyBorder="1" applyAlignment="1">
      <alignment horizontal="center" vertical="center"/>
    </xf>
    <xf numFmtId="0" fontId="5" fillId="14" borderId="60" xfId="0" applyFont="1" applyFill="1" applyBorder="1" applyAlignment="1">
      <alignment horizontal="center"/>
    </xf>
    <xf numFmtId="0" fontId="5" fillId="16" borderId="68" xfId="0" applyFont="1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9" borderId="70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10" borderId="68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5" fillId="9" borderId="9" xfId="0" applyFont="1" applyFill="1" applyBorder="1" applyAlignment="1">
      <alignment horizontal="center" vertical="center"/>
    </xf>
    <xf numFmtId="0" fontId="9" fillId="9" borderId="59" xfId="0" applyFont="1" applyFill="1" applyBorder="1" applyAlignment="1">
      <alignment horizontal="center" vertical="center"/>
    </xf>
    <xf numFmtId="0" fontId="9" fillId="21" borderId="25" xfId="0" applyFont="1" applyFill="1" applyBorder="1" applyAlignment="1">
      <alignment horizontal="center" vertical="center"/>
    </xf>
    <xf numFmtId="0" fontId="9" fillId="21" borderId="58" xfId="0" applyFont="1" applyFill="1" applyBorder="1" applyAlignment="1">
      <alignment horizontal="center" vertical="center"/>
    </xf>
    <xf numFmtId="0" fontId="5" fillId="18" borderId="21" xfId="0" applyFont="1" applyFill="1" applyBorder="1" applyAlignment="1">
      <alignment horizontal="center" vertical="center"/>
    </xf>
    <xf numFmtId="0" fontId="5" fillId="18" borderId="33" xfId="0" applyFont="1" applyFill="1" applyBorder="1" applyAlignment="1">
      <alignment horizontal="center" vertical="center"/>
    </xf>
    <xf numFmtId="0" fontId="5" fillId="18" borderId="17" xfId="0" applyFont="1" applyFill="1" applyBorder="1" applyAlignment="1">
      <alignment horizontal="center" vertical="center"/>
    </xf>
    <xf numFmtId="0" fontId="5" fillId="8" borderId="7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9" borderId="50" xfId="0" applyFont="1" applyFill="1" applyBorder="1" applyAlignment="1">
      <alignment horizontal="center" vertical="center"/>
    </xf>
    <xf numFmtId="0" fontId="5" fillId="9" borderId="48" xfId="0" applyFont="1" applyFill="1" applyBorder="1" applyAlignment="1">
      <alignment horizontal="center" vertical="center"/>
    </xf>
    <xf numFmtId="0" fontId="5" fillId="9" borderId="4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/>
    </xf>
    <xf numFmtId="0" fontId="5" fillId="18" borderId="12" xfId="0" applyFont="1" applyFill="1" applyBorder="1" applyAlignment="1">
      <alignment horizontal="center" vertical="center"/>
    </xf>
    <xf numFmtId="0" fontId="5" fillId="19" borderId="1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6" borderId="12" xfId="0" applyFont="1" applyFill="1" applyBorder="1" applyAlignment="1">
      <alignment horizontal="center" vertical="center"/>
    </xf>
    <xf numFmtId="0" fontId="21" fillId="16" borderId="12" xfId="0" applyFont="1" applyFill="1" applyBorder="1" applyAlignment="1">
      <alignment horizontal="center" vertical="center"/>
    </xf>
    <xf numFmtId="0" fontId="21" fillId="16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0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9" fillId="22" borderId="54" xfId="0" applyNumberFormat="1" applyFont="1" applyFill="1" applyBorder="1" applyAlignment="1">
      <alignment horizontal="center" vertical="center"/>
    </xf>
    <xf numFmtId="0" fontId="5" fillId="22" borderId="54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6" fillId="22" borderId="54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6" fillId="16" borderId="12" xfId="0" applyFont="1" applyFill="1" applyBorder="1" applyAlignment="1">
      <alignment horizontal="center"/>
    </xf>
    <xf numFmtId="0" fontId="2" fillId="23" borderId="0" xfId="0" applyFont="1" applyFill="1" applyBorder="1" applyAlignment="1">
      <alignment horizontal="left" vertical="center" wrapText="1"/>
    </xf>
    <xf numFmtId="0" fontId="2" fillId="23" borderId="59" xfId="0" applyFont="1" applyFill="1" applyBorder="1" applyAlignment="1">
      <alignment horizontal="left" vertical="center" wrapText="1"/>
    </xf>
    <xf numFmtId="49" fontId="9" fillId="23" borderId="59" xfId="0" applyNumberFormat="1" applyFont="1" applyFill="1" applyBorder="1" applyAlignment="1">
      <alignment horizontal="center" vertical="center"/>
    </xf>
    <xf numFmtId="0" fontId="5" fillId="23" borderId="69" xfId="0" applyFont="1" applyFill="1" applyBorder="1" applyAlignment="1">
      <alignment horizontal="center" vertical="center"/>
    </xf>
    <xf numFmtId="0" fontId="5" fillId="23" borderId="0" xfId="0" applyFont="1" applyFill="1" applyBorder="1" applyAlignment="1">
      <alignment horizontal="center" vertical="center"/>
    </xf>
    <xf numFmtId="0" fontId="5" fillId="23" borderId="59" xfId="0" applyFont="1" applyFill="1" applyBorder="1" applyAlignment="1">
      <alignment horizontal="center" vertical="center"/>
    </xf>
    <xf numFmtId="0" fontId="5" fillId="23" borderId="61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left" vertical="center" wrapText="1"/>
    </xf>
    <xf numFmtId="0" fontId="5" fillId="11" borderId="20" xfId="0" applyFont="1" applyFill="1" applyBorder="1" applyAlignment="1">
      <alignment horizontal="left" vertical="center" wrapText="1"/>
    </xf>
    <xf numFmtId="49" fontId="17" fillId="11" borderId="29" xfId="0" applyNumberFormat="1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20" xfId="0" applyFont="1" applyFill="1" applyBorder="1" applyAlignment="1">
      <alignment horizontal="center" vertical="center"/>
    </xf>
    <xf numFmtId="0" fontId="14" fillId="11" borderId="44" xfId="0" applyFont="1" applyFill="1" applyBorder="1" applyAlignment="1">
      <alignment horizontal="center" vertical="center"/>
    </xf>
    <xf numFmtId="0" fontId="14" fillId="11" borderId="53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4" fillId="11" borderId="40" xfId="0" applyFont="1" applyFill="1" applyBorder="1" applyAlignment="1">
      <alignment horizontal="center" vertical="center"/>
    </xf>
    <xf numFmtId="0" fontId="5" fillId="11" borderId="40" xfId="0" applyFont="1" applyFill="1" applyBorder="1" applyAlignment="1">
      <alignment horizontal="center" vertical="center"/>
    </xf>
    <xf numFmtId="0" fontId="5" fillId="11" borderId="44" xfId="0" applyFont="1" applyFill="1" applyBorder="1" applyAlignment="1">
      <alignment horizontal="center" vertical="center"/>
    </xf>
    <xf numFmtId="0" fontId="14" fillId="11" borderId="63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5" fillId="19" borderId="12" xfId="0" applyFont="1" applyFill="1" applyBorder="1" applyAlignment="1">
      <alignment horizontal="center"/>
    </xf>
    <xf numFmtId="0" fontId="5" fillId="18" borderId="12" xfId="0" applyFont="1" applyFill="1" applyBorder="1" applyAlignment="1">
      <alignment horizontal="center"/>
    </xf>
    <xf numFmtId="0" fontId="5" fillId="21" borderId="12" xfId="0" applyFont="1" applyFill="1" applyBorder="1" applyAlignment="1">
      <alignment horizontal="center"/>
    </xf>
    <xf numFmtId="0" fontId="6" fillId="24" borderId="54" xfId="0" applyFont="1" applyFill="1" applyBorder="1" applyAlignment="1">
      <alignment horizontal="center" vertical="center"/>
    </xf>
    <xf numFmtId="0" fontId="22" fillId="25" borderId="24" xfId="0" applyFont="1" applyFill="1" applyBorder="1" applyAlignment="1">
      <alignment horizontal="center" vertical="center"/>
    </xf>
    <xf numFmtId="0" fontId="6" fillId="20" borderId="5" xfId="0" applyFont="1" applyFill="1" applyBorder="1" applyAlignment="1">
      <alignment horizontal="center" vertical="center" wrapText="1"/>
    </xf>
    <xf numFmtId="0" fontId="6" fillId="20" borderId="20" xfId="0" applyFont="1" applyFill="1" applyBorder="1" applyAlignment="1">
      <alignment horizontal="center" vertical="center" wrapText="1"/>
    </xf>
    <xf numFmtId="0" fontId="6" fillId="20" borderId="29" xfId="0" applyFont="1" applyFill="1" applyBorder="1" applyAlignment="1">
      <alignment horizontal="center" vertical="center" wrapText="1"/>
    </xf>
    <xf numFmtId="0" fontId="5" fillId="20" borderId="5" xfId="0" applyFont="1" applyFill="1" applyBorder="1" applyAlignment="1">
      <alignment horizontal="center" vertical="center"/>
    </xf>
    <xf numFmtId="0" fontId="5" fillId="20" borderId="20" xfId="0" applyFont="1" applyFill="1" applyBorder="1" applyAlignment="1">
      <alignment horizontal="center" vertical="center"/>
    </xf>
    <xf numFmtId="0" fontId="5" fillId="20" borderId="29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5" fillId="21" borderId="35" xfId="0" applyFont="1" applyFill="1" applyBorder="1" applyAlignment="1">
      <alignment horizontal="center" vertical="center"/>
    </xf>
    <xf numFmtId="0" fontId="5" fillId="21" borderId="12" xfId="0" applyFont="1" applyFill="1" applyBorder="1" applyAlignment="1">
      <alignment horizontal="center" vertical="center"/>
    </xf>
    <xf numFmtId="49" fontId="14" fillId="12" borderId="29" xfId="0" applyNumberFormat="1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5" fillId="26" borderId="4" xfId="0" applyFont="1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17" borderId="46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" fillId="11" borderId="62" xfId="0" applyFont="1" applyFill="1" applyBorder="1" applyAlignment="1">
      <alignment horizontal="center" vertical="center"/>
    </xf>
    <xf numFmtId="0" fontId="5" fillId="22" borderId="59" xfId="0" applyFont="1" applyFill="1" applyBorder="1" applyAlignment="1">
      <alignment horizontal="center" vertical="center"/>
    </xf>
    <xf numFmtId="0" fontId="5" fillId="22" borderId="2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59" xfId="0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1" borderId="5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6" fillId="24" borderId="53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5" fillId="19" borderId="27" xfId="0" applyFont="1" applyFill="1" applyBorder="1" applyAlignment="1">
      <alignment horizontal="center" vertical="center"/>
    </xf>
    <xf numFmtId="0" fontId="5" fillId="26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/>
    </xf>
    <xf numFmtId="0" fontId="6" fillId="21" borderId="1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49" fontId="2" fillId="0" borderId="29" xfId="0" applyNumberFormat="1" applyFont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6" fillId="21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9" borderId="54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19" borderId="22" xfId="0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/>
    </xf>
    <xf numFmtId="0" fontId="6" fillId="16" borderId="22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18" borderId="20" xfId="0" applyFont="1" applyFill="1" applyBorder="1" applyAlignment="1">
      <alignment horizontal="center" vertical="center"/>
    </xf>
    <xf numFmtId="0" fontId="6" fillId="21" borderId="29" xfId="0" applyFont="1" applyFill="1" applyBorder="1" applyAlignment="1">
      <alignment horizontal="center" vertical="center"/>
    </xf>
    <xf numFmtId="0" fontId="5" fillId="9" borderId="61" xfId="0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5" borderId="68" xfId="0" applyFont="1" applyFill="1" applyBorder="1" applyAlignment="1">
      <alignment horizontal="center" vertical="center"/>
    </xf>
    <xf numFmtId="0" fontId="6" fillId="15" borderId="60" xfId="0" applyFont="1" applyFill="1" applyBorder="1" applyAlignment="1">
      <alignment horizontal="center" vertical="center"/>
    </xf>
    <xf numFmtId="0" fontId="6" fillId="15" borderId="70" xfId="0" applyFont="1" applyFill="1" applyBorder="1" applyAlignment="1">
      <alignment horizontal="center" vertical="center"/>
    </xf>
    <xf numFmtId="0" fontId="6" fillId="15" borderId="38" xfId="0" applyFont="1" applyFill="1" applyBorder="1" applyAlignment="1">
      <alignment horizontal="center" vertical="center"/>
    </xf>
    <xf numFmtId="0" fontId="6" fillId="15" borderId="72" xfId="0" applyFont="1" applyFill="1" applyBorder="1" applyAlignment="1">
      <alignment horizontal="center" vertical="center"/>
    </xf>
    <xf numFmtId="0" fontId="6" fillId="15" borderId="73" xfId="0" applyFont="1" applyFill="1" applyBorder="1" applyAlignment="1">
      <alignment horizontal="center" vertical="center"/>
    </xf>
    <xf numFmtId="0" fontId="18" fillId="20" borderId="12" xfId="0" applyFont="1" applyFill="1" applyBorder="1" applyAlignment="1">
      <alignment horizontal="center" vertical="center" wrapText="1"/>
    </xf>
    <xf numFmtId="0" fontId="6" fillId="24" borderId="12" xfId="0" applyFont="1" applyFill="1" applyBorder="1" applyAlignment="1">
      <alignment horizontal="center" vertical="center" wrapText="1"/>
    </xf>
    <xf numFmtId="0" fontId="6" fillId="25" borderId="5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16" borderId="12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6" borderId="12" xfId="0" applyFont="1" applyFill="1" applyBorder="1" applyAlignment="1">
      <alignment horizontal="center"/>
    </xf>
    <xf numFmtId="0" fontId="5" fillId="20" borderId="54" xfId="0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left" vertical="center" wrapText="1"/>
    </xf>
    <xf numFmtId="0" fontId="1" fillId="5" borderId="37" xfId="0" applyFont="1" applyFill="1" applyBorder="1" applyAlignment="1">
      <alignment horizontal="left" vertical="center" wrapText="1"/>
    </xf>
    <xf numFmtId="49" fontId="10" fillId="5" borderId="32" xfId="0" applyNumberFormat="1" applyFont="1" applyFill="1" applyBorder="1" applyAlignment="1">
      <alignment horizontal="center" vertical="center"/>
    </xf>
    <xf numFmtId="0" fontId="5" fillId="20" borderId="36" xfId="0" applyFont="1" applyFill="1" applyBorder="1" applyAlignment="1">
      <alignment horizontal="center" vertical="center"/>
    </xf>
    <xf numFmtId="0" fontId="5" fillId="20" borderId="37" xfId="0" applyFont="1" applyFill="1" applyBorder="1" applyAlignment="1">
      <alignment horizontal="center" vertical="center"/>
    </xf>
    <xf numFmtId="0" fontId="5" fillId="20" borderId="32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0" borderId="55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23" fillId="12" borderId="4" xfId="0" applyFont="1" applyFill="1" applyBorder="1" applyAlignment="1">
      <alignment horizontal="center" vertical="center"/>
    </xf>
    <xf numFmtId="0" fontId="5" fillId="28" borderId="46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1" fontId="15" fillId="0" borderId="40" xfId="0" applyNumberFormat="1" applyFont="1" applyFill="1" applyBorder="1" applyAlignment="1">
      <alignment horizontal="center" vertical="distributed" textRotation="90"/>
    </xf>
    <xf numFmtId="1" fontId="15" fillId="0" borderId="61" xfId="0" applyNumberFormat="1" applyFont="1" applyFill="1" applyBorder="1" applyAlignment="1">
      <alignment horizontal="center" vertical="distributed" textRotation="90"/>
    </xf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distributed"/>
    </xf>
    <xf numFmtId="0" fontId="1" fillId="0" borderId="12" xfId="0" applyFont="1" applyFill="1" applyBorder="1" applyAlignment="1">
      <alignment horizontal="center" vertical="distributed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/>
    </xf>
    <xf numFmtId="0" fontId="0" fillId="22" borderId="52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1" fontId="15" fillId="0" borderId="34" xfId="0" applyNumberFormat="1" applyFont="1" applyFill="1" applyBorder="1" applyAlignment="1">
      <alignment horizontal="center" vertical="distributed" textRotation="90" wrapText="1"/>
    </xf>
    <xf numFmtId="1" fontId="15" fillId="0" borderId="26" xfId="0" applyNumberFormat="1" applyFont="1" applyFill="1" applyBorder="1" applyAlignment="1">
      <alignment horizontal="center" vertical="distributed" textRotation="90" wrapText="1"/>
    </xf>
    <xf numFmtId="0" fontId="2" fillId="0" borderId="24" xfId="0" applyFont="1" applyBorder="1" applyAlignment="1">
      <alignment horizontal="center" vertical="distributed"/>
    </xf>
    <xf numFmtId="0" fontId="2" fillId="0" borderId="63" xfId="0" applyFont="1" applyBorder="1" applyAlignment="1">
      <alignment horizontal="center" vertical="distributed"/>
    </xf>
    <xf numFmtId="0" fontId="1" fillId="0" borderId="39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distributed"/>
    </xf>
    <xf numFmtId="0" fontId="2" fillId="0" borderId="65" xfId="0" applyFont="1" applyBorder="1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91FE"/>
      <color rgb="FF00CCFF"/>
      <color rgb="FF33CCFF"/>
      <color rgb="FFBC6477"/>
      <color rgb="FFCCECFF"/>
      <color rgb="FFA50021"/>
      <color rgb="FF00FFFF"/>
      <color rgb="FF66FFFF"/>
      <color rgb="FFAA76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87"/>
  <sheetViews>
    <sheetView view="pageBreakPreview" topLeftCell="A5" zoomScale="120" zoomScaleNormal="80" zoomScaleSheetLayoutView="120" workbookViewId="0">
      <selection activeCell="E11" sqref="E11:E25"/>
    </sheetView>
  </sheetViews>
  <sheetFormatPr defaultRowHeight="12.75" x14ac:dyDescent="0.2"/>
  <cols>
    <col min="1" max="1" width="9.85546875" style="13" customWidth="1"/>
    <col min="2" max="2" width="31.85546875" style="13" customWidth="1"/>
    <col min="3" max="3" width="13.42578125" style="20" customWidth="1"/>
    <col min="4" max="5" width="7.28515625" style="11" customWidth="1"/>
    <col min="6" max="6" width="8.140625" style="11" customWidth="1"/>
    <col min="7" max="7" width="8.5703125" style="11" customWidth="1"/>
    <col min="8" max="8" width="5.28515625" style="11" customWidth="1"/>
    <col min="9" max="9" width="4.85546875" style="11" customWidth="1"/>
    <col min="10" max="10" width="5.140625" style="11" customWidth="1"/>
    <col min="11" max="11" width="4.5703125" style="11" customWidth="1"/>
    <col min="12" max="12" width="5.140625" style="11" customWidth="1"/>
    <col min="13" max="13" width="4.7109375" style="11" customWidth="1"/>
    <col min="14" max="14" width="5.140625" style="14" customWidth="1"/>
    <col min="15" max="15" width="4.85546875" style="14" customWidth="1"/>
    <col min="16" max="16" width="5.140625" style="14" customWidth="1"/>
    <col min="17" max="17" width="4.28515625" style="11" customWidth="1"/>
    <col min="18" max="18" width="5.140625" style="14" customWidth="1"/>
    <col min="19" max="19" width="4.5703125" style="11" customWidth="1"/>
    <col min="20" max="20" width="5.140625" style="14" customWidth="1"/>
    <col min="21" max="21" width="4.5703125" style="11" customWidth="1"/>
  </cols>
  <sheetData>
    <row r="1" spans="1:251" ht="18.75" x14ac:dyDescent="0.2">
      <c r="A1" s="33" t="s">
        <v>62</v>
      </c>
    </row>
    <row r="2" spans="1:251" ht="9" customHeight="1" thickBot="1" x14ac:dyDescent="0.25">
      <c r="A2" s="33"/>
    </row>
    <row r="3" spans="1:251" s="2" customFormat="1" ht="23.25" customHeight="1" thickBot="1" x14ac:dyDescent="0.25">
      <c r="A3" s="528" t="s">
        <v>0</v>
      </c>
      <c r="B3" s="531" t="s">
        <v>35</v>
      </c>
      <c r="C3" s="536" t="s">
        <v>28</v>
      </c>
      <c r="D3" s="541" t="s">
        <v>31</v>
      </c>
      <c r="E3" s="542"/>
      <c r="F3" s="542"/>
      <c r="G3" s="542"/>
      <c r="H3" s="542"/>
      <c r="I3" s="543"/>
      <c r="J3" s="550" t="s">
        <v>37</v>
      </c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</row>
    <row r="4" spans="1:251" s="2" customFormat="1" ht="21" customHeight="1" thickBot="1" x14ac:dyDescent="0.25">
      <c r="A4" s="529"/>
      <c r="B4" s="532"/>
      <c r="C4" s="537"/>
      <c r="D4" s="557" t="s">
        <v>111</v>
      </c>
      <c r="E4" s="544" t="s">
        <v>112</v>
      </c>
      <c r="F4" s="541" t="s">
        <v>30</v>
      </c>
      <c r="G4" s="542"/>
      <c r="H4" s="542"/>
      <c r="I4" s="543"/>
      <c r="J4" s="538" t="s">
        <v>6</v>
      </c>
      <c r="K4" s="539"/>
      <c r="L4" s="539"/>
      <c r="M4" s="540"/>
      <c r="N4" s="562" t="s">
        <v>8</v>
      </c>
      <c r="O4" s="539"/>
      <c r="P4" s="539"/>
      <c r="Q4" s="563"/>
      <c r="R4" s="538" t="s">
        <v>12</v>
      </c>
      <c r="S4" s="539"/>
      <c r="T4" s="539"/>
      <c r="U4" s="540"/>
    </row>
    <row r="5" spans="1:251" s="2" customFormat="1" ht="17.25" customHeight="1" thickBot="1" x14ac:dyDescent="0.25">
      <c r="A5" s="529"/>
      <c r="B5" s="532"/>
      <c r="C5" s="537"/>
      <c r="D5" s="558"/>
      <c r="E5" s="545"/>
      <c r="F5" s="547" t="s">
        <v>113</v>
      </c>
      <c r="G5" s="580" t="s">
        <v>44</v>
      </c>
      <c r="H5" s="581"/>
      <c r="I5" s="582"/>
      <c r="J5" s="556" t="s">
        <v>7</v>
      </c>
      <c r="K5" s="552"/>
      <c r="L5" s="552" t="s">
        <v>10</v>
      </c>
      <c r="M5" s="553"/>
      <c r="N5" s="556" t="s">
        <v>9</v>
      </c>
      <c r="O5" s="552"/>
      <c r="P5" s="552" t="s">
        <v>11</v>
      </c>
      <c r="Q5" s="568"/>
      <c r="R5" s="578" t="s">
        <v>13</v>
      </c>
      <c r="S5" s="552"/>
      <c r="T5" s="552" t="s">
        <v>14</v>
      </c>
      <c r="U5" s="553"/>
    </row>
    <row r="6" spans="1:251" s="2" customFormat="1" ht="17.25" customHeight="1" x14ac:dyDescent="0.2">
      <c r="A6" s="529"/>
      <c r="B6" s="532"/>
      <c r="C6" s="537"/>
      <c r="D6" s="558"/>
      <c r="E6" s="545"/>
      <c r="F6" s="548"/>
      <c r="G6" s="583" t="s">
        <v>114</v>
      </c>
      <c r="H6" s="534" t="s">
        <v>95</v>
      </c>
      <c r="I6" s="554" t="s">
        <v>168</v>
      </c>
      <c r="J6" s="577" t="s">
        <v>36</v>
      </c>
      <c r="K6" s="560"/>
      <c r="L6" s="560" t="s">
        <v>167</v>
      </c>
      <c r="M6" s="561"/>
      <c r="N6" s="577" t="s">
        <v>45</v>
      </c>
      <c r="O6" s="560"/>
      <c r="P6" s="560" t="s">
        <v>166</v>
      </c>
      <c r="Q6" s="587"/>
      <c r="R6" s="569" t="s">
        <v>163</v>
      </c>
      <c r="S6" s="560"/>
      <c r="T6" s="560" t="s">
        <v>164</v>
      </c>
      <c r="U6" s="561"/>
    </row>
    <row r="7" spans="1:251" s="2" customFormat="1" ht="69.75" customHeight="1" thickBot="1" x14ac:dyDescent="0.25">
      <c r="A7" s="530"/>
      <c r="B7" s="533"/>
      <c r="C7" s="537"/>
      <c r="D7" s="559"/>
      <c r="E7" s="546"/>
      <c r="F7" s="549"/>
      <c r="G7" s="584"/>
      <c r="H7" s="535"/>
      <c r="I7" s="555"/>
      <c r="J7" s="62" t="s">
        <v>15</v>
      </c>
      <c r="K7" s="63" t="s">
        <v>16</v>
      </c>
      <c r="L7" s="63" t="s">
        <v>15</v>
      </c>
      <c r="M7" s="64" t="s">
        <v>16</v>
      </c>
      <c r="N7" s="62" t="s">
        <v>15</v>
      </c>
      <c r="O7" s="63" t="s">
        <v>16</v>
      </c>
      <c r="P7" s="63" t="s">
        <v>15</v>
      </c>
      <c r="Q7" s="65" t="s">
        <v>16</v>
      </c>
      <c r="R7" s="66" t="s">
        <v>15</v>
      </c>
      <c r="S7" s="63" t="s">
        <v>16</v>
      </c>
      <c r="T7" s="63" t="s">
        <v>15</v>
      </c>
      <c r="U7" s="64" t="s">
        <v>16</v>
      </c>
    </row>
    <row r="8" spans="1:251" s="2" customFormat="1" ht="26.25" customHeight="1" thickBot="1" x14ac:dyDescent="0.25">
      <c r="A8" s="91"/>
      <c r="B8" s="108" t="s">
        <v>47</v>
      </c>
      <c r="C8" s="181"/>
      <c r="D8" s="182">
        <f>D9+D27+D36+D48+D60+D65+D72</f>
        <v>3798</v>
      </c>
      <c r="E8" s="182">
        <f t="shared" ref="E8:U8" si="0">E9+E27+E36+E48+E60+E65+E72</f>
        <v>18</v>
      </c>
      <c r="F8" s="182">
        <f>F9+F27+F36+F48+F60+F65+F72</f>
        <v>3780</v>
      </c>
      <c r="G8" s="182">
        <f>G9+G27+G36+G48+G60+G65+G72</f>
        <v>2955</v>
      </c>
      <c r="H8" s="182">
        <f t="shared" si="0"/>
        <v>825</v>
      </c>
      <c r="I8" s="182">
        <f t="shared" si="0"/>
        <v>0</v>
      </c>
      <c r="J8" s="182">
        <f t="shared" si="0"/>
        <v>612</v>
      </c>
      <c r="K8" s="182">
        <f t="shared" si="0"/>
        <v>0</v>
      </c>
      <c r="L8" s="182">
        <f t="shared" si="0"/>
        <v>792</v>
      </c>
      <c r="M8" s="182">
        <f t="shared" si="0"/>
        <v>0</v>
      </c>
      <c r="N8" s="182">
        <f t="shared" si="0"/>
        <v>576</v>
      </c>
      <c r="O8" s="182">
        <f t="shared" si="0"/>
        <v>0</v>
      </c>
      <c r="P8" s="182">
        <f t="shared" si="0"/>
        <v>720</v>
      </c>
      <c r="Q8" s="182">
        <f t="shared" si="0"/>
        <v>0</v>
      </c>
      <c r="R8" s="182">
        <f t="shared" si="0"/>
        <v>576</v>
      </c>
      <c r="S8" s="182">
        <f t="shared" si="0"/>
        <v>0</v>
      </c>
      <c r="T8" s="182">
        <f t="shared" si="0"/>
        <v>504</v>
      </c>
      <c r="U8" s="182">
        <f t="shared" si="0"/>
        <v>0</v>
      </c>
    </row>
    <row r="9" spans="1:251" s="56" customFormat="1" ht="28.5" customHeight="1" thickBot="1" x14ac:dyDescent="0.25">
      <c r="A9" s="52" t="s">
        <v>32</v>
      </c>
      <c r="B9" s="53" t="s">
        <v>33</v>
      </c>
      <c r="C9" s="54"/>
      <c r="D9" s="55">
        <v>1476</v>
      </c>
      <c r="E9" s="55">
        <v>18</v>
      </c>
      <c r="F9" s="212">
        <v>1458</v>
      </c>
      <c r="G9" s="213">
        <v>796</v>
      </c>
      <c r="H9" s="218">
        <v>662</v>
      </c>
      <c r="I9" s="55">
        <v>0</v>
      </c>
      <c r="J9" s="55">
        <v>357</v>
      </c>
      <c r="K9" s="55">
        <v>0</v>
      </c>
      <c r="L9" s="55">
        <v>484</v>
      </c>
      <c r="M9" s="55">
        <v>0</v>
      </c>
      <c r="N9" s="55">
        <v>320</v>
      </c>
      <c r="O9" s="55">
        <v>0</v>
      </c>
      <c r="P9" s="55">
        <v>297</v>
      </c>
      <c r="Q9" s="55">
        <v>0</v>
      </c>
      <c r="R9" s="55">
        <v>0</v>
      </c>
      <c r="S9" s="55">
        <v>0</v>
      </c>
      <c r="T9" s="55">
        <v>0</v>
      </c>
      <c r="U9" s="419">
        <v>0</v>
      </c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</row>
    <row r="10" spans="1:251" s="56" customFormat="1" ht="13.5" thickBot="1" x14ac:dyDescent="0.25">
      <c r="A10" s="57" t="s">
        <v>100</v>
      </c>
      <c r="B10" s="58" t="s">
        <v>34</v>
      </c>
      <c r="C10" s="59"/>
      <c r="D10" s="211">
        <f>SUM(D11,D12,D13,D14,D15,D16,D17,D18,D19,D20,D21,D22,D23,D24,D25)</f>
        <v>1476</v>
      </c>
      <c r="E10" s="211">
        <f t="shared" ref="E10:U10" si="1">SUM(E11,E12,E13,E14,E15,E16,E17,E18,E19,E20,E21,E22,E23,E24,E25)</f>
        <v>18</v>
      </c>
      <c r="F10" s="211">
        <f t="shared" si="1"/>
        <v>1458</v>
      </c>
      <c r="G10" s="211">
        <f t="shared" si="1"/>
        <v>796</v>
      </c>
      <c r="H10" s="211">
        <f t="shared" si="1"/>
        <v>662</v>
      </c>
      <c r="I10" s="211">
        <f t="shared" si="1"/>
        <v>0</v>
      </c>
      <c r="J10" s="211">
        <f t="shared" si="1"/>
        <v>357</v>
      </c>
      <c r="K10" s="211">
        <f t="shared" si="1"/>
        <v>0</v>
      </c>
      <c r="L10" s="211">
        <f t="shared" si="1"/>
        <v>484</v>
      </c>
      <c r="M10" s="211">
        <f t="shared" si="1"/>
        <v>0</v>
      </c>
      <c r="N10" s="211">
        <f t="shared" si="1"/>
        <v>320</v>
      </c>
      <c r="O10" s="211">
        <f t="shared" si="1"/>
        <v>0</v>
      </c>
      <c r="P10" s="211">
        <f t="shared" si="1"/>
        <v>297</v>
      </c>
      <c r="Q10" s="211">
        <f t="shared" si="1"/>
        <v>0</v>
      </c>
      <c r="R10" s="211">
        <f t="shared" si="1"/>
        <v>0</v>
      </c>
      <c r="S10" s="211">
        <f t="shared" si="1"/>
        <v>0</v>
      </c>
      <c r="T10" s="211">
        <f t="shared" si="1"/>
        <v>0</v>
      </c>
      <c r="U10" s="211">
        <f t="shared" si="1"/>
        <v>0</v>
      </c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</row>
    <row r="11" spans="1:251" s="4" customFormat="1" ht="15.75" customHeight="1" x14ac:dyDescent="0.2">
      <c r="A11" s="24" t="s">
        <v>79</v>
      </c>
      <c r="B11" s="323" t="s">
        <v>86</v>
      </c>
      <c r="C11" s="191" t="s">
        <v>107</v>
      </c>
      <c r="D11" s="194">
        <v>115</v>
      </c>
      <c r="E11" s="198">
        <v>2</v>
      </c>
      <c r="F11" s="222">
        <v>113</v>
      </c>
      <c r="G11" s="214"/>
      <c r="H11" s="219">
        <v>113</v>
      </c>
      <c r="I11" s="15"/>
      <c r="J11" s="175">
        <v>17</v>
      </c>
      <c r="K11" s="67"/>
      <c r="L11" s="167">
        <v>44</v>
      </c>
      <c r="M11" s="15"/>
      <c r="N11" s="79">
        <v>16</v>
      </c>
      <c r="O11" s="10"/>
      <c r="P11" s="172">
        <v>36</v>
      </c>
      <c r="Q11" s="51"/>
      <c r="R11" s="19"/>
      <c r="S11" s="7"/>
      <c r="T11" s="10"/>
      <c r="U11" s="15"/>
    </row>
    <row r="12" spans="1:251" s="4" customFormat="1" ht="20.25" customHeight="1" x14ac:dyDescent="0.2">
      <c r="A12" s="24" t="s">
        <v>75</v>
      </c>
      <c r="B12" s="190" t="s">
        <v>101</v>
      </c>
      <c r="C12" s="192" t="s">
        <v>121</v>
      </c>
      <c r="D12" s="195">
        <v>148</v>
      </c>
      <c r="E12" s="175">
        <v>2</v>
      </c>
      <c r="F12" s="223">
        <v>146</v>
      </c>
      <c r="G12" s="215">
        <v>146</v>
      </c>
      <c r="H12" s="220"/>
      <c r="I12" s="17"/>
      <c r="J12" s="157">
        <v>34</v>
      </c>
      <c r="K12" s="68"/>
      <c r="L12" s="163">
        <v>44</v>
      </c>
      <c r="M12" s="17"/>
      <c r="N12" s="157">
        <v>18</v>
      </c>
      <c r="O12" s="6"/>
      <c r="P12" s="245">
        <v>50</v>
      </c>
      <c r="Q12" s="50"/>
      <c r="R12" s="5"/>
      <c r="S12" s="8"/>
      <c r="T12" s="6"/>
      <c r="U12" s="17"/>
    </row>
    <row r="13" spans="1:251" s="4" customFormat="1" ht="15.75" customHeight="1" x14ac:dyDescent="0.2">
      <c r="A13" s="24" t="s">
        <v>76</v>
      </c>
      <c r="B13" s="324" t="s">
        <v>18</v>
      </c>
      <c r="C13" s="192" t="s">
        <v>122</v>
      </c>
      <c r="D13" s="195">
        <v>143</v>
      </c>
      <c r="E13" s="157">
        <v>2</v>
      </c>
      <c r="F13" s="223">
        <v>141</v>
      </c>
      <c r="G13" s="216">
        <v>141</v>
      </c>
      <c r="H13" s="221"/>
      <c r="I13" s="17"/>
      <c r="J13" s="159">
        <v>34</v>
      </c>
      <c r="K13" s="8"/>
      <c r="L13" s="232">
        <v>44</v>
      </c>
      <c r="M13" s="17"/>
      <c r="N13" s="159">
        <v>32</v>
      </c>
      <c r="O13" s="6"/>
      <c r="P13" s="201">
        <v>31</v>
      </c>
      <c r="Q13" s="50"/>
      <c r="R13" s="5"/>
      <c r="S13" s="8"/>
      <c r="T13" s="6"/>
      <c r="U13" s="17"/>
    </row>
    <row r="14" spans="1:251" s="4" customFormat="1" ht="12" customHeight="1" x14ac:dyDescent="0.2">
      <c r="A14" s="24" t="s">
        <v>80</v>
      </c>
      <c r="B14" s="325" t="s">
        <v>102</v>
      </c>
      <c r="C14" s="192" t="s">
        <v>123</v>
      </c>
      <c r="D14" s="196">
        <v>144</v>
      </c>
      <c r="E14" s="199">
        <v>2</v>
      </c>
      <c r="F14" s="223">
        <v>142</v>
      </c>
      <c r="G14" s="217">
        <v>142</v>
      </c>
      <c r="H14" s="221"/>
      <c r="I14" s="17"/>
      <c r="J14" s="159">
        <v>17</v>
      </c>
      <c r="K14" s="8"/>
      <c r="L14" s="232">
        <v>22</v>
      </c>
      <c r="M14" s="17"/>
      <c r="N14" s="159">
        <v>48</v>
      </c>
      <c r="O14" s="68"/>
      <c r="P14" s="201">
        <v>55</v>
      </c>
      <c r="Q14" s="70"/>
      <c r="R14" s="71"/>
      <c r="S14" s="68"/>
      <c r="T14" s="68"/>
      <c r="U14" s="72"/>
    </row>
    <row r="15" spans="1:251" s="4" customFormat="1" ht="14.25" customHeight="1" x14ac:dyDescent="0.2">
      <c r="A15" s="24" t="s">
        <v>77</v>
      </c>
      <c r="B15" s="325" t="s">
        <v>17</v>
      </c>
      <c r="C15" s="193" t="s">
        <v>71</v>
      </c>
      <c r="D15" s="196">
        <v>80</v>
      </c>
      <c r="E15" s="159">
        <v>2</v>
      </c>
      <c r="F15" s="223">
        <v>78</v>
      </c>
      <c r="G15" s="216">
        <v>78</v>
      </c>
      <c r="H15" s="221"/>
      <c r="I15" s="17"/>
      <c r="J15" s="75">
        <v>34</v>
      </c>
      <c r="K15" s="8"/>
      <c r="L15" s="201">
        <v>44</v>
      </c>
      <c r="M15" s="17"/>
      <c r="N15" s="202"/>
      <c r="O15" s="68"/>
      <c r="P15" s="73"/>
      <c r="Q15" s="70"/>
      <c r="R15" s="71"/>
      <c r="S15" s="68"/>
      <c r="T15" s="68"/>
      <c r="U15" s="72"/>
    </row>
    <row r="16" spans="1:251" s="4" customFormat="1" ht="12.75" customHeight="1" x14ac:dyDescent="0.2">
      <c r="A16" s="24" t="s">
        <v>78</v>
      </c>
      <c r="B16" s="190" t="s">
        <v>1</v>
      </c>
      <c r="C16" s="192" t="s">
        <v>73</v>
      </c>
      <c r="D16" s="195">
        <v>110</v>
      </c>
      <c r="E16" s="200">
        <v>2</v>
      </c>
      <c r="F16" s="223">
        <v>108</v>
      </c>
      <c r="G16" s="217"/>
      <c r="H16" s="220">
        <v>108</v>
      </c>
      <c r="I16" s="17"/>
      <c r="J16" s="71">
        <v>34</v>
      </c>
      <c r="K16" s="8"/>
      <c r="L16" s="163">
        <v>44</v>
      </c>
      <c r="M16" s="17"/>
      <c r="N16" s="166">
        <v>30</v>
      </c>
      <c r="O16" s="68"/>
      <c r="P16" s="6"/>
      <c r="Q16" s="70"/>
      <c r="R16" s="71"/>
      <c r="S16" s="68"/>
      <c r="T16" s="68"/>
      <c r="U16" s="72"/>
    </row>
    <row r="17" spans="1:21" s="4" customFormat="1" ht="12" customHeight="1" x14ac:dyDescent="0.2">
      <c r="A17" s="190" t="s">
        <v>91</v>
      </c>
      <c r="B17" s="326" t="s">
        <v>90</v>
      </c>
      <c r="C17" s="192" t="s">
        <v>107</v>
      </c>
      <c r="D17" s="195">
        <v>132</v>
      </c>
      <c r="E17" s="200">
        <v>2</v>
      </c>
      <c r="F17" s="223">
        <v>130</v>
      </c>
      <c r="G17" s="215"/>
      <c r="H17" s="219">
        <v>130</v>
      </c>
      <c r="I17" s="115"/>
      <c r="J17" s="79">
        <v>34</v>
      </c>
      <c r="K17" s="116"/>
      <c r="L17" s="167">
        <v>44</v>
      </c>
      <c r="M17" s="115"/>
      <c r="N17" s="5">
        <v>16</v>
      </c>
      <c r="O17" s="117"/>
      <c r="P17" s="158">
        <v>36</v>
      </c>
      <c r="Q17" s="118"/>
      <c r="R17" s="119"/>
      <c r="S17" s="117"/>
      <c r="T17" s="117"/>
      <c r="U17" s="82"/>
    </row>
    <row r="18" spans="1:21" s="4" customFormat="1" ht="15" customHeight="1" x14ac:dyDescent="0.2">
      <c r="A18" s="24" t="s">
        <v>92</v>
      </c>
      <c r="B18" s="327" t="s">
        <v>103</v>
      </c>
      <c r="C18" s="192" t="s">
        <v>123</v>
      </c>
      <c r="D18" s="195">
        <v>146</v>
      </c>
      <c r="E18" s="157">
        <v>2</v>
      </c>
      <c r="F18" s="223">
        <v>144</v>
      </c>
      <c r="G18" s="217"/>
      <c r="H18" s="220">
        <v>144</v>
      </c>
      <c r="I18" s="17"/>
      <c r="J18" s="71">
        <v>34</v>
      </c>
      <c r="K18" s="8"/>
      <c r="L18" s="231">
        <v>44</v>
      </c>
      <c r="M18" s="72"/>
      <c r="N18" s="5">
        <v>32</v>
      </c>
      <c r="O18" s="68"/>
      <c r="P18" s="168">
        <v>34</v>
      </c>
      <c r="Q18" s="70"/>
      <c r="R18" s="71"/>
      <c r="S18" s="68"/>
      <c r="T18" s="68"/>
      <c r="U18" s="72"/>
    </row>
    <row r="19" spans="1:21" s="4" customFormat="1" ht="15" customHeight="1" x14ac:dyDescent="0.2">
      <c r="A19" s="25" t="s">
        <v>93</v>
      </c>
      <c r="B19" s="190" t="s">
        <v>2</v>
      </c>
      <c r="C19" s="191" t="s">
        <v>70</v>
      </c>
      <c r="D19" s="195">
        <v>78</v>
      </c>
      <c r="E19" s="175">
        <v>0</v>
      </c>
      <c r="F19" s="223">
        <v>78</v>
      </c>
      <c r="G19" s="215"/>
      <c r="H19" s="219">
        <v>78</v>
      </c>
      <c r="I19" s="17"/>
      <c r="J19" s="79">
        <v>34</v>
      </c>
      <c r="K19" s="8"/>
      <c r="L19" s="172">
        <v>44</v>
      </c>
      <c r="M19" s="72"/>
      <c r="N19" s="5"/>
      <c r="O19" s="68"/>
      <c r="P19" s="68"/>
      <c r="Q19" s="70"/>
      <c r="R19" s="157"/>
      <c r="S19" s="68"/>
      <c r="T19" s="163"/>
      <c r="U19" s="72"/>
    </row>
    <row r="20" spans="1:21" s="4" customFormat="1" ht="30.75" customHeight="1" x14ac:dyDescent="0.2">
      <c r="A20" s="25" t="s">
        <v>82</v>
      </c>
      <c r="B20" s="328" t="s">
        <v>125</v>
      </c>
      <c r="C20" s="191" t="s">
        <v>85</v>
      </c>
      <c r="D20" s="195">
        <v>71</v>
      </c>
      <c r="E20" s="157">
        <v>0</v>
      </c>
      <c r="F20" s="223">
        <v>71</v>
      </c>
      <c r="G20" s="215">
        <v>71</v>
      </c>
      <c r="H20" s="220"/>
      <c r="I20" s="17"/>
      <c r="J20" s="79">
        <v>17</v>
      </c>
      <c r="K20" s="8"/>
      <c r="L20" s="170">
        <v>22</v>
      </c>
      <c r="M20" s="72" t="s">
        <v>81</v>
      </c>
      <c r="N20" s="162">
        <v>32</v>
      </c>
      <c r="O20" s="68"/>
      <c r="P20" s="68"/>
      <c r="Q20" s="70"/>
      <c r="R20" s="157"/>
      <c r="S20" s="68"/>
      <c r="T20" s="68"/>
      <c r="U20" s="72"/>
    </row>
    <row r="21" spans="1:21" s="22" customFormat="1" ht="16.5" customHeight="1" x14ac:dyDescent="0.2">
      <c r="A21" s="25" t="s">
        <v>94</v>
      </c>
      <c r="B21" s="327" t="s">
        <v>104</v>
      </c>
      <c r="C21" s="192" t="s">
        <v>124</v>
      </c>
      <c r="D21" s="195">
        <v>73</v>
      </c>
      <c r="E21" s="157">
        <v>2</v>
      </c>
      <c r="F21" s="223">
        <v>71</v>
      </c>
      <c r="G21" s="217">
        <v>36</v>
      </c>
      <c r="H21" s="220">
        <v>35</v>
      </c>
      <c r="I21" s="17"/>
      <c r="J21" s="157">
        <v>17</v>
      </c>
      <c r="K21" s="8"/>
      <c r="L21" s="163">
        <v>22</v>
      </c>
      <c r="M21" s="72"/>
      <c r="N21" s="166">
        <v>32</v>
      </c>
      <c r="O21" s="68"/>
      <c r="P21" s="163"/>
      <c r="Q21" s="70"/>
      <c r="R21" s="157"/>
      <c r="S21" s="68"/>
      <c r="T21" s="68"/>
      <c r="U21" s="72"/>
    </row>
    <row r="22" spans="1:21" s="22" customFormat="1" ht="16.5" customHeight="1" x14ac:dyDescent="0.2">
      <c r="A22" s="190" t="s">
        <v>97</v>
      </c>
      <c r="B22" s="327" t="s">
        <v>105</v>
      </c>
      <c r="C22" s="192" t="s">
        <v>70</v>
      </c>
      <c r="D22" s="195">
        <v>78</v>
      </c>
      <c r="E22" s="197">
        <v>0</v>
      </c>
      <c r="F22" s="223">
        <v>78</v>
      </c>
      <c r="G22" s="217">
        <v>56</v>
      </c>
      <c r="H22" s="220">
        <v>22</v>
      </c>
      <c r="I22" s="17"/>
      <c r="J22" s="71">
        <v>34</v>
      </c>
      <c r="K22" s="8"/>
      <c r="L22" s="158">
        <v>44</v>
      </c>
      <c r="M22" s="72"/>
      <c r="N22" s="5"/>
      <c r="O22" s="68"/>
      <c r="P22" s="68"/>
      <c r="Q22" s="70"/>
      <c r="R22" s="157"/>
      <c r="S22" s="68"/>
      <c r="T22" s="68"/>
      <c r="U22" s="72"/>
    </row>
    <row r="23" spans="1:21" s="22" customFormat="1" ht="16.5" customHeight="1" x14ac:dyDescent="0.2">
      <c r="A23" s="190" t="s">
        <v>98</v>
      </c>
      <c r="B23" s="327" t="s">
        <v>106</v>
      </c>
      <c r="C23" s="192" t="s">
        <v>108</v>
      </c>
      <c r="D23" s="195">
        <v>74</v>
      </c>
      <c r="E23" s="197">
        <v>0</v>
      </c>
      <c r="F23" s="223">
        <v>74</v>
      </c>
      <c r="G23" s="217">
        <v>74</v>
      </c>
      <c r="H23" s="220"/>
      <c r="I23" s="15"/>
      <c r="J23" s="71">
        <v>17</v>
      </c>
      <c r="K23" s="7"/>
      <c r="L23" s="163">
        <v>22</v>
      </c>
      <c r="M23" s="80"/>
      <c r="N23" s="5">
        <v>16</v>
      </c>
      <c r="O23" s="67"/>
      <c r="P23" s="158">
        <v>19</v>
      </c>
      <c r="Q23" s="78"/>
      <c r="R23" s="175"/>
      <c r="S23" s="67"/>
      <c r="T23" s="67"/>
      <c r="U23" s="80"/>
    </row>
    <row r="24" spans="1:21" s="22" customFormat="1" ht="16.5" customHeight="1" x14ac:dyDescent="0.2">
      <c r="A24" s="329" t="s">
        <v>99</v>
      </c>
      <c r="B24" s="330" t="s">
        <v>109</v>
      </c>
      <c r="C24" s="331"/>
      <c r="D24" s="332">
        <v>52</v>
      </c>
      <c r="E24" s="157"/>
      <c r="F24" s="333">
        <v>52</v>
      </c>
      <c r="G24" s="334">
        <v>52</v>
      </c>
      <c r="H24" s="335"/>
      <c r="I24" s="115"/>
      <c r="J24" s="321"/>
      <c r="K24" s="320"/>
      <c r="L24" s="336"/>
      <c r="M24" s="82"/>
      <c r="N24" s="337">
        <v>16</v>
      </c>
      <c r="O24" s="118"/>
      <c r="P24" s="434">
        <v>36</v>
      </c>
      <c r="Q24" s="78"/>
      <c r="R24" s="175"/>
      <c r="S24" s="67"/>
      <c r="T24" s="67"/>
      <c r="U24" s="80"/>
    </row>
    <row r="25" spans="1:21" s="22" customFormat="1" ht="16.5" customHeight="1" thickBot="1" x14ac:dyDescent="0.25">
      <c r="A25" s="338"/>
      <c r="B25" s="339" t="s">
        <v>126</v>
      </c>
      <c r="C25" s="340" t="s">
        <v>72</v>
      </c>
      <c r="D25" s="341">
        <v>32</v>
      </c>
      <c r="E25" s="342"/>
      <c r="F25" s="343">
        <v>32</v>
      </c>
      <c r="G25" s="204"/>
      <c r="H25" s="344">
        <v>32</v>
      </c>
      <c r="I25" s="345"/>
      <c r="J25" s="346"/>
      <c r="K25" s="347"/>
      <c r="L25" s="348"/>
      <c r="M25" s="349"/>
      <c r="N25" s="350">
        <v>32</v>
      </c>
      <c r="O25" s="351"/>
      <c r="P25" s="348"/>
      <c r="Q25" s="68"/>
      <c r="R25" s="197"/>
      <c r="S25" s="70"/>
      <c r="T25" s="70"/>
      <c r="U25" s="72"/>
    </row>
    <row r="26" spans="1:21" s="22" customFormat="1" ht="31.5" customHeight="1" thickBot="1" x14ac:dyDescent="0.25">
      <c r="A26" s="203"/>
      <c r="B26" s="251" t="s">
        <v>96</v>
      </c>
      <c r="C26" s="250"/>
      <c r="D26" s="247"/>
      <c r="E26" s="248"/>
      <c r="F26" s="249"/>
      <c r="G26" s="204"/>
      <c r="H26" s="205"/>
      <c r="I26" s="207"/>
      <c r="J26" s="205"/>
      <c r="K26" s="206"/>
      <c r="L26" s="206"/>
      <c r="M26" s="207"/>
      <c r="N26" s="208"/>
      <c r="O26" s="209"/>
      <c r="P26" s="322"/>
      <c r="Q26" s="322"/>
      <c r="R26" s="208"/>
      <c r="S26" s="209"/>
      <c r="T26" s="209"/>
      <c r="U26" s="210"/>
    </row>
    <row r="27" spans="1:21" s="4" customFormat="1" ht="30" customHeight="1" thickBot="1" x14ac:dyDescent="0.25">
      <c r="A27" s="30" t="s">
        <v>127</v>
      </c>
      <c r="B27" s="30" t="s">
        <v>128</v>
      </c>
      <c r="C27" s="177"/>
      <c r="D27" s="189">
        <f>SUM(D28,D29,D30,D31,D32,D33,D34)</f>
        <v>349</v>
      </c>
      <c r="E27" s="189">
        <f>SUM(E28,E29,E30,E31,E32,E33,E34)</f>
        <v>0</v>
      </c>
      <c r="F27" s="189">
        <f>SUM(F28,F29,F30,F31,F32,F33,F34)</f>
        <v>349</v>
      </c>
      <c r="G27" s="189">
        <f>SUM(G28,G29,G30,G31,G32,G33,G34)</f>
        <v>186</v>
      </c>
      <c r="H27" s="189">
        <f t="shared" ref="H27" si="2">SUM(H28,H29,H30,H31,H32,H33,H34)</f>
        <v>163</v>
      </c>
      <c r="I27" s="189"/>
      <c r="J27" s="189">
        <f>SUM(J28,J29,J30,J31,J32,J33,J34)</f>
        <v>34</v>
      </c>
      <c r="K27" s="189">
        <f t="shared" ref="K27:U27" si="3">SUM(K28,K29,K30,K31,K32,K33,K34)</f>
        <v>0</v>
      </c>
      <c r="L27" s="189">
        <f t="shared" si="3"/>
        <v>22</v>
      </c>
      <c r="M27" s="189">
        <f t="shared" si="3"/>
        <v>0</v>
      </c>
      <c r="N27" s="189">
        <f t="shared" si="3"/>
        <v>128</v>
      </c>
      <c r="O27" s="189">
        <f t="shared" si="3"/>
        <v>0</v>
      </c>
      <c r="P27" s="189">
        <f t="shared" si="3"/>
        <v>123</v>
      </c>
      <c r="Q27" s="189">
        <f t="shared" si="3"/>
        <v>0</v>
      </c>
      <c r="R27" s="189">
        <f t="shared" si="3"/>
        <v>0</v>
      </c>
      <c r="S27" s="189">
        <f t="shared" si="3"/>
        <v>0</v>
      </c>
      <c r="T27" s="189">
        <f t="shared" si="3"/>
        <v>42</v>
      </c>
      <c r="U27" s="189">
        <f t="shared" si="3"/>
        <v>0</v>
      </c>
    </row>
    <row r="28" spans="1:21" s="4" customFormat="1" ht="20.25" customHeight="1" x14ac:dyDescent="0.2">
      <c r="A28" s="27" t="s">
        <v>129</v>
      </c>
      <c r="B28" s="352" t="s">
        <v>130</v>
      </c>
      <c r="C28" s="164"/>
      <c r="D28" s="267">
        <v>52</v>
      </c>
      <c r="E28" s="253"/>
      <c r="F28" s="285">
        <v>52</v>
      </c>
      <c r="G28" s="93">
        <v>52</v>
      </c>
      <c r="H28" s="105"/>
      <c r="I28" s="109"/>
      <c r="J28" s="16"/>
      <c r="K28" s="8"/>
      <c r="L28" s="68"/>
      <c r="M28" s="72"/>
      <c r="N28" s="433">
        <v>32</v>
      </c>
      <c r="O28" s="163"/>
      <c r="P28" s="436">
        <v>20</v>
      </c>
      <c r="Q28" s="357"/>
      <c r="R28" s="69"/>
      <c r="S28" s="68"/>
      <c r="T28" s="68"/>
      <c r="U28" s="84"/>
    </row>
    <row r="29" spans="1:21" s="4" customFormat="1" ht="25.5" customHeight="1" x14ac:dyDescent="0.2">
      <c r="A29" s="27" t="s">
        <v>131</v>
      </c>
      <c r="B29" s="352" t="s">
        <v>132</v>
      </c>
      <c r="C29" s="165"/>
      <c r="D29" s="268">
        <v>55</v>
      </c>
      <c r="E29" s="253"/>
      <c r="F29" s="285">
        <v>55</v>
      </c>
      <c r="G29" s="92"/>
      <c r="H29" s="103">
        <v>55</v>
      </c>
      <c r="I29" s="17"/>
      <c r="J29" s="16"/>
      <c r="K29" s="8"/>
      <c r="L29" s="68"/>
      <c r="M29" s="72"/>
      <c r="N29" s="430">
        <v>32</v>
      </c>
      <c r="O29" s="163"/>
      <c r="P29" s="436">
        <v>23</v>
      </c>
      <c r="Q29" s="357"/>
      <c r="R29" s="156"/>
      <c r="S29" s="163"/>
      <c r="T29" s="163"/>
      <c r="U29" s="68"/>
    </row>
    <row r="30" spans="1:21" s="4" customFormat="1" ht="12.75" customHeight="1" x14ac:dyDescent="0.2">
      <c r="A30" s="28" t="s">
        <v>133</v>
      </c>
      <c r="B30" s="236" t="s">
        <v>5</v>
      </c>
      <c r="C30" s="165"/>
      <c r="D30" s="268">
        <v>52</v>
      </c>
      <c r="E30" s="253"/>
      <c r="F30" s="420">
        <v>52</v>
      </c>
      <c r="G30" s="92">
        <v>52</v>
      </c>
      <c r="H30" s="103"/>
      <c r="I30" s="17"/>
      <c r="J30" s="111"/>
      <c r="K30" s="135"/>
      <c r="L30" s="73"/>
      <c r="M30" s="234"/>
      <c r="N30" s="431">
        <v>32</v>
      </c>
      <c r="O30" s="161"/>
      <c r="P30" s="386">
        <v>20</v>
      </c>
      <c r="Q30" s="171"/>
      <c r="R30" s="174"/>
      <c r="S30" s="161"/>
      <c r="T30" s="161"/>
      <c r="U30" s="68"/>
    </row>
    <row r="31" spans="1:21" s="4" customFormat="1" ht="12" customHeight="1" x14ac:dyDescent="0.2">
      <c r="A31" s="28" t="s">
        <v>134</v>
      </c>
      <c r="B31" s="236" t="s">
        <v>2</v>
      </c>
      <c r="C31" s="107"/>
      <c r="D31" s="268">
        <v>52</v>
      </c>
      <c r="E31" s="253"/>
      <c r="F31" s="286">
        <v>52</v>
      </c>
      <c r="G31" s="92"/>
      <c r="H31" s="103">
        <v>52</v>
      </c>
      <c r="I31" s="17"/>
      <c r="J31" s="111"/>
      <c r="K31" s="135"/>
      <c r="L31" s="73"/>
      <c r="M31" s="234"/>
      <c r="N31" s="431">
        <v>32</v>
      </c>
      <c r="O31" s="161"/>
      <c r="P31" s="386">
        <v>20</v>
      </c>
      <c r="Q31" s="171"/>
      <c r="R31" s="174"/>
      <c r="S31" s="161"/>
      <c r="T31" s="161"/>
      <c r="U31" s="68"/>
    </row>
    <row r="32" spans="1:21" s="23" customFormat="1" ht="14.25" customHeight="1" x14ac:dyDescent="0.2">
      <c r="A32" s="353" t="s">
        <v>135</v>
      </c>
      <c r="B32" s="236" t="s">
        <v>19</v>
      </c>
      <c r="C32" s="128"/>
      <c r="D32" s="269">
        <v>42</v>
      </c>
      <c r="E32" s="254"/>
      <c r="F32" s="286">
        <v>42</v>
      </c>
      <c r="G32" s="235">
        <v>42</v>
      </c>
      <c r="H32" s="104"/>
      <c r="I32" s="18"/>
      <c r="J32" s="37"/>
      <c r="K32" s="135"/>
      <c r="L32" s="73"/>
      <c r="M32" s="230"/>
      <c r="N32" s="159"/>
      <c r="O32" s="161"/>
      <c r="P32" s="161"/>
      <c r="Q32" s="163"/>
      <c r="R32" s="174"/>
      <c r="S32" s="161"/>
      <c r="T32" s="443">
        <v>42</v>
      </c>
      <c r="U32" s="73"/>
    </row>
    <row r="33" spans="1:21" s="23" customFormat="1" ht="14.25" customHeight="1" x14ac:dyDescent="0.2">
      <c r="A33" s="354" t="s">
        <v>136</v>
      </c>
      <c r="B33" s="236" t="s">
        <v>110</v>
      </c>
      <c r="C33" s="192"/>
      <c r="D33" s="270">
        <v>56</v>
      </c>
      <c r="E33" s="255"/>
      <c r="F33" s="359">
        <v>56</v>
      </c>
      <c r="G33" s="242"/>
      <c r="H33" s="243">
        <v>56</v>
      </c>
      <c r="I33" s="244"/>
      <c r="J33" s="240">
        <v>34</v>
      </c>
      <c r="K33" s="241"/>
      <c r="L33" s="426">
        <v>22</v>
      </c>
      <c r="M33" s="230"/>
      <c r="N33" s="159"/>
      <c r="O33" s="73"/>
      <c r="P33" s="161"/>
      <c r="Q33" s="73"/>
      <c r="R33" s="174"/>
      <c r="S33" s="73"/>
      <c r="T33" s="161"/>
      <c r="U33" s="69"/>
    </row>
    <row r="34" spans="1:21" s="23" customFormat="1" ht="26.25" customHeight="1" thickBot="1" x14ac:dyDescent="0.25">
      <c r="A34" s="355" t="s">
        <v>137</v>
      </c>
      <c r="B34" s="356" t="s">
        <v>138</v>
      </c>
      <c r="C34" s="40"/>
      <c r="D34" s="271">
        <v>40</v>
      </c>
      <c r="E34" s="256"/>
      <c r="F34" s="360">
        <v>40</v>
      </c>
      <c r="G34" s="237">
        <v>40</v>
      </c>
      <c r="H34" s="238"/>
      <c r="I34" s="239"/>
      <c r="J34" s="358"/>
      <c r="K34" s="358"/>
      <c r="L34" s="240"/>
      <c r="M34" s="68"/>
      <c r="N34" s="174"/>
      <c r="O34" s="73"/>
      <c r="P34" s="435">
        <v>40</v>
      </c>
      <c r="Q34" s="110"/>
      <c r="R34" s="169"/>
      <c r="S34" s="110"/>
      <c r="T34" s="169"/>
      <c r="U34" s="77"/>
    </row>
    <row r="35" spans="1:21" ht="24.75" customHeight="1" thickBot="1" x14ac:dyDescent="0.25">
      <c r="A35" s="30" t="s">
        <v>20</v>
      </c>
      <c r="B35" s="43" t="s">
        <v>21</v>
      </c>
      <c r="C35" s="422"/>
      <c r="D35" s="211"/>
      <c r="E35" s="211"/>
      <c r="F35" s="211"/>
      <c r="G35" s="211"/>
      <c r="H35" s="211"/>
      <c r="I35" s="211">
        <f>I36+I47</f>
        <v>0</v>
      </c>
      <c r="J35" s="211"/>
      <c r="K35" s="211">
        <f>K36+K47</f>
        <v>0</v>
      </c>
      <c r="L35" s="423"/>
      <c r="M35" s="424"/>
      <c r="N35" s="425"/>
      <c r="O35" s="425"/>
      <c r="P35" s="211"/>
      <c r="Q35" s="211">
        <f>Q36+Q47</f>
        <v>0</v>
      </c>
      <c r="R35" s="211"/>
      <c r="S35" s="211">
        <f>S36+S47</f>
        <v>0</v>
      </c>
      <c r="T35" s="211"/>
      <c r="U35" s="423">
        <f>U36+U47</f>
        <v>0</v>
      </c>
    </row>
    <row r="36" spans="1:21" ht="26.25" customHeight="1" thickBot="1" x14ac:dyDescent="0.25">
      <c r="A36" s="21" t="s">
        <v>22</v>
      </c>
      <c r="B36" s="43" t="s">
        <v>3</v>
      </c>
      <c r="C36" s="41"/>
      <c r="D36" s="275">
        <f>SUM(D37,D38,D39,D40,D41,D42,D43,D44,D45,D46)</f>
        <v>532</v>
      </c>
      <c r="E36" s="275">
        <f t="shared" ref="E36:F36" si="4">SUM(E37,E38,E39,E40,E41,E42,E43,E44,E45,E46)</f>
        <v>0</v>
      </c>
      <c r="F36" s="275">
        <f t="shared" si="4"/>
        <v>532</v>
      </c>
      <c r="G36" s="49">
        <f>SUM(G37:G46)</f>
        <v>532</v>
      </c>
      <c r="H36" s="49">
        <f>SUM(H37:H46)</f>
        <v>0</v>
      </c>
      <c r="I36" s="49">
        <f t="shared" ref="I36:O36" si="5">SUM(I37:I46)</f>
        <v>0</v>
      </c>
      <c r="J36" s="49">
        <f t="shared" si="5"/>
        <v>102</v>
      </c>
      <c r="K36" s="49">
        <f t="shared" si="5"/>
        <v>0</v>
      </c>
      <c r="L36" s="49">
        <f t="shared" si="5"/>
        <v>110</v>
      </c>
      <c r="M36" s="49">
        <f t="shared" si="5"/>
        <v>0</v>
      </c>
      <c r="N36" s="49">
        <f t="shared" si="5"/>
        <v>0</v>
      </c>
      <c r="O36" s="49">
        <f t="shared" si="5"/>
        <v>0</v>
      </c>
      <c r="P36" s="49">
        <f t="shared" ref="P36:U36" si="6">SUM(P37:P46)</f>
        <v>80</v>
      </c>
      <c r="Q36" s="49">
        <f t="shared" si="6"/>
        <v>0</v>
      </c>
      <c r="R36" s="49">
        <f t="shared" si="6"/>
        <v>128</v>
      </c>
      <c r="S36" s="49">
        <f t="shared" si="6"/>
        <v>0</v>
      </c>
      <c r="T36" s="49">
        <f t="shared" si="6"/>
        <v>112</v>
      </c>
      <c r="U36" s="365">
        <f t="shared" si="6"/>
        <v>0</v>
      </c>
    </row>
    <row r="37" spans="1:21" ht="9.75" customHeight="1" x14ac:dyDescent="0.2">
      <c r="A37" s="26" t="s">
        <v>63</v>
      </c>
      <c r="B37" s="44" t="s">
        <v>83</v>
      </c>
      <c r="C37" s="38"/>
      <c r="D37" s="272">
        <v>60</v>
      </c>
      <c r="E37" s="257"/>
      <c r="F37" s="287">
        <v>60</v>
      </c>
      <c r="G37" s="92">
        <f>SUM(I37:U37)</f>
        <v>60</v>
      </c>
      <c r="H37" s="102"/>
      <c r="I37" s="15"/>
      <c r="J37" s="35"/>
      <c r="K37" s="7"/>
      <c r="L37" s="67"/>
      <c r="M37" s="80"/>
      <c r="N37" s="160"/>
      <c r="O37" s="67"/>
      <c r="P37" s="170"/>
      <c r="Q37" s="78"/>
      <c r="R37" s="439">
        <v>32</v>
      </c>
      <c r="S37" s="67"/>
      <c r="T37" s="172">
        <v>28</v>
      </c>
      <c r="U37" s="80"/>
    </row>
    <row r="38" spans="1:21" ht="22.5" customHeight="1" x14ac:dyDescent="0.2">
      <c r="A38" s="27" t="s">
        <v>67</v>
      </c>
      <c r="B38" s="32" t="s">
        <v>48</v>
      </c>
      <c r="C38" s="38"/>
      <c r="D38" s="276">
        <v>74</v>
      </c>
      <c r="E38" s="257"/>
      <c r="F38" s="287">
        <v>74</v>
      </c>
      <c r="G38" s="92">
        <f t="shared" ref="G38:G46" si="7">SUM(I38:U38)</f>
        <v>74</v>
      </c>
      <c r="H38" s="103"/>
      <c r="I38" s="17"/>
      <c r="J38" s="36"/>
      <c r="K38" s="8"/>
      <c r="L38" s="68"/>
      <c r="M38" s="72"/>
      <c r="N38" s="69"/>
      <c r="O38" s="68"/>
      <c r="P38" s="68" t="s">
        <v>81</v>
      </c>
      <c r="Q38" s="70"/>
      <c r="R38" s="162">
        <v>32</v>
      </c>
      <c r="S38" s="68"/>
      <c r="T38" s="168">
        <v>42</v>
      </c>
      <c r="U38" s="72"/>
    </row>
    <row r="39" spans="1:21" ht="22.5" customHeight="1" x14ac:dyDescent="0.2">
      <c r="A39" s="27" t="s">
        <v>64</v>
      </c>
      <c r="B39" s="32" t="s">
        <v>116</v>
      </c>
      <c r="C39" s="39"/>
      <c r="D39" s="276">
        <v>56</v>
      </c>
      <c r="E39" s="257"/>
      <c r="F39" s="287">
        <v>56</v>
      </c>
      <c r="G39" s="92">
        <f t="shared" si="7"/>
        <v>56</v>
      </c>
      <c r="H39" s="103"/>
      <c r="I39" s="17"/>
      <c r="J39" s="36">
        <v>34</v>
      </c>
      <c r="K39" s="8"/>
      <c r="L39" s="168">
        <v>22</v>
      </c>
      <c r="M39" s="72"/>
      <c r="N39" s="69"/>
      <c r="O39" s="68"/>
      <c r="P39" s="68"/>
      <c r="Q39" s="70"/>
      <c r="R39" s="71"/>
      <c r="S39" s="68"/>
      <c r="T39" s="68"/>
      <c r="U39" s="72"/>
    </row>
    <row r="40" spans="1:21" ht="25.5" customHeight="1" x14ac:dyDescent="0.2">
      <c r="A40" s="27" t="s">
        <v>66</v>
      </c>
      <c r="B40" s="32" t="s">
        <v>139</v>
      </c>
      <c r="C40" s="38"/>
      <c r="D40" s="276">
        <v>40</v>
      </c>
      <c r="E40" s="257"/>
      <c r="F40" s="287">
        <v>40</v>
      </c>
      <c r="G40" s="92">
        <f t="shared" si="7"/>
        <v>40</v>
      </c>
      <c r="H40" s="103"/>
      <c r="I40" s="17"/>
      <c r="J40" s="36"/>
      <c r="K40" s="8"/>
      <c r="L40" s="68"/>
      <c r="M40" s="72"/>
      <c r="N40" s="69"/>
      <c r="O40" s="68"/>
      <c r="P40" s="436">
        <v>40</v>
      </c>
      <c r="Q40" s="70"/>
      <c r="R40" s="157"/>
      <c r="S40" s="68"/>
      <c r="T40" s="163"/>
      <c r="U40" s="72"/>
    </row>
    <row r="41" spans="1:21" ht="24" customHeight="1" x14ac:dyDescent="0.2">
      <c r="A41" s="28" t="s">
        <v>65</v>
      </c>
      <c r="B41" s="45" t="s">
        <v>140</v>
      </c>
      <c r="C41" s="38"/>
      <c r="D41" s="274">
        <v>44</v>
      </c>
      <c r="E41" s="258"/>
      <c r="F41" s="287">
        <v>44</v>
      </c>
      <c r="G41" s="92">
        <f t="shared" si="7"/>
        <v>44</v>
      </c>
      <c r="H41" s="104"/>
      <c r="I41" s="18"/>
      <c r="J41" s="37"/>
      <c r="K41" s="9"/>
      <c r="L41" s="427">
        <v>44</v>
      </c>
      <c r="M41" s="76"/>
      <c r="N41" s="77"/>
      <c r="O41" s="73"/>
      <c r="P41" s="73"/>
      <c r="Q41" s="74"/>
      <c r="R41" s="75"/>
      <c r="S41" s="73"/>
      <c r="T41" s="73"/>
      <c r="U41" s="76"/>
    </row>
    <row r="42" spans="1:21" ht="14.25" customHeight="1" x14ac:dyDescent="0.2">
      <c r="A42" s="28" t="s">
        <v>115</v>
      </c>
      <c r="B42" s="45" t="s">
        <v>141</v>
      </c>
      <c r="C42" s="38"/>
      <c r="D42" s="274">
        <v>56</v>
      </c>
      <c r="E42" s="259"/>
      <c r="F42" s="287">
        <v>56</v>
      </c>
      <c r="G42" s="92">
        <f t="shared" si="7"/>
        <v>56</v>
      </c>
      <c r="H42" s="104"/>
      <c r="I42" s="18"/>
      <c r="J42" s="37">
        <v>34</v>
      </c>
      <c r="K42" s="9"/>
      <c r="L42" s="427">
        <v>22</v>
      </c>
      <c r="M42" s="76"/>
      <c r="N42" s="77"/>
      <c r="O42" s="73"/>
      <c r="P42" s="73"/>
      <c r="Q42" s="74"/>
      <c r="R42" s="159"/>
      <c r="S42" s="73"/>
      <c r="T42" s="161"/>
      <c r="U42" s="76"/>
    </row>
    <row r="43" spans="1:21" ht="14.25" customHeight="1" x14ac:dyDescent="0.2">
      <c r="A43" s="28" t="s">
        <v>142</v>
      </c>
      <c r="B43" s="45" t="s">
        <v>143</v>
      </c>
      <c r="C43" s="38"/>
      <c r="D43" s="274">
        <v>56</v>
      </c>
      <c r="E43" s="258"/>
      <c r="F43" s="287">
        <v>56</v>
      </c>
      <c r="G43" s="92">
        <f t="shared" si="7"/>
        <v>56</v>
      </c>
      <c r="H43" s="104"/>
      <c r="I43" s="18"/>
      <c r="J43" s="37">
        <v>34</v>
      </c>
      <c r="K43" s="9"/>
      <c r="L43" s="427">
        <v>22</v>
      </c>
      <c r="M43" s="76"/>
      <c r="N43" s="77"/>
      <c r="O43" s="73"/>
      <c r="P43" s="73"/>
      <c r="Q43" s="74"/>
      <c r="R43" s="159"/>
      <c r="S43" s="73"/>
      <c r="T43" s="161"/>
      <c r="U43" s="76"/>
    </row>
    <row r="44" spans="1:21" ht="24" customHeight="1" x14ac:dyDescent="0.2">
      <c r="A44" s="28" t="s">
        <v>144</v>
      </c>
      <c r="B44" s="45" t="s">
        <v>4</v>
      </c>
      <c r="C44" s="114"/>
      <c r="D44" s="274">
        <v>74</v>
      </c>
      <c r="E44" s="362"/>
      <c r="F44" s="291">
        <v>74</v>
      </c>
      <c r="G44" s="92">
        <f t="shared" si="7"/>
        <v>74</v>
      </c>
      <c r="H44" s="104"/>
      <c r="I44" s="18"/>
      <c r="J44" s="37"/>
      <c r="K44" s="9"/>
      <c r="L44" s="161"/>
      <c r="M44" s="76"/>
      <c r="N44" s="77"/>
      <c r="O44" s="73"/>
      <c r="P44" s="73"/>
      <c r="Q44" s="74"/>
      <c r="R44" s="438">
        <v>32</v>
      </c>
      <c r="S44" s="73"/>
      <c r="T44" s="201">
        <v>42</v>
      </c>
      <c r="U44" s="76"/>
    </row>
    <row r="45" spans="1:21" ht="24" customHeight="1" x14ac:dyDescent="0.2">
      <c r="A45" s="28" t="s">
        <v>145</v>
      </c>
      <c r="B45" s="45" t="s">
        <v>146</v>
      </c>
      <c r="C45" s="192"/>
      <c r="D45" s="276">
        <v>36</v>
      </c>
      <c r="E45" s="363"/>
      <c r="F45" s="292">
        <v>36</v>
      </c>
      <c r="G45" s="92">
        <f t="shared" si="7"/>
        <v>36</v>
      </c>
      <c r="H45" s="103"/>
      <c r="I45" s="8"/>
      <c r="J45" s="37"/>
      <c r="K45" s="9"/>
      <c r="L45" s="161"/>
      <c r="M45" s="76"/>
      <c r="N45" s="77"/>
      <c r="O45" s="73"/>
      <c r="P45" s="73">
        <v>20</v>
      </c>
      <c r="Q45" s="74"/>
      <c r="R45" s="438">
        <v>16</v>
      </c>
      <c r="S45" s="73"/>
      <c r="T45" s="73"/>
      <c r="U45" s="76"/>
    </row>
    <row r="46" spans="1:21" ht="24" customHeight="1" thickBot="1" x14ac:dyDescent="0.25">
      <c r="A46" s="28" t="s">
        <v>147</v>
      </c>
      <c r="B46" s="45" t="s">
        <v>148</v>
      </c>
      <c r="C46" s="114"/>
      <c r="D46" s="273">
        <v>36</v>
      </c>
      <c r="E46" s="361"/>
      <c r="F46" s="291">
        <v>36</v>
      </c>
      <c r="G46" s="92">
        <f t="shared" si="7"/>
        <v>36</v>
      </c>
      <c r="H46" s="364"/>
      <c r="I46" s="179"/>
      <c r="J46" s="37"/>
      <c r="K46" s="9"/>
      <c r="L46" s="161"/>
      <c r="M46" s="76"/>
      <c r="N46" s="77"/>
      <c r="O46" s="73"/>
      <c r="P46" s="73">
        <v>20</v>
      </c>
      <c r="Q46" s="74"/>
      <c r="R46" s="438">
        <v>16</v>
      </c>
      <c r="S46" s="73"/>
      <c r="T46" s="161"/>
      <c r="U46" s="76"/>
    </row>
    <row r="47" spans="1:21" ht="19.5" customHeight="1" thickBot="1" x14ac:dyDescent="0.25">
      <c r="A47" s="298" t="s">
        <v>23</v>
      </c>
      <c r="B47" s="299" t="s">
        <v>24</v>
      </c>
      <c r="C47" s="300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</row>
    <row r="48" spans="1:21" ht="36" customHeight="1" thickBot="1" x14ac:dyDescent="0.25">
      <c r="A48" s="301" t="s">
        <v>25</v>
      </c>
      <c r="B48" s="302" t="s">
        <v>149</v>
      </c>
      <c r="C48" s="303"/>
      <c r="D48" s="304">
        <f>SUM(D49,D54,D56)</f>
        <v>534</v>
      </c>
      <c r="E48" s="304">
        <f>SUM(E49,E54,E56)</f>
        <v>0</v>
      </c>
      <c r="F48" s="304">
        <f>SUM(F49,F54,F56)</f>
        <v>534</v>
      </c>
      <c r="G48" s="304">
        <f>SUM(G49,G54,G56)</f>
        <v>534</v>
      </c>
      <c r="H48" s="304"/>
      <c r="I48" s="304"/>
      <c r="J48" s="304">
        <f>SUM(J49,J54,J56)</f>
        <v>34</v>
      </c>
      <c r="K48" s="304">
        <f t="shared" ref="K48:U48" si="8">SUM(K49,K54,K56)</f>
        <v>0</v>
      </c>
      <c r="L48" s="304">
        <f t="shared" si="8"/>
        <v>44</v>
      </c>
      <c r="M48" s="304">
        <f t="shared" si="8"/>
        <v>0</v>
      </c>
      <c r="N48" s="304">
        <f t="shared" si="8"/>
        <v>32</v>
      </c>
      <c r="O48" s="304">
        <f t="shared" si="8"/>
        <v>0</v>
      </c>
      <c r="P48" s="304">
        <f t="shared" si="8"/>
        <v>100</v>
      </c>
      <c r="Q48" s="304">
        <f t="shared" si="8"/>
        <v>0</v>
      </c>
      <c r="R48" s="304">
        <f t="shared" si="8"/>
        <v>128</v>
      </c>
      <c r="S48" s="304">
        <f t="shared" si="8"/>
        <v>0</v>
      </c>
      <c r="T48" s="304">
        <f t="shared" si="8"/>
        <v>196</v>
      </c>
      <c r="U48" s="304">
        <f t="shared" si="8"/>
        <v>0</v>
      </c>
    </row>
    <row r="49" spans="1:21" s="34" customFormat="1" ht="23.25" customHeight="1" thickBot="1" x14ac:dyDescent="0.25">
      <c r="A49" s="29" t="s">
        <v>26</v>
      </c>
      <c r="B49" s="113" t="s">
        <v>150</v>
      </c>
      <c r="C49" s="164"/>
      <c r="D49" s="277">
        <f>SUM(D50,D51,D52)</f>
        <v>298</v>
      </c>
      <c r="E49" s="260">
        <f>SUM(E50,E51,E52)</f>
        <v>0</v>
      </c>
      <c r="F49" s="288">
        <f>SUM(F50,F51,F52)</f>
        <v>298</v>
      </c>
      <c r="G49" s="246">
        <f>SUM(J49:U49)</f>
        <v>298</v>
      </c>
      <c r="H49" s="246"/>
      <c r="I49" s="229"/>
      <c r="J49" s="246">
        <f>SUM(J50,J51,J52)</f>
        <v>34</v>
      </c>
      <c r="K49" s="246">
        <f t="shared" ref="K49:U49" si="9">SUM(K50,K51,K52)</f>
        <v>0</v>
      </c>
      <c r="L49" s="246">
        <f t="shared" si="9"/>
        <v>22</v>
      </c>
      <c r="M49" s="246">
        <f t="shared" si="9"/>
        <v>0</v>
      </c>
      <c r="N49" s="246">
        <f t="shared" si="9"/>
        <v>16</v>
      </c>
      <c r="O49" s="246">
        <f t="shared" si="9"/>
        <v>0</v>
      </c>
      <c r="P49" s="246">
        <f t="shared" si="9"/>
        <v>20</v>
      </c>
      <c r="Q49" s="246">
        <f t="shared" si="9"/>
        <v>0</v>
      </c>
      <c r="R49" s="246">
        <f t="shared" si="9"/>
        <v>80</v>
      </c>
      <c r="S49" s="246">
        <f t="shared" si="9"/>
        <v>0</v>
      </c>
      <c r="T49" s="246">
        <f t="shared" si="9"/>
        <v>126</v>
      </c>
      <c r="U49" s="246">
        <f t="shared" si="9"/>
        <v>0</v>
      </c>
    </row>
    <row r="50" spans="1:21" s="34" customFormat="1" ht="30" customHeight="1" thickBot="1" x14ac:dyDescent="0.25">
      <c r="A50" s="27"/>
      <c r="B50" s="32" t="s">
        <v>150</v>
      </c>
      <c r="C50" s="107"/>
      <c r="D50" s="278">
        <v>150</v>
      </c>
      <c r="E50" s="257"/>
      <c r="F50" s="287">
        <v>150</v>
      </c>
      <c r="G50" s="246">
        <f t="shared" ref="G50:G56" si="10">SUM(J50:U50)</f>
        <v>150</v>
      </c>
      <c r="H50" s="103"/>
      <c r="I50" s="17"/>
      <c r="J50" s="36">
        <v>34</v>
      </c>
      <c r="K50" s="8"/>
      <c r="L50" s="428">
        <v>22</v>
      </c>
      <c r="M50" s="366"/>
      <c r="N50" s="157">
        <v>16</v>
      </c>
      <c r="O50" s="163"/>
      <c r="P50" s="168">
        <v>20</v>
      </c>
      <c r="Q50" s="357"/>
      <c r="R50" s="156">
        <v>16</v>
      </c>
      <c r="S50" s="68"/>
      <c r="T50" s="158">
        <v>42</v>
      </c>
      <c r="U50" s="68"/>
    </row>
    <row r="51" spans="1:21" s="1" customFormat="1" ht="26.25" customHeight="1" thickBot="1" x14ac:dyDescent="0.25">
      <c r="A51" s="27"/>
      <c r="B51" s="32" t="s">
        <v>151</v>
      </c>
      <c r="C51" s="107"/>
      <c r="D51" s="278">
        <v>74</v>
      </c>
      <c r="E51" s="257"/>
      <c r="F51" s="287">
        <v>74</v>
      </c>
      <c r="G51" s="246">
        <f t="shared" si="10"/>
        <v>74</v>
      </c>
      <c r="H51" s="103"/>
      <c r="I51" s="17"/>
      <c r="J51" s="36"/>
      <c r="K51" s="163"/>
      <c r="L51" s="163"/>
      <c r="M51" s="366"/>
      <c r="N51" s="157"/>
      <c r="O51" s="68"/>
      <c r="P51" s="68"/>
      <c r="Q51" s="72"/>
      <c r="R51" s="442">
        <v>32</v>
      </c>
      <c r="S51" s="68"/>
      <c r="T51" s="158">
        <v>42</v>
      </c>
      <c r="U51" s="68"/>
    </row>
    <row r="52" spans="1:21" s="3" customFormat="1" ht="15.75" customHeight="1" thickBot="1" x14ac:dyDescent="0.25">
      <c r="A52" s="27"/>
      <c r="B52" s="32" t="s">
        <v>152</v>
      </c>
      <c r="C52" s="107"/>
      <c r="D52" s="278">
        <v>74</v>
      </c>
      <c r="E52" s="257"/>
      <c r="F52" s="287">
        <v>74</v>
      </c>
      <c r="G52" s="246">
        <f t="shared" si="10"/>
        <v>74</v>
      </c>
      <c r="H52" s="103"/>
      <c r="I52" s="17"/>
      <c r="J52" s="36"/>
      <c r="K52" s="8"/>
      <c r="L52" s="8"/>
      <c r="M52" s="70"/>
      <c r="N52" s="71"/>
      <c r="O52" s="68"/>
      <c r="P52" s="163"/>
      <c r="Q52" s="72"/>
      <c r="R52" s="69">
        <v>32</v>
      </c>
      <c r="S52" s="68"/>
      <c r="T52" s="158">
        <v>42</v>
      </c>
      <c r="U52" s="110"/>
    </row>
    <row r="53" spans="1:21" ht="32.25" customHeight="1" thickBot="1" x14ac:dyDescent="0.25">
      <c r="A53" s="31" t="s">
        <v>49</v>
      </c>
      <c r="B53" s="46" t="s">
        <v>153</v>
      </c>
      <c r="C53" s="42"/>
      <c r="D53" s="279"/>
      <c r="E53" s="261"/>
      <c r="F53" s="289"/>
      <c r="G53" s="246">
        <f t="shared" si="10"/>
        <v>0</v>
      </c>
      <c r="H53" s="412"/>
      <c r="I53" s="188"/>
      <c r="J53" s="188"/>
      <c r="K53" s="188"/>
      <c r="L53" s="188"/>
      <c r="M53" s="188"/>
      <c r="N53" s="228"/>
      <c r="O53" s="228"/>
      <c r="P53" s="228"/>
      <c r="Q53" s="228"/>
      <c r="R53" s="228"/>
      <c r="S53" s="228"/>
      <c r="T53" s="228"/>
      <c r="U53" s="367"/>
    </row>
    <row r="54" spans="1:21" ht="21.75" customHeight="1" thickBot="1" x14ac:dyDescent="0.25">
      <c r="A54" s="60"/>
      <c r="B54" s="47" t="s">
        <v>153</v>
      </c>
      <c r="C54" s="42"/>
      <c r="D54" s="280">
        <v>152</v>
      </c>
      <c r="E54" s="262"/>
      <c r="F54" s="290">
        <v>152</v>
      </c>
      <c r="G54" s="246">
        <f t="shared" si="10"/>
        <v>152</v>
      </c>
      <c r="H54" s="105"/>
      <c r="I54" s="83"/>
      <c r="J54" s="233"/>
      <c r="K54" s="84"/>
      <c r="L54" s="368">
        <v>22</v>
      </c>
      <c r="M54" s="369"/>
      <c r="N54" s="432">
        <v>16</v>
      </c>
      <c r="O54" s="170"/>
      <c r="P54" s="170">
        <v>40</v>
      </c>
      <c r="Q54" s="370"/>
      <c r="R54" s="439">
        <v>32</v>
      </c>
      <c r="S54" s="170"/>
      <c r="T54" s="172">
        <v>42</v>
      </c>
      <c r="U54" s="80"/>
    </row>
    <row r="55" spans="1:21" ht="26.25" customHeight="1" thickBot="1" x14ac:dyDescent="0.25">
      <c r="A55" s="12" t="s">
        <v>50</v>
      </c>
      <c r="B55" s="176" t="s">
        <v>154</v>
      </c>
      <c r="C55" s="61"/>
      <c r="D55" s="273"/>
      <c r="E55" s="259"/>
      <c r="F55" s="291"/>
      <c r="G55" s="246">
        <f t="shared" si="10"/>
        <v>0</v>
      </c>
      <c r="H55" s="106"/>
      <c r="I55" s="82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371"/>
    </row>
    <row r="56" spans="1:21" ht="22.5" customHeight="1" thickBot="1" x14ac:dyDescent="0.25">
      <c r="A56" s="26"/>
      <c r="B56" s="48" t="s">
        <v>155</v>
      </c>
      <c r="C56" s="61"/>
      <c r="D56" s="276">
        <v>84</v>
      </c>
      <c r="E56" s="258"/>
      <c r="F56" s="292">
        <v>84</v>
      </c>
      <c r="G56" s="246">
        <f t="shared" si="10"/>
        <v>84</v>
      </c>
      <c r="H56" s="103"/>
      <c r="I56" s="85"/>
      <c r="J56" s="81"/>
      <c r="K56" s="67"/>
      <c r="L56" s="67"/>
      <c r="M56" s="372"/>
      <c r="N56" s="160"/>
      <c r="O56" s="170"/>
      <c r="P56" s="170">
        <v>40</v>
      </c>
      <c r="Q56" s="370"/>
      <c r="R56" s="175">
        <v>16</v>
      </c>
      <c r="S56" s="170"/>
      <c r="T56" s="167">
        <v>28</v>
      </c>
      <c r="U56" s="80"/>
    </row>
    <row r="57" spans="1:21" ht="18" customHeight="1" thickBot="1" x14ac:dyDescent="0.25">
      <c r="A57" s="86" t="s">
        <v>46</v>
      </c>
      <c r="B57" s="94" t="s">
        <v>29</v>
      </c>
      <c r="C57" s="95" t="s">
        <v>84</v>
      </c>
      <c r="D57" s="413"/>
      <c r="E57" s="414"/>
      <c r="F57" s="415"/>
      <c r="G57" s="96"/>
      <c r="H57" s="101"/>
      <c r="I57" s="97"/>
      <c r="J57" s="98"/>
      <c r="K57" s="99"/>
      <c r="L57" s="99"/>
      <c r="M57" s="100"/>
      <c r="N57" s="101"/>
      <c r="O57" s="99"/>
      <c r="P57" s="180">
        <v>72</v>
      </c>
      <c r="Q57" s="97"/>
      <c r="R57" s="101"/>
      <c r="S57" s="99"/>
      <c r="T57" s="99"/>
      <c r="U57" s="97"/>
    </row>
    <row r="58" spans="1:21" ht="26.25" customHeight="1" thickBot="1" x14ac:dyDescent="0.25">
      <c r="A58" s="86" t="s">
        <v>53</v>
      </c>
      <c r="B58" s="87" t="s">
        <v>87</v>
      </c>
      <c r="C58" s="88"/>
      <c r="D58" s="416"/>
      <c r="E58" s="417"/>
      <c r="F58" s="418"/>
      <c r="G58" s="89"/>
      <c r="H58" s="90"/>
      <c r="I58" s="449"/>
      <c r="J58" s="450"/>
      <c r="K58" s="450"/>
      <c r="L58" s="450"/>
      <c r="M58" s="451"/>
      <c r="N58" s="452"/>
      <c r="O58" s="450"/>
      <c r="P58" s="453">
        <v>72</v>
      </c>
      <c r="Q58" s="451"/>
      <c r="R58" s="454">
        <v>144</v>
      </c>
      <c r="S58" s="450"/>
      <c r="T58" s="450"/>
      <c r="U58" s="455"/>
    </row>
    <row r="59" spans="1:21" ht="41.25" customHeight="1" thickBot="1" x14ac:dyDescent="0.25">
      <c r="A59" s="185" t="s">
        <v>52</v>
      </c>
      <c r="B59" s="186" t="s">
        <v>156</v>
      </c>
      <c r="C59" s="307"/>
      <c r="D59" s="308">
        <f>D60</f>
        <v>292</v>
      </c>
      <c r="E59" s="308">
        <f t="shared" ref="E59:F59" si="11">E60</f>
        <v>0</v>
      </c>
      <c r="F59" s="308">
        <f t="shared" si="11"/>
        <v>292</v>
      </c>
      <c r="G59" s="308">
        <f>G60</f>
        <v>292</v>
      </c>
      <c r="H59" s="308"/>
      <c r="I59" s="457">
        <f>SUM(I61:I64)</f>
        <v>0</v>
      </c>
      <c r="J59" s="457">
        <f t="shared" ref="J59:U59" si="12">SUM(J61:J64)</f>
        <v>0</v>
      </c>
      <c r="K59" s="457">
        <f t="shared" si="12"/>
        <v>0</v>
      </c>
      <c r="L59" s="457">
        <f t="shared" si="12"/>
        <v>44</v>
      </c>
      <c r="M59" s="457">
        <f t="shared" si="12"/>
        <v>0</v>
      </c>
      <c r="N59" s="457">
        <f t="shared" si="12"/>
        <v>32</v>
      </c>
      <c r="O59" s="457">
        <f t="shared" si="12"/>
        <v>0</v>
      </c>
      <c r="P59" s="457">
        <f t="shared" si="12"/>
        <v>60</v>
      </c>
      <c r="Q59" s="457">
        <f t="shared" si="12"/>
        <v>0</v>
      </c>
      <c r="R59" s="457">
        <f t="shared" si="12"/>
        <v>128</v>
      </c>
      <c r="S59" s="457">
        <f t="shared" si="12"/>
        <v>0</v>
      </c>
      <c r="T59" s="457">
        <f t="shared" si="12"/>
        <v>28</v>
      </c>
      <c r="U59" s="457">
        <f t="shared" si="12"/>
        <v>0</v>
      </c>
    </row>
    <row r="60" spans="1:21" ht="44.25" customHeight="1" thickBot="1" x14ac:dyDescent="0.25">
      <c r="A60" s="12" t="s">
        <v>27</v>
      </c>
      <c r="B60" s="121" t="s">
        <v>156</v>
      </c>
      <c r="C60" s="123"/>
      <c r="D60" s="281">
        <f>SUM(D61,D62,D63,D64)</f>
        <v>292</v>
      </c>
      <c r="E60" s="281">
        <f t="shared" ref="E60:F60" si="13">SUM(E61,E62,E63,E64)</f>
        <v>0</v>
      </c>
      <c r="F60" s="281">
        <f t="shared" si="13"/>
        <v>292</v>
      </c>
      <c r="G60" s="375">
        <f>SUM(I60:U60)</f>
        <v>292</v>
      </c>
      <c r="H60" s="376"/>
      <c r="I60" s="456">
        <f>SUM(I61:I64)</f>
        <v>0</v>
      </c>
      <c r="J60" s="456">
        <f t="shared" ref="J60:U60" si="14">SUM(J61:J64)</f>
        <v>0</v>
      </c>
      <c r="K60" s="456">
        <f t="shared" si="14"/>
        <v>0</v>
      </c>
      <c r="L60" s="456">
        <f>SUM(L61:L64)</f>
        <v>44</v>
      </c>
      <c r="M60" s="456">
        <f t="shared" si="14"/>
        <v>0</v>
      </c>
      <c r="N60" s="456">
        <f t="shared" si="14"/>
        <v>32</v>
      </c>
      <c r="O60" s="456">
        <f t="shared" si="14"/>
        <v>0</v>
      </c>
      <c r="P60" s="456">
        <f t="shared" si="14"/>
        <v>60</v>
      </c>
      <c r="Q60" s="456">
        <f t="shared" si="14"/>
        <v>0</v>
      </c>
      <c r="R60" s="456">
        <f t="shared" si="14"/>
        <v>128</v>
      </c>
      <c r="S60" s="456">
        <f t="shared" si="14"/>
        <v>0</v>
      </c>
      <c r="T60" s="456">
        <f t="shared" si="14"/>
        <v>28</v>
      </c>
      <c r="U60" s="456">
        <f t="shared" si="14"/>
        <v>0</v>
      </c>
    </row>
    <row r="61" spans="1:21" ht="11.25" customHeight="1" thickBot="1" x14ac:dyDescent="0.25">
      <c r="A61" s="26"/>
      <c r="B61" s="44" t="s">
        <v>51</v>
      </c>
      <c r="C61" s="123"/>
      <c r="D61" s="282">
        <v>74</v>
      </c>
      <c r="E61" s="263"/>
      <c r="F61" s="293">
        <v>74</v>
      </c>
      <c r="G61" s="375">
        <f t="shared" ref="G61:G64" si="15">SUM(I61:U61)</f>
        <v>74</v>
      </c>
      <c r="H61" s="125"/>
      <c r="I61" s="7"/>
      <c r="J61" s="7"/>
      <c r="K61" s="7"/>
      <c r="L61" s="7">
        <v>22</v>
      </c>
      <c r="M61" s="78"/>
      <c r="N61" s="429">
        <v>16</v>
      </c>
      <c r="O61" s="67"/>
      <c r="P61" s="170">
        <v>20</v>
      </c>
      <c r="Q61" s="78"/>
      <c r="R61" s="437">
        <v>16</v>
      </c>
      <c r="S61" s="67"/>
      <c r="T61" s="170"/>
      <c r="U61" s="80" t="s">
        <v>81</v>
      </c>
    </row>
    <row r="62" spans="1:21" ht="12.75" customHeight="1" thickBot="1" x14ac:dyDescent="0.25">
      <c r="A62" s="27"/>
      <c r="B62" s="32" t="s">
        <v>69</v>
      </c>
      <c r="C62" s="131"/>
      <c r="D62" s="283">
        <v>74</v>
      </c>
      <c r="E62" s="264"/>
      <c r="F62" s="294">
        <v>74</v>
      </c>
      <c r="G62" s="375">
        <f t="shared" si="15"/>
        <v>74</v>
      </c>
      <c r="H62" s="132"/>
      <c r="I62" s="9"/>
      <c r="J62" s="9"/>
      <c r="K62" s="9"/>
      <c r="L62" s="8">
        <v>22</v>
      </c>
      <c r="M62" s="70"/>
      <c r="N62" s="430">
        <v>16</v>
      </c>
      <c r="O62" s="68"/>
      <c r="P62" s="163">
        <v>20</v>
      </c>
      <c r="Q62" s="366"/>
      <c r="R62" s="166">
        <v>16</v>
      </c>
      <c r="S62" s="163"/>
      <c r="T62" s="163"/>
      <c r="U62" s="72"/>
    </row>
    <row r="63" spans="1:21" ht="25.5" customHeight="1" thickBot="1" x14ac:dyDescent="0.25">
      <c r="A63" s="120"/>
      <c r="B63" s="120" t="s">
        <v>120</v>
      </c>
      <c r="C63" s="226"/>
      <c r="D63" s="284">
        <v>76</v>
      </c>
      <c r="E63" s="265"/>
      <c r="F63" s="295">
        <v>76</v>
      </c>
      <c r="G63" s="375">
        <f t="shared" si="15"/>
        <v>76</v>
      </c>
      <c r="H63" s="227"/>
      <c r="I63" s="112"/>
      <c r="J63" s="112"/>
      <c r="K63" s="112"/>
      <c r="L63" s="8"/>
      <c r="M63" s="68"/>
      <c r="N63" s="68"/>
      <c r="O63" s="68"/>
      <c r="P63" s="68"/>
      <c r="Q63" s="163"/>
      <c r="R63" s="158">
        <v>48</v>
      </c>
      <c r="S63" s="163"/>
      <c r="T63" s="158">
        <v>28</v>
      </c>
      <c r="U63" s="68"/>
    </row>
    <row r="64" spans="1:21" ht="26.25" customHeight="1" thickBot="1" x14ac:dyDescent="0.25">
      <c r="A64" s="120"/>
      <c r="B64" s="120" t="s">
        <v>157</v>
      </c>
      <c r="C64" s="127"/>
      <c r="D64" s="374">
        <v>68</v>
      </c>
      <c r="E64" s="373"/>
      <c r="F64" s="421">
        <v>68</v>
      </c>
      <c r="G64" s="375">
        <f t="shared" si="15"/>
        <v>68</v>
      </c>
      <c r="H64" s="377"/>
      <c r="I64" s="183"/>
      <c r="J64" s="183"/>
      <c r="K64" s="183"/>
      <c r="L64" s="8"/>
      <c r="M64" s="68"/>
      <c r="N64" s="68"/>
      <c r="O64" s="68"/>
      <c r="P64" s="163">
        <v>20</v>
      </c>
      <c r="Q64" s="70"/>
      <c r="R64" s="166">
        <v>48</v>
      </c>
      <c r="S64" s="68"/>
      <c r="T64" s="163"/>
      <c r="U64" s="72"/>
    </row>
    <row r="65" spans="1:21" ht="45" customHeight="1" thickBot="1" x14ac:dyDescent="0.25">
      <c r="A65" s="305" t="s">
        <v>54</v>
      </c>
      <c r="B65" s="306" t="s">
        <v>158</v>
      </c>
      <c r="C65" s="382"/>
      <c r="D65" s="385">
        <f>SUM(D67,D68,D69)</f>
        <v>268</v>
      </c>
      <c r="E65" s="383"/>
      <c r="F65" s="385">
        <f>SUM(F67,F68,F69)</f>
        <v>268</v>
      </c>
      <c r="G65" s="385">
        <f>G66</f>
        <v>268</v>
      </c>
      <c r="H65" s="384"/>
      <c r="I65" s="385"/>
      <c r="J65" s="385">
        <f>SUM(J67,J68,J69)</f>
        <v>34</v>
      </c>
      <c r="K65" s="385"/>
      <c r="L65" s="385">
        <f>SUM(L67,L68,L69)</f>
        <v>44</v>
      </c>
      <c r="M65" s="383"/>
      <c r="N65" s="385">
        <f>SUM(N67,N68,N69)</f>
        <v>32</v>
      </c>
      <c r="O65" s="383"/>
      <c r="P65" s="385">
        <f>SUM(P67,P68,P69)</f>
        <v>20</v>
      </c>
      <c r="Q65" s="386"/>
      <c r="R65" s="385">
        <f>SUM(R67,R68,R69)</f>
        <v>96</v>
      </c>
      <c r="S65" s="383"/>
      <c r="T65" s="385">
        <f>SUM(T67,T68,T69)</f>
        <v>42</v>
      </c>
      <c r="U65" s="386"/>
    </row>
    <row r="66" spans="1:21" ht="38.25" customHeight="1" thickBot="1" x14ac:dyDescent="0.25">
      <c r="A66" s="133" t="s">
        <v>55</v>
      </c>
      <c r="B66" s="126" t="s">
        <v>158</v>
      </c>
      <c r="C66" s="131"/>
      <c r="D66" s="407">
        <f>SUM(D67,D68,D69)</f>
        <v>268</v>
      </c>
      <c r="E66" s="407">
        <f t="shared" ref="E66:U66" si="16">SUM(E67,E68,E69)</f>
        <v>0</v>
      </c>
      <c r="F66" s="407">
        <f t="shared" si="16"/>
        <v>268</v>
      </c>
      <c r="G66" s="407">
        <f t="shared" si="16"/>
        <v>268</v>
      </c>
      <c r="H66" s="407">
        <f t="shared" si="16"/>
        <v>0</v>
      </c>
      <c r="I66" s="407">
        <f t="shared" si="16"/>
        <v>0</v>
      </c>
      <c r="J66" s="407">
        <f>SUM(J67,J68,J69)</f>
        <v>34</v>
      </c>
      <c r="K66" s="407">
        <f t="shared" si="16"/>
        <v>0</v>
      </c>
      <c r="L66" s="407">
        <f t="shared" si="16"/>
        <v>44</v>
      </c>
      <c r="M66" s="407">
        <f t="shared" si="16"/>
        <v>0</v>
      </c>
      <c r="N66" s="407">
        <f>SUM(N67,N68,N69)</f>
        <v>32</v>
      </c>
      <c r="O66" s="407">
        <f t="shared" si="16"/>
        <v>0</v>
      </c>
      <c r="P66" s="407">
        <f t="shared" si="16"/>
        <v>20</v>
      </c>
      <c r="Q66" s="407">
        <f t="shared" si="16"/>
        <v>0</v>
      </c>
      <c r="R66" s="407">
        <f t="shared" si="16"/>
        <v>96</v>
      </c>
      <c r="S66" s="407">
        <f t="shared" si="16"/>
        <v>0</v>
      </c>
      <c r="T66" s="407">
        <f t="shared" si="16"/>
        <v>42</v>
      </c>
      <c r="U66" s="407">
        <f t="shared" si="16"/>
        <v>0</v>
      </c>
    </row>
    <row r="67" spans="1:21" ht="26.25" customHeight="1" x14ac:dyDescent="0.2">
      <c r="A67" s="122"/>
      <c r="B67" s="129" t="s">
        <v>56</v>
      </c>
      <c r="C67" s="131"/>
      <c r="D67" s="283">
        <v>94</v>
      </c>
      <c r="E67" s="264"/>
      <c r="F67" s="294">
        <v>94</v>
      </c>
      <c r="G67" s="458">
        <f>SUM(I67:U67)</f>
        <v>94</v>
      </c>
      <c r="H67" s="378"/>
      <c r="I67" s="379"/>
      <c r="J67" s="8">
        <v>34</v>
      </c>
      <c r="K67" s="8"/>
      <c r="L67" s="428">
        <v>44</v>
      </c>
      <c r="M67" s="68"/>
      <c r="N67" s="168">
        <v>16</v>
      </c>
      <c r="O67" s="68"/>
      <c r="P67" s="68"/>
      <c r="Q67" s="68"/>
      <c r="R67" s="163"/>
      <c r="S67" s="163"/>
      <c r="T67" s="163"/>
      <c r="U67" s="68"/>
    </row>
    <row r="68" spans="1:21" ht="26.25" customHeight="1" x14ac:dyDescent="0.2">
      <c r="A68" s="130"/>
      <c r="B68" s="130" t="s">
        <v>57</v>
      </c>
      <c r="C68" s="131"/>
      <c r="D68" s="283">
        <v>84</v>
      </c>
      <c r="E68" s="264"/>
      <c r="F68" s="294">
        <v>84</v>
      </c>
      <c r="G68" s="458">
        <f t="shared" ref="G68:G69" si="17">SUM(I68:U68)</f>
        <v>84</v>
      </c>
      <c r="H68" s="378"/>
      <c r="I68" s="379"/>
      <c r="J68" s="9"/>
      <c r="K68" s="9"/>
      <c r="L68" s="9"/>
      <c r="M68" s="73"/>
      <c r="N68" s="161">
        <v>16</v>
      </c>
      <c r="O68" s="73"/>
      <c r="P68" s="161">
        <v>20</v>
      </c>
      <c r="Q68" s="73"/>
      <c r="R68" s="201">
        <v>48</v>
      </c>
      <c r="S68" s="161"/>
      <c r="T68" s="161"/>
      <c r="U68" s="73"/>
    </row>
    <row r="69" spans="1:21" ht="26.25" customHeight="1" thickBot="1" x14ac:dyDescent="0.25">
      <c r="A69" s="224"/>
      <c r="B69" s="225" t="s">
        <v>117</v>
      </c>
      <c r="C69" s="131"/>
      <c r="D69" s="283">
        <v>90</v>
      </c>
      <c r="E69" s="264"/>
      <c r="F69" s="294">
        <v>90</v>
      </c>
      <c r="G69" s="458">
        <f t="shared" si="17"/>
        <v>90</v>
      </c>
      <c r="H69" s="378"/>
      <c r="I69" s="379"/>
      <c r="J69" s="112"/>
      <c r="K69" s="112"/>
      <c r="L69" s="112"/>
      <c r="M69" s="110"/>
      <c r="N69" s="110"/>
      <c r="O69" s="110"/>
      <c r="P69" s="110"/>
      <c r="Q69" s="110"/>
      <c r="R69" s="440">
        <v>48</v>
      </c>
      <c r="S69" s="169"/>
      <c r="T69" s="444">
        <v>42</v>
      </c>
      <c r="U69" s="110"/>
    </row>
    <row r="70" spans="1:21" ht="39.75" customHeight="1" thickBot="1" x14ac:dyDescent="0.25">
      <c r="A70" s="139" t="s">
        <v>89</v>
      </c>
      <c r="B70" s="140" t="s">
        <v>88</v>
      </c>
      <c r="C70" s="178" t="s">
        <v>84</v>
      </c>
      <c r="D70" s="380"/>
      <c r="E70" s="380"/>
      <c r="F70" s="380"/>
      <c r="G70" s="381"/>
      <c r="H70" s="381"/>
      <c r="I70" s="38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411">
        <v>144</v>
      </c>
      <c r="U70" s="141"/>
    </row>
    <row r="71" spans="1:21" ht="39" thickBot="1" x14ac:dyDescent="0.25">
      <c r="A71" s="305" t="s">
        <v>58</v>
      </c>
      <c r="B71" s="306" t="s">
        <v>165</v>
      </c>
      <c r="C71" s="309"/>
      <c r="D71" s="308"/>
      <c r="E71" s="308"/>
      <c r="F71" s="308"/>
      <c r="G71" s="308"/>
      <c r="H71" s="308"/>
      <c r="I71" s="308">
        <f t="shared" ref="I71" si="18">I72+I75</f>
        <v>0</v>
      </c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</row>
    <row r="72" spans="1:21" ht="36.75" thickBot="1" x14ac:dyDescent="0.25">
      <c r="A72" s="133" t="s">
        <v>59</v>
      </c>
      <c r="B72" s="134" t="s">
        <v>165</v>
      </c>
      <c r="C72" s="127"/>
      <c r="D72" s="281">
        <f>SUM(D73,D74,D75)</f>
        <v>347</v>
      </c>
      <c r="E72" s="281">
        <f t="shared" ref="E72:F72" si="19">SUM(E73,E74,E75)</f>
        <v>0</v>
      </c>
      <c r="F72" s="281">
        <f t="shared" si="19"/>
        <v>347</v>
      </c>
      <c r="G72" s="281">
        <f t="shared" ref="G72" si="20">SUM(G73,G74,G75)</f>
        <v>347</v>
      </c>
      <c r="H72" s="281">
        <f t="shared" ref="H72" si="21">SUM(H73,H74,H75)</f>
        <v>0</v>
      </c>
      <c r="I72" s="281">
        <f t="shared" ref="I72" si="22">SUM(I73,I74,I75)</f>
        <v>0</v>
      </c>
      <c r="J72" s="281">
        <f t="shared" ref="J72" si="23">SUM(J73,J74,J75)</f>
        <v>51</v>
      </c>
      <c r="K72" s="281">
        <f t="shared" ref="K72" si="24">SUM(K73,K74,K75)</f>
        <v>0</v>
      </c>
      <c r="L72" s="281">
        <f t="shared" ref="L72" si="25">SUM(L73,L74,L75)</f>
        <v>44</v>
      </c>
      <c r="M72" s="281">
        <f t="shared" ref="M72" si="26">SUM(M73,M74,M75)</f>
        <v>0</v>
      </c>
      <c r="N72" s="281">
        <f t="shared" ref="N72" si="27">SUM(N73,N74,N75)</f>
        <v>32</v>
      </c>
      <c r="O72" s="281">
        <f t="shared" ref="O72" si="28">SUM(O73,O74,O75)</f>
        <v>0</v>
      </c>
      <c r="P72" s="281">
        <f t="shared" ref="P72" si="29">SUM(P73,P74,P75)</f>
        <v>40</v>
      </c>
      <c r="Q72" s="281">
        <f t="shared" ref="Q72" si="30">SUM(Q73,Q74,Q75)</f>
        <v>0</v>
      </c>
      <c r="R72" s="281">
        <f t="shared" ref="R72" si="31">SUM(R73,R74,R75)</f>
        <v>96</v>
      </c>
      <c r="S72" s="281">
        <f t="shared" ref="S72" si="32">SUM(S73,S74,S75)</f>
        <v>0</v>
      </c>
      <c r="T72" s="281">
        <f t="shared" ref="T72" si="33">SUM(T73,T74,T75)</f>
        <v>84</v>
      </c>
      <c r="U72" s="281">
        <f t="shared" ref="U72" si="34">SUM(U73,U74,U75)</f>
        <v>0</v>
      </c>
    </row>
    <row r="73" spans="1:21" ht="22.5" x14ac:dyDescent="0.2">
      <c r="A73" s="122"/>
      <c r="B73" s="122" t="s">
        <v>60</v>
      </c>
      <c r="C73" s="123"/>
      <c r="D73" s="282">
        <v>149</v>
      </c>
      <c r="E73" s="263"/>
      <c r="F73" s="293">
        <v>149</v>
      </c>
      <c r="G73" s="124">
        <f>SUM(I73:U73)</f>
        <v>149</v>
      </c>
      <c r="H73" s="125"/>
      <c r="I73" s="7"/>
      <c r="J73" s="7">
        <v>17</v>
      </c>
      <c r="K73" s="7"/>
      <c r="L73" s="7">
        <v>22</v>
      </c>
      <c r="M73" s="67"/>
      <c r="N73" s="167">
        <v>16</v>
      </c>
      <c r="O73" s="67"/>
      <c r="P73" s="67">
        <v>20</v>
      </c>
      <c r="Q73" s="67"/>
      <c r="R73" s="67">
        <v>32</v>
      </c>
      <c r="S73" s="67"/>
      <c r="T73" s="167">
        <v>42</v>
      </c>
      <c r="U73" s="67"/>
    </row>
    <row r="74" spans="1:21" ht="13.5" thickBot="1" x14ac:dyDescent="0.25">
      <c r="A74" s="130"/>
      <c r="B74" s="130" t="s">
        <v>61</v>
      </c>
      <c r="C74" s="131"/>
      <c r="D74" s="283">
        <v>166</v>
      </c>
      <c r="E74" s="266"/>
      <c r="F74" s="294">
        <v>166</v>
      </c>
      <c r="G74" s="124">
        <f t="shared" ref="G74:G75" si="35">SUM(I74:U74)</f>
        <v>166</v>
      </c>
      <c r="H74" s="132"/>
      <c r="I74" s="9"/>
      <c r="J74" s="9">
        <v>34</v>
      </c>
      <c r="K74" s="9"/>
      <c r="L74" s="9">
        <v>22</v>
      </c>
      <c r="M74" s="73"/>
      <c r="N74" s="201">
        <v>16</v>
      </c>
      <c r="O74" s="73"/>
      <c r="P74" s="73">
        <v>20</v>
      </c>
      <c r="Q74" s="73"/>
      <c r="R74" s="73">
        <v>32</v>
      </c>
      <c r="S74" s="73"/>
      <c r="T74" s="443">
        <v>42</v>
      </c>
      <c r="U74" s="73"/>
    </row>
    <row r="75" spans="1:21" ht="23.25" thickBot="1" x14ac:dyDescent="0.25">
      <c r="A75" s="120"/>
      <c r="B75" s="120" t="s">
        <v>159</v>
      </c>
      <c r="C75" s="127"/>
      <c r="D75" s="408">
        <v>32</v>
      </c>
      <c r="E75" s="409"/>
      <c r="F75" s="410">
        <v>32</v>
      </c>
      <c r="G75" s="124">
        <f t="shared" si="35"/>
        <v>32</v>
      </c>
      <c r="H75" s="387"/>
      <c r="I75" s="184"/>
      <c r="J75" s="8"/>
      <c r="K75" s="8"/>
      <c r="L75" s="8"/>
      <c r="M75" s="68"/>
      <c r="N75" s="68"/>
      <c r="O75" s="68"/>
      <c r="P75" s="68"/>
      <c r="Q75" s="68"/>
      <c r="R75" s="441">
        <v>32</v>
      </c>
      <c r="S75" s="68" t="s">
        <v>81</v>
      </c>
      <c r="T75" s="68"/>
      <c r="U75" s="184"/>
    </row>
    <row r="76" spans="1:21" ht="13.5" thickBot="1" x14ac:dyDescent="0.25">
      <c r="A76" s="388" t="s">
        <v>160</v>
      </c>
      <c r="B76" s="389" t="s">
        <v>161</v>
      </c>
      <c r="C76" s="390"/>
      <c r="D76" s="391"/>
      <c r="E76" s="392"/>
      <c r="F76" s="391"/>
      <c r="G76" s="393"/>
      <c r="H76" s="394"/>
      <c r="I76" s="393"/>
      <c r="J76" s="394"/>
      <c r="K76" s="394"/>
      <c r="L76" s="394"/>
      <c r="M76" s="393"/>
      <c r="N76" s="394"/>
      <c r="O76" s="394"/>
      <c r="P76" s="394"/>
      <c r="Q76" s="393"/>
      <c r="R76" s="394"/>
      <c r="S76" s="394"/>
      <c r="T76" s="394">
        <v>144</v>
      </c>
      <c r="U76" s="393"/>
    </row>
    <row r="77" spans="1:21" ht="13.5" thickBot="1" x14ac:dyDescent="0.25">
      <c r="A77" s="395" t="s">
        <v>162</v>
      </c>
      <c r="B77" s="396" t="s">
        <v>68</v>
      </c>
      <c r="C77" s="397"/>
      <c r="D77" s="398"/>
      <c r="E77" s="399"/>
      <c r="F77" s="400"/>
      <c r="G77" s="399"/>
      <c r="H77" s="401"/>
      <c r="I77" s="402"/>
      <c r="J77" s="403"/>
      <c r="K77" s="403"/>
      <c r="L77" s="403"/>
      <c r="M77" s="400"/>
      <c r="N77" s="401"/>
      <c r="O77" s="403"/>
      <c r="P77" s="404"/>
      <c r="Q77" s="405"/>
      <c r="R77" s="401"/>
      <c r="S77" s="403"/>
      <c r="T77" s="404">
        <v>72</v>
      </c>
      <c r="U77" s="406"/>
    </row>
    <row r="78" spans="1:21" ht="26.25" thickBot="1" x14ac:dyDescent="0.25">
      <c r="A78" s="310"/>
      <c r="B78" s="299" t="s">
        <v>118</v>
      </c>
      <c r="C78" s="311"/>
      <c r="D78" s="312"/>
      <c r="E78" s="313"/>
      <c r="F78" s="314"/>
      <c r="G78" s="313"/>
      <c r="H78" s="317"/>
      <c r="I78" s="316"/>
      <c r="J78" s="314"/>
      <c r="K78" s="314"/>
      <c r="L78" s="314"/>
      <c r="M78" s="314"/>
      <c r="N78" s="317"/>
      <c r="O78" s="314"/>
      <c r="P78" s="315"/>
      <c r="Q78" s="315"/>
      <c r="R78" s="317"/>
      <c r="S78" s="314"/>
      <c r="T78" s="314"/>
      <c r="U78" s="316"/>
    </row>
    <row r="79" spans="1:21" ht="26.25" thickBot="1" x14ac:dyDescent="0.25">
      <c r="A79" s="297"/>
      <c r="B79" s="299" t="s">
        <v>119</v>
      </c>
      <c r="C79" s="318"/>
      <c r="D79" s="319">
        <f t="shared" ref="D79:I79" si="36">D8</f>
        <v>3798</v>
      </c>
      <c r="E79" s="319">
        <f t="shared" si="36"/>
        <v>18</v>
      </c>
      <c r="F79" s="319">
        <f t="shared" si="36"/>
        <v>3780</v>
      </c>
      <c r="G79" s="319">
        <f t="shared" si="36"/>
        <v>2955</v>
      </c>
      <c r="H79" s="319">
        <f t="shared" si="36"/>
        <v>825</v>
      </c>
      <c r="I79" s="319">
        <f t="shared" si="36"/>
        <v>0</v>
      </c>
      <c r="J79" s="575">
        <v>612</v>
      </c>
      <c r="K79" s="576"/>
      <c r="L79" s="575">
        <v>792</v>
      </c>
      <c r="M79" s="576"/>
      <c r="N79" s="575">
        <v>576</v>
      </c>
      <c r="O79" s="576"/>
      <c r="P79" s="575">
        <v>720</v>
      </c>
      <c r="Q79" s="576"/>
      <c r="R79" s="575">
        <v>576</v>
      </c>
      <c r="S79" s="576"/>
      <c r="T79" s="575">
        <v>504</v>
      </c>
      <c r="U79" s="576"/>
    </row>
    <row r="80" spans="1:21" ht="13.5" thickBot="1" x14ac:dyDescent="0.25">
      <c r="A80" s="142"/>
      <c r="B80" s="143"/>
      <c r="C80" s="144"/>
      <c r="D80" s="145"/>
      <c r="E80" s="146"/>
      <c r="F80" s="588"/>
      <c r="G80" s="147"/>
      <c r="H80" s="595" t="s">
        <v>38</v>
      </c>
      <c r="I80" s="596"/>
      <c r="J80" s="572"/>
      <c r="K80" s="571"/>
      <c r="L80" s="570"/>
      <c r="M80" s="571"/>
      <c r="N80" s="572"/>
      <c r="O80" s="571"/>
      <c r="P80" s="570">
        <v>72</v>
      </c>
      <c r="Q80" s="571"/>
      <c r="R80" s="572"/>
      <c r="S80" s="571"/>
      <c r="T80" s="570"/>
      <c r="U80" s="571"/>
    </row>
    <row r="81" spans="1:21" x14ac:dyDescent="0.2">
      <c r="A81" s="148"/>
      <c r="B81" s="143"/>
      <c r="C81" s="144"/>
      <c r="D81" s="145"/>
      <c r="E81" s="146"/>
      <c r="F81" s="588"/>
      <c r="G81" s="147"/>
      <c r="H81" s="585" t="s">
        <v>42</v>
      </c>
      <c r="I81" s="586"/>
      <c r="J81" s="564"/>
      <c r="K81" s="565"/>
      <c r="L81" s="564"/>
      <c r="M81" s="573"/>
      <c r="N81" s="564"/>
      <c r="O81" s="573"/>
      <c r="P81" s="564">
        <v>72</v>
      </c>
      <c r="Q81" s="573"/>
      <c r="R81" s="564"/>
      <c r="S81" s="565"/>
      <c r="T81" s="564">
        <v>144</v>
      </c>
      <c r="U81" s="573"/>
    </row>
    <row r="82" spans="1:21" ht="13.5" thickBot="1" x14ac:dyDescent="0.25">
      <c r="A82" s="149"/>
      <c r="B82" s="150"/>
      <c r="C82" s="144"/>
      <c r="D82" s="145"/>
      <c r="E82" s="146"/>
      <c r="F82" s="588"/>
      <c r="G82" s="147"/>
      <c r="H82" s="597" t="s">
        <v>43</v>
      </c>
      <c r="I82" s="598"/>
      <c r="J82" s="566"/>
      <c r="K82" s="567"/>
      <c r="L82" s="566"/>
      <c r="M82" s="574"/>
      <c r="N82" s="566"/>
      <c r="O82" s="574"/>
      <c r="P82" s="566"/>
      <c r="Q82" s="574"/>
      <c r="R82" s="566"/>
      <c r="S82" s="567"/>
      <c r="T82" s="566"/>
      <c r="U82" s="574"/>
    </row>
    <row r="83" spans="1:21" ht="13.5" thickBot="1" x14ac:dyDescent="0.25">
      <c r="A83" s="148"/>
      <c r="B83" s="143"/>
      <c r="C83" s="144"/>
      <c r="D83" s="145"/>
      <c r="E83" s="146"/>
      <c r="F83" s="588"/>
      <c r="G83" s="147"/>
      <c r="H83" s="585" t="s">
        <v>74</v>
      </c>
      <c r="I83" s="586"/>
      <c r="J83" s="173"/>
      <c r="K83" s="252"/>
      <c r="L83" s="151"/>
      <c r="M83" s="152"/>
      <c r="N83" s="173"/>
      <c r="O83" s="252"/>
      <c r="P83" s="151"/>
      <c r="Q83" s="152"/>
      <c r="R83" s="173"/>
      <c r="S83" s="252"/>
      <c r="T83" s="151"/>
      <c r="U83" s="152"/>
    </row>
    <row r="84" spans="1:21" ht="13.5" thickBot="1" x14ac:dyDescent="0.25">
      <c r="A84" s="148"/>
      <c r="B84" s="143"/>
      <c r="C84" s="144"/>
      <c r="D84" s="145"/>
      <c r="E84" s="146"/>
      <c r="F84" s="588"/>
      <c r="G84" s="147"/>
      <c r="H84" s="593" t="s">
        <v>39</v>
      </c>
      <c r="I84" s="594"/>
      <c r="J84" s="572">
        <v>0</v>
      </c>
      <c r="K84" s="592"/>
      <c r="L84" s="579">
        <v>5</v>
      </c>
      <c r="M84" s="571"/>
      <c r="N84" s="572">
        <v>5</v>
      </c>
      <c r="O84" s="592"/>
      <c r="P84" s="570">
        <v>5</v>
      </c>
      <c r="Q84" s="571"/>
      <c r="R84" s="572">
        <v>3</v>
      </c>
      <c r="S84" s="592"/>
      <c r="T84" s="570">
        <v>5</v>
      </c>
      <c r="U84" s="571"/>
    </row>
    <row r="85" spans="1:21" ht="13.5" thickBot="1" x14ac:dyDescent="0.25">
      <c r="A85" s="153"/>
      <c r="B85" s="154"/>
      <c r="C85" s="155"/>
      <c r="D85" s="151"/>
      <c r="E85" s="152"/>
      <c r="F85" s="589"/>
      <c r="G85" s="138"/>
      <c r="H85" s="590" t="s">
        <v>40</v>
      </c>
      <c r="I85" s="591"/>
      <c r="J85" s="572">
        <v>0</v>
      </c>
      <c r="K85" s="592"/>
      <c r="L85" s="579">
        <v>10</v>
      </c>
      <c r="M85" s="571"/>
      <c r="N85" s="572">
        <v>9</v>
      </c>
      <c r="O85" s="592"/>
      <c r="P85" s="579">
        <v>10</v>
      </c>
      <c r="Q85" s="571"/>
      <c r="R85" s="572">
        <v>9</v>
      </c>
      <c r="S85" s="592"/>
      <c r="T85" s="579">
        <v>7</v>
      </c>
      <c r="U85" s="571"/>
    </row>
    <row r="86" spans="1:21" ht="13.5" thickBot="1" x14ac:dyDescent="0.25">
      <c r="H86" s="590" t="s">
        <v>41</v>
      </c>
      <c r="I86" s="591"/>
      <c r="J86" s="572">
        <v>0</v>
      </c>
      <c r="K86" s="592"/>
      <c r="L86" s="579">
        <v>0</v>
      </c>
      <c r="M86" s="571"/>
      <c r="N86" s="572"/>
      <c r="O86" s="592"/>
      <c r="P86" s="579"/>
      <c r="Q86" s="571"/>
      <c r="R86" s="572">
        <v>1</v>
      </c>
      <c r="S86" s="592"/>
      <c r="T86" s="579"/>
      <c r="U86" s="571"/>
    </row>
    <row r="87" spans="1:21" x14ac:dyDescent="0.2">
      <c r="H87" s="137"/>
      <c r="I87" s="137"/>
    </row>
  </sheetData>
  <mergeCells count="72">
    <mergeCell ref="T86:U86"/>
    <mergeCell ref="R86:S86"/>
    <mergeCell ref="H86:I86"/>
    <mergeCell ref="J86:K86"/>
    <mergeCell ref="L86:M86"/>
    <mergeCell ref="N86:O86"/>
    <mergeCell ref="P86:Q86"/>
    <mergeCell ref="N85:O85"/>
    <mergeCell ref="P85:Q85"/>
    <mergeCell ref="R85:S85"/>
    <mergeCell ref="T81:U82"/>
    <mergeCell ref="T84:U84"/>
    <mergeCell ref="T85:U85"/>
    <mergeCell ref="P84:Q84"/>
    <mergeCell ref="R84:S84"/>
    <mergeCell ref="N84:O84"/>
    <mergeCell ref="N5:O5"/>
    <mergeCell ref="P6:Q6"/>
    <mergeCell ref="P79:Q79"/>
    <mergeCell ref="R79:S79"/>
    <mergeCell ref="F80:F85"/>
    <mergeCell ref="H85:I85"/>
    <mergeCell ref="J6:K6"/>
    <mergeCell ref="J84:K84"/>
    <mergeCell ref="J80:K80"/>
    <mergeCell ref="H84:I84"/>
    <mergeCell ref="H80:I80"/>
    <mergeCell ref="H81:I81"/>
    <mergeCell ref="J85:K85"/>
    <mergeCell ref="H82:I82"/>
    <mergeCell ref="J81:K82"/>
    <mergeCell ref="L85:M85"/>
    <mergeCell ref="L84:M84"/>
    <mergeCell ref="G5:I5"/>
    <mergeCell ref="G6:G7"/>
    <mergeCell ref="H83:I83"/>
    <mergeCell ref="L81:M82"/>
    <mergeCell ref="L80:M80"/>
    <mergeCell ref="J79:K79"/>
    <mergeCell ref="L79:M79"/>
    <mergeCell ref="N4:Q4"/>
    <mergeCell ref="R81:S82"/>
    <mergeCell ref="T5:U5"/>
    <mergeCell ref="T6:U6"/>
    <mergeCell ref="P5:Q5"/>
    <mergeCell ref="R6:S6"/>
    <mergeCell ref="P80:Q80"/>
    <mergeCell ref="R80:S80"/>
    <mergeCell ref="N80:O80"/>
    <mergeCell ref="P81:Q82"/>
    <mergeCell ref="T80:U80"/>
    <mergeCell ref="N79:O79"/>
    <mergeCell ref="T79:U79"/>
    <mergeCell ref="N81:O82"/>
    <mergeCell ref="N6:O6"/>
    <mergeCell ref="R5:S5"/>
    <mergeCell ref="A3:A7"/>
    <mergeCell ref="B3:B7"/>
    <mergeCell ref="H6:H7"/>
    <mergeCell ref="C3:C7"/>
    <mergeCell ref="J4:M4"/>
    <mergeCell ref="D3:I3"/>
    <mergeCell ref="E4:E7"/>
    <mergeCell ref="F5:F7"/>
    <mergeCell ref="J3:U3"/>
    <mergeCell ref="L5:M5"/>
    <mergeCell ref="F4:I4"/>
    <mergeCell ref="I6:I7"/>
    <mergeCell ref="J5:K5"/>
    <mergeCell ref="D4:D7"/>
    <mergeCell ref="L6:M6"/>
    <mergeCell ref="R4:U4"/>
  </mergeCells>
  <phoneticPr fontId="3" type="noConversion"/>
  <printOptions horizontalCentered="1"/>
  <pageMargins left="0.24" right="0.19685039370078741" top="0.2" bottom="0.2" header="0.2" footer="0.2"/>
  <pageSetup paperSize="9" scale="66" orientation="landscape" r:id="rId1"/>
  <headerFooter alignWithMargins="0"/>
  <rowBreaks count="2" manualBreakCount="2">
    <brk id="35" max="25" man="1"/>
    <brk id="70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87"/>
  <sheetViews>
    <sheetView tabSelected="1" view="pageBreakPreview" topLeftCell="A85" zoomScale="120" zoomScaleNormal="80" zoomScaleSheetLayoutView="120" workbookViewId="0">
      <selection activeCell="C13" sqref="C13"/>
    </sheetView>
  </sheetViews>
  <sheetFormatPr defaultRowHeight="12.75" x14ac:dyDescent="0.2"/>
  <cols>
    <col min="1" max="1" width="9.85546875" style="13" customWidth="1"/>
    <col min="2" max="2" width="31.85546875" style="13" customWidth="1"/>
    <col min="3" max="3" width="13.42578125" style="20" customWidth="1"/>
    <col min="4" max="5" width="7.28515625" style="11" customWidth="1"/>
    <col min="6" max="6" width="8.140625" style="11" customWidth="1"/>
    <col min="7" max="7" width="8.5703125" style="11" customWidth="1"/>
    <col min="8" max="8" width="5.28515625" style="11" customWidth="1"/>
    <col min="9" max="9" width="4.85546875" style="11" customWidth="1"/>
    <col min="10" max="10" width="5.140625" style="11" customWidth="1"/>
    <col min="11" max="11" width="4.5703125" style="11" customWidth="1"/>
    <col min="12" max="12" width="5.140625" style="11" customWidth="1"/>
    <col min="13" max="13" width="4.7109375" style="11" customWidth="1"/>
    <col min="14" max="14" width="5.140625" style="14" customWidth="1"/>
    <col min="15" max="15" width="4.85546875" style="14" customWidth="1"/>
    <col min="16" max="16" width="5.140625" style="14" customWidth="1"/>
    <col min="17" max="17" width="4.28515625" style="11" customWidth="1"/>
    <col min="18" max="18" width="5.140625" style="14" customWidth="1"/>
    <col min="19" max="19" width="4.5703125" style="11" customWidth="1"/>
    <col min="20" max="20" width="5.140625" style="14" customWidth="1"/>
    <col min="21" max="21" width="4.5703125" style="11" customWidth="1"/>
  </cols>
  <sheetData>
    <row r="1" spans="1:251" ht="18.75" x14ac:dyDescent="0.2">
      <c r="A1" s="33" t="s">
        <v>62</v>
      </c>
    </row>
    <row r="2" spans="1:251" ht="9" customHeight="1" thickBot="1" x14ac:dyDescent="0.25">
      <c r="A2" s="33"/>
    </row>
    <row r="3" spans="1:251" s="2" customFormat="1" ht="23.25" customHeight="1" thickBot="1" x14ac:dyDescent="0.25">
      <c r="A3" s="528" t="s">
        <v>0</v>
      </c>
      <c r="B3" s="531" t="s">
        <v>35</v>
      </c>
      <c r="C3" s="536" t="s">
        <v>28</v>
      </c>
      <c r="D3" s="541" t="s">
        <v>31</v>
      </c>
      <c r="E3" s="542"/>
      <c r="F3" s="542"/>
      <c r="G3" s="542"/>
      <c r="H3" s="542"/>
      <c r="I3" s="543"/>
      <c r="J3" s="550" t="s">
        <v>37</v>
      </c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</row>
    <row r="4" spans="1:251" s="2" customFormat="1" ht="21" customHeight="1" thickBot="1" x14ac:dyDescent="0.25">
      <c r="A4" s="529"/>
      <c r="B4" s="532"/>
      <c r="C4" s="537"/>
      <c r="D4" s="557" t="s">
        <v>111</v>
      </c>
      <c r="E4" s="544" t="s">
        <v>112</v>
      </c>
      <c r="F4" s="541" t="s">
        <v>30</v>
      </c>
      <c r="G4" s="542"/>
      <c r="H4" s="542"/>
      <c r="I4" s="543"/>
      <c r="J4" s="538" t="s">
        <v>6</v>
      </c>
      <c r="K4" s="539"/>
      <c r="L4" s="539"/>
      <c r="M4" s="540"/>
      <c r="N4" s="562" t="s">
        <v>8</v>
      </c>
      <c r="O4" s="539"/>
      <c r="P4" s="539"/>
      <c r="Q4" s="563"/>
      <c r="R4" s="538" t="s">
        <v>12</v>
      </c>
      <c r="S4" s="539"/>
      <c r="T4" s="539"/>
      <c r="U4" s="540"/>
    </row>
    <row r="5" spans="1:251" s="2" customFormat="1" ht="17.25" customHeight="1" thickBot="1" x14ac:dyDescent="0.25">
      <c r="A5" s="529"/>
      <c r="B5" s="532"/>
      <c r="C5" s="537"/>
      <c r="D5" s="558"/>
      <c r="E5" s="545"/>
      <c r="F5" s="547" t="s">
        <v>113</v>
      </c>
      <c r="G5" s="580" t="s">
        <v>44</v>
      </c>
      <c r="H5" s="581"/>
      <c r="I5" s="582"/>
      <c r="J5" s="556" t="s">
        <v>7</v>
      </c>
      <c r="K5" s="552"/>
      <c r="L5" s="552" t="s">
        <v>10</v>
      </c>
      <c r="M5" s="553"/>
      <c r="N5" s="556" t="s">
        <v>9</v>
      </c>
      <c r="O5" s="552"/>
      <c r="P5" s="552" t="s">
        <v>11</v>
      </c>
      <c r="Q5" s="568"/>
      <c r="R5" s="578" t="s">
        <v>13</v>
      </c>
      <c r="S5" s="552"/>
      <c r="T5" s="552" t="s">
        <v>14</v>
      </c>
      <c r="U5" s="553"/>
    </row>
    <row r="6" spans="1:251" s="2" customFormat="1" ht="17.25" customHeight="1" x14ac:dyDescent="0.2">
      <c r="A6" s="529"/>
      <c r="B6" s="532"/>
      <c r="C6" s="537"/>
      <c r="D6" s="558"/>
      <c r="E6" s="545"/>
      <c r="F6" s="548"/>
      <c r="G6" s="583" t="s">
        <v>114</v>
      </c>
      <c r="H6" s="534" t="s">
        <v>95</v>
      </c>
      <c r="I6" s="554" t="s">
        <v>168</v>
      </c>
      <c r="J6" s="577" t="s">
        <v>36</v>
      </c>
      <c r="K6" s="560"/>
      <c r="L6" s="560" t="s">
        <v>167</v>
      </c>
      <c r="M6" s="561"/>
      <c r="N6" s="577" t="s">
        <v>45</v>
      </c>
      <c r="O6" s="560"/>
      <c r="P6" s="560" t="s">
        <v>166</v>
      </c>
      <c r="Q6" s="587"/>
      <c r="R6" s="569" t="s">
        <v>163</v>
      </c>
      <c r="S6" s="560"/>
      <c r="T6" s="560" t="s">
        <v>164</v>
      </c>
      <c r="U6" s="561"/>
    </row>
    <row r="7" spans="1:251" s="2" customFormat="1" ht="69.75" customHeight="1" thickBot="1" x14ac:dyDescent="0.25">
      <c r="A7" s="530"/>
      <c r="B7" s="533"/>
      <c r="C7" s="537"/>
      <c r="D7" s="559"/>
      <c r="E7" s="546"/>
      <c r="F7" s="549"/>
      <c r="G7" s="584"/>
      <c r="H7" s="535"/>
      <c r="I7" s="555"/>
      <c r="J7" s="62" t="s">
        <v>15</v>
      </c>
      <c r="K7" s="63" t="s">
        <v>16</v>
      </c>
      <c r="L7" s="63" t="s">
        <v>15</v>
      </c>
      <c r="M7" s="64" t="s">
        <v>16</v>
      </c>
      <c r="N7" s="62" t="s">
        <v>15</v>
      </c>
      <c r="O7" s="63" t="s">
        <v>16</v>
      </c>
      <c r="P7" s="63" t="s">
        <v>15</v>
      </c>
      <c r="Q7" s="65" t="s">
        <v>16</v>
      </c>
      <c r="R7" s="66" t="s">
        <v>15</v>
      </c>
      <c r="S7" s="63" t="s">
        <v>16</v>
      </c>
      <c r="T7" s="63" t="s">
        <v>15</v>
      </c>
      <c r="U7" s="64" t="s">
        <v>16</v>
      </c>
    </row>
    <row r="8" spans="1:251" s="2" customFormat="1" ht="26.25" customHeight="1" thickBot="1" x14ac:dyDescent="0.25">
      <c r="A8" s="91"/>
      <c r="B8" s="108" t="s">
        <v>47</v>
      </c>
      <c r="C8" s="181"/>
      <c r="D8" s="182">
        <f>D9+D27+D36+D48+D59+D64+D70</f>
        <v>3780</v>
      </c>
      <c r="E8" s="182">
        <v>42</v>
      </c>
      <c r="F8" s="182">
        <f t="shared" ref="F8:U8" si="0">F9+F27+F36+F48+F59+F64+F70</f>
        <v>3738</v>
      </c>
      <c r="G8" s="182">
        <f t="shared" si="0"/>
        <v>2178</v>
      </c>
      <c r="H8" s="182">
        <f t="shared" si="0"/>
        <v>1560</v>
      </c>
      <c r="I8" s="182" t="e">
        <f t="shared" si="0"/>
        <v>#VALUE!</v>
      </c>
      <c r="J8" s="182">
        <f t="shared" si="0"/>
        <v>612</v>
      </c>
      <c r="K8" s="182">
        <f t="shared" si="0"/>
        <v>0</v>
      </c>
      <c r="L8" s="182">
        <f t="shared" si="0"/>
        <v>782</v>
      </c>
      <c r="M8" s="182">
        <f t="shared" si="0"/>
        <v>0</v>
      </c>
      <c r="N8" s="182">
        <f t="shared" si="0"/>
        <v>570</v>
      </c>
      <c r="O8" s="182">
        <f t="shared" si="0"/>
        <v>0</v>
      </c>
      <c r="P8" s="182">
        <f t="shared" si="0"/>
        <v>710</v>
      </c>
      <c r="Q8" s="182">
        <f t="shared" si="0"/>
        <v>0</v>
      </c>
      <c r="R8" s="182">
        <f t="shared" si="0"/>
        <v>570</v>
      </c>
      <c r="S8" s="182">
        <f t="shared" si="0"/>
        <v>0</v>
      </c>
      <c r="T8" s="182">
        <f t="shared" si="0"/>
        <v>494</v>
      </c>
      <c r="U8" s="182">
        <f t="shared" si="0"/>
        <v>0</v>
      </c>
    </row>
    <row r="9" spans="1:251" s="56" customFormat="1" ht="28.5" customHeight="1" thickBot="1" x14ac:dyDescent="0.25">
      <c r="A9" s="52" t="s">
        <v>32</v>
      </c>
      <c r="B9" s="53" t="s">
        <v>33</v>
      </c>
      <c r="C9" s="54"/>
      <c r="D9" s="55">
        <v>1476</v>
      </c>
      <c r="E9" s="55">
        <f>E10</f>
        <v>18</v>
      </c>
      <c r="F9" s="212">
        <f>F10</f>
        <v>1458</v>
      </c>
      <c r="G9" s="213">
        <v>796</v>
      </c>
      <c r="H9" s="218">
        <f>H10</f>
        <v>662</v>
      </c>
      <c r="I9" s="55">
        <f>I10</f>
        <v>0</v>
      </c>
      <c r="J9" s="55">
        <f>J10</f>
        <v>357</v>
      </c>
      <c r="K9" s="55">
        <f>K10</f>
        <v>0</v>
      </c>
      <c r="L9" s="55">
        <f>L10</f>
        <v>478</v>
      </c>
      <c r="M9" s="55">
        <f t="shared" ref="M9:U9" si="1">M10</f>
        <v>0</v>
      </c>
      <c r="N9" s="55">
        <f t="shared" si="1"/>
        <v>316</v>
      </c>
      <c r="O9" s="55">
        <f t="shared" si="1"/>
        <v>0</v>
      </c>
      <c r="P9" s="55">
        <f t="shared" si="1"/>
        <v>307</v>
      </c>
      <c r="Q9" s="55">
        <f t="shared" si="1"/>
        <v>0</v>
      </c>
      <c r="R9" s="55">
        <f t="shared" si="1"/>
        <v>0</v>
      </c>
      <c r="S9" s="55">
        <f t="shared" si="1"/>
        <v>0</v>
      </c>
      <c r="T9" s="55">
        <f t="shared" si="1"/>
        <v>0</v>
      </c>
      <c r="U9" s="55">
        <f t="shared" si="1"/>
        <v>0</v>
      </c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</row>
    <row r="10" spans="1:251" s="56" customFormat="1" ht="13.5" thickBot="1" x14ac:dyDescent="0.25">
      <c r="A10" s="57" t="s">
        <v>195</v>
      </c>
      <c r="B10" s="58" t="s">
        <v>34</v>
      </c>
      <c r="C10" s="59"/>
      <c r="D10" s="211">
        <v>1476</v>
      </c>
      <c r="E10" s="211">
        <f t="shared" ref="E10:U10" si="2">SUM(E11,E12,E13,E14,E15,E16,E17,E18,E19,E20,E21,E22,E23,E24,E25)</f>
        <v>18</v>
      </c>
      <c r="F10" s="211">
        <f>SUM(F11,F12,F13,F14,F15,F16,F17,F18,F19,F20,F21,F22,F23,F24,F25)</f>
        <v>1458</v>
      </c>
      <c r="G10" s="211">
        <f t="shared" si="2"/>
        <v>771</v>
      </c>
      <c r="H10" s="211">
        <f t="shared" si="2"/>
        <v>662</v>
      </c>
      <c r="I10" s="211">
        <f t="shared" si="2"/>
        <v>0</v>
      </c>
      <c r="J10" s="211">
        <f t="shared" si="2"/>
        <v>357</v>
      </c>
      <c r="K10" s="211">
        <f t="shared" si="2"/>
        <v>0</v>
      </c>
      <c r="L10" s="211">
        <f t="shared" si="2"/>
        <v>478</v>
      </c>
      <c r="M10" s="211">
        <f t="shared" si="2"/>
        <v>0</v>
      </c>
      <c r="N10" s="211">
        <f t="shared" si="2"/>
        <v>316</v>
      </c>
      <c r="O10" s="211">
        <f t="shared" si="2"/>
        <v>0</v>
      </c>
      <c r="P10" s="211">
        <f t="shared" si="2"/>
        <v>307</v>
      </c>
      <c r="Q10" s="211">
        <f t="shared" si="2"/>
        <v>0</v>
      </c>
      <c r="R10" s="211">
        <f t="shared" si="2"/>
        <v>0</v>
      </c>
      <c r="S10" s="211">
        <f t="shared" si="2"/>
        <v>0</v>
      </c>
      <c r="T10" s="211">
        <f t="shared" si="2"/>
        <v>0</v>
      </c>
      <c r="U10" s="211">
        <f t="shared" si="2"/>
        <v>0</v>
      </c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</row>
    <row r="11" spans="1:251" s="4" customFormat="1" ht="15.75" customHeight="1" x14ac:dyDescent="0.2">
      <c r="A11" s="24" t="s">
        <v>181</v>
      </c>
      <c r="B11" s="323" t="s">
        <v>86</v>
      </c>
      <c r="C11" s="191" t="s">
        <v>107</v>
      </c>
      <c r="D11" s="194">
        <v>117</v>
      </c>
      <c r="E11" s="198">
        <v>2</v>
      </c>
      <c r="F11" s="222">
        <v>115</v>
      </c>
      <c r="G11" s="214"/>
      <c r="H11" s="219">
        <v>113</v>
      </c>
      <c r="I11" s="15"/>
      <c r="J11" s="175">
        <v>17</v>
      </c>
      <c r="K11" s="67"/>
      <c r="L11" s="167">
        <v>42</v>
      </c>
      <c r="M11" s="15"/>
      <c r="N11" s="79">
        <v>16</v>
      </c>
      <c r="O11" s="10"/>
      <c r="P11" s="172">
        <v>40</v>
      </c>
      <c r="Q11" s="51"/>
      <c r="R11" s="19"/>
      <c r="S11" s="7"/>
      <c r="T11" s="10"/>
      <c r="U11" s="15"/>
    </row>
    <row r="12" spans="1:251" s="4" customFormat="1" ht="20.25" customHeight="1" x14ac:dyDescent="0.2">
      <c r="A12" s="24" t="s">
        <v>182</v>
      </c>
      <c r="B12" s="190" t="s">
        <v>101</v>
      </c>
      <c r="C12" s="192" t="s">
        <v>179</v>
      </c>
      <c r="D12" s="195">
        <v>154</v>
      </c>
      <c r="E12" s="175">
        <v>0</v>
      </c>
      <c r="F12" s="223">
        <v>154</v>
      </c>
      <c r="G12" s="215">
        <v>144</v>
      </c>
      <c r="H12" s="220"/>
      <c r="I12" s="17"/>
      <c r="J12" s="157">
        <v>34</v>
      </c>
      <c r="K12" s="68"/>
      <c r="L12" s="163">
        <v>44</v>
      </c>
      <c r="M12" s="17"/>
      <c r="N12" s="157">
        <v>16</v>
      </c>
      <c r="O12" s="6"/>
      <c r="P12" s="245">
        <v>60</v>
      </c>
      <c r="Q12" s="50"/>
      <c r="R12" s="5"/>
      <c r="S12" s="8"/>
      <c r="T12" s="6"/>
      <c r="U12" s="17"/>
    </row>
    <row r="13" spans="1:251" s="4" customFormat="1" ht="15.75" customHeight="1" x14ac:dyDescent="0.2">
      <c r="A13" s="24" t="s">
        <v>183</v>
      </c>
      <c r="B13" s="324" t="s">
        <v>18</v>
      </c>
      <c r="C13" s="192" t="s">
        <v>122</v>
      </c>
      <c r="D13" s="195">
        <v>170</v>
      </c>
      <c r="E13" s="157">
        <v>2</v>
      </c>
      <c r="F13" s="223">
        <v>168</v>
      </c>
      <c r="G13" s="216">
        <v>139</v>
      </c>
      <c r="H13" s="221"/>
      <c r="I13" s="17"/>
      <c r="J13" s="159">
        <v>34</v>
      </c>
      <c r="K13" s="8"/>
      <c r="L13" s="232">
        <v>44</v>
      </c>
      <c r="M13" s="17"/>
      <c r="N13" s="159">
        <v>32</v>
      </c>
      <c r="O13" s="6"/>
      <c r="P13" s="201">
        <v>58</v>
      </c>
      <c r="Q13" s="50"/>
      <c r="R13" s="5"/>
      <c r="S13" s="8"/>
      <c r="T13" s="6"/>
      <c r="U13" s="17"/>
    </row>
    <row r="14" spans="1:251" s="4" customFormat="1" ht="12" customHeight="1" x14ac:dyDescent="0.2">
      <c r="A14" s="24" t="s">
        <v>184</v>
      </c>
      <c r="B14" s="325" t="s">
        <v>102</v>
      </c>
      <c r="C14" s="192" t="s">
        <v>123</v>
      </c>
      <c r="D14" s="196">
        <v>147</v>
      </c>
      <c r="E14" s="199">
        <v>2</v>
      </c>
      <c r="F14" s="223">
        <v>145</v>
      </c>
      <c r="G14" s="217">
        <v>140</v>
      </c>
      <c r="H14" s="221"/>
      <c r="I14" s="17"/>
      <c r="J14" s="159">
        <v>17</v>
      </c>
      <c r="K14" s="8"/>
      <c r="L14" s="232">
        <v>22</v>
      </c>
      <c r="M14" s="17"/>
      <c r="N14" s="159">
        <v>48</v>
      </c>
      <c r="O14" s="68"/>
      <c r="P14" s="201">
        <v>58</v>
      </c>
      <c r="Q14" s="70"/>
      <c r="R14" s="71"/>
      <c r="S14" s="68"/>
      <c r="T14" s="68"/>
      <c r="U14" s="72"/>
    </row>
    <row r="15" spans="1:251" s="4" customFormat="1" ht="14.25" customHeight="1" x14ac:dyDescent="0.2">
      <c r="A15" s="24" t="s">
        <v>185</v>
      </c>
      <c r="B15" s="325" t="s">
        <v>17</v>
      </c>
      <c r="C15" s="193" t="s">
        <v>71</v>
      </c>
      <c r="D15" s="196">
        <v>78</v>
      </c>
      <c r="E15" s="159">
        <v>2</v>
      </c>
      <c r="F15" s="223">
        <v>76</v>
      </c>
      <c r="G15" s="216">
        <v>78</v>
      </c>
      <c r="H15" s="221"/>
      <c r="I15" s="17"/>
      <c r="J15" s="75">
        <v>34</v>
      </c>
      <c r="K15" s="8"/>
      <c r="L15" s="201">
        <v>42</v>
      </c>
      <c r="M15" s="17"/>
      <c r="N15" s="202"/>
      <c r="O15" s="68"/>
      <c r="P15" s="73"/>
      <c r="Q15" s="70"/>
      <c r="R15" s="71"/>
      <c r="S15" s="68"/>
      <c r="T15" s="68"/>
      <c r="U15" s="72"/>
    </row>
    <row r="16" spans="1:251" s="4" customFormat="1" ht="12.75" customHeight="1" x14ac:dyDescent="0.2">
      <c r="A16" s="24" t="s">
        <v>186</v>
      </c>
      <c r="B16" s="190" t="s">
        <v>1</v>
      </c>
      <c r="C16" s="192" t="s">
        <v>73</v>
      </c>
      <c r="D16" s="195">
        <v>110</v>
      </c>
      <c r="E16" s="200">
        <v>2</v>
      </c>
      <c r="F16" s="223">
        <v>108</v>
      </c>
      <c r="G16" s="217"/>
      <c r="H16" s="220">
        <v>108</v>
      </c>
      <c r="I16" s="17"/>
      <c r="J16" s="71">
        <v>34</v>
      </c>
      <c r="K16" s="8"/>
      <c r="L16" s="163">
        <v>44</v>
      </c>
      <c r="M16" s="17"/>
      <c r="N16" s="166">
        <v>30</v>
      </c>
      <c r="O16" s="68"/>
      <c r="P16" s="6"/>
      <c r="Q16" s="70"/>
      <c r="R16" s="71"/>
      <c r="S16" s="68"/>
      <c r="T16" s="68"/>
      <c r="U16" s="72"/>
    </row>
    <row r="17" spans="1:21" s="4" customFormat="1" ht="12" customHeight="1" x14ac:dyDescent="0.2">
      <c r="A17" s="190" t="s">
        <v>187</v>
      </c>
      <c r="B17" s="326" t="s">
        <v>90</v>
      </c>
      <c r="C17" s="192" t="s">
        <v>107</v>
      </c>
      <c r="D17" s="195">
        <v>129</v>
      </c>
      <c r="E17" s="200">
        <v>2</v>
      </c>
      <c r="F17" s="223">
        <v>127</v>
      </c>
      <c r="G17" s="215"/>
      <c r="H17" s="219">
        <v>130</v>
      </c>
      <c r="I17" s="115"/>
      <c r="J17" s="79">
        <v>34</v>
      </c>
      <c r="K17" s="116"/>
      <c r="L17" s="167">
        <v>42</v>
      </c>
      <c r="M17" s="115"/>
      <c r="N17" s="5">
        <v>16</v>
      </c>
      <c r="O17" s="117"/>
      <c r="P17" s="158">
        <v>35</v>
      </c>
      <c r="Q17" s="118"/>
      <c r="R17" s="119"/>
      <c r="S17" s="117"/>
      <c r="T17" s="117"/>
      <c r="U17" s="82"/>
    </row>
    <row r="18" spans="1:21" s="4" customFormat="1" ht="15" customHeight="1" x14ac:dyDescent="0.2">
      <c r="A18" s="24" t="s">
        <v>188</v>
      </c>
      <c r="B18" s="327" t="s">
        <v>103</v>
      </c>
      <c r="C18" s="192" t="s">
        <v>123</v>
      </c>
      <c r="D18" s="195">
        <v>130</v>
      </c>
      <c r="E18" s="157">
        <v>2</v>
      </c>
      <c r="F18" s="223">
        <v>128</v>
      </c>
      <c r="G18" s="217"/>
      <c r="H18" s="220">
        <v>144</v>
      </c>
      <c r="I18" s="17"/>
      <c r="J18" s="71">
        <v>34</v>
      </c>
      <c r="K18" s="8"/>
      <c r="L18" s="231">
        <v>44</v>
      </c>
      <c r="M18" s="72"/>
      <c r="N18" s="5">
        <v>32</v>
      </c>
      <c r="O18" s="68"/>
      <c r="P18" s="168">
        <v>18</v>
      </c>
      <c r="Q18" s="70"/>
      <c r="R18" s="71"/>
      <c r="S18" s="68"/>
      <c r="T18" s="68"/>
      <c r="U18" s="72"/>
    </row>
    <row r="19" spans="1:21" s="4" customFormat="1" ht="15" customHeight="1" x14ac:dyDescent="0.2">
      <c r="A19" s="25" t="s">
        <v>189</v>
      </c>
      <c r="B19" s="190" t="s">
        <v>2</v>
      </c>
      <c r="C19" s="191" t="s">
        <v>70</v>
      </c>
      <c r="D19" s="195">
        <v>78</v>
      </c>
      <c r="E19" s="175">
        <v>0</v>
      </c>
      <c r="F19" s="223">
        <v>78</v>
      </c>
      <c r="G19" s="215"/>
      <c r="H19" s="219">
        <v>78</v>
      </c>
      <c r="I19" s="17"/>
      <c r="J19" s="79">
        <v>34</v>
      </c>
      <c r="K19" s="8"/>
      <c r="L19" s="172">
        <v>44</v>
      </c>
      <c r="M19" s="72"/>
      <c r="N19" s="5"/>
      <c r="O19" s="68"/>
      <c r="P19" s="68"/>
      <c r="Q19" s="70"/>
      <c r="R19" s="157"/>
      <c r="S19" s="68"/>
      <c r="T19" s="163"/>
      <c r="U19" s="72"/>
    </row>
    <row r="20" spans="1:21" s="4" customFormat="1" ht="30.75" customHeight="1" x14ac:dyDescent="0.2">
      <c r="A20" s="25" t="s">
        <v>190</v>
      </c>
      <c r="B20" s="328" t="s">
        <v>125</v>
      </c>
      <c r="C20" s="191" t="s">
        <v>85</v>
      </c>
      <c r="D20" s="195">
        <v>71</v>
      </c>
      <c r="E20" s="157">
        <v>0</v>
      </c>
      <c r="F20" s="223">
        <v>71</v>
      </c>
      <c r="G20" s="215">
        <v>71</v>
      </c>
      <c r="H20" s="220"/>
      <c r="I20" s="17"/>
      <c r="J20" s="79">
        <v>17</v>
      </c>
      <c r="K20" s="8"/>
      <c r="L20" s="170">
        <v>22</v>
      </c>
      <c r="M20" s="72" t="s">
        <v>81</v>
      </c>
      <c r="N20" s="162">
        <v>32</v>
      </c>
      <c r="O20" s="68"/>
      <c r="P20" s="68"/>
      <c r="Q20" s="70"/>
      <c r="R20" s="157"/>
      <c r="S20" s="68"/>
      <c r="T20" s="68"/>
      <c r="U20" s="72"/>
    </row>
    <row r="21" spans="1:21" s="22" customFormat="1" ht="16.5" customHeight="1" x14ac:dyDescent="0.2">
      <c r="A21" s="25" t="s">
        <v>191</v>
      </c>
      <c r="B21" s="327" t="s">
        <v>104</v>
      </c>
      <c r="C21" s="192" t="s">
        <v>172</v>
      </c>
      <c r="D21" s="195">
        <v>71</v>
      </c>
      <c r="E21" s="157">
        <v>2</v>
      </c>
      <c r="F21" s="223">
        <v>69</v>
      </c>
      <c r="G21" s="217">
        <v>34</v>
      </c>
      <c r="H21" s="220">
        <v>35</v>
      </c>
      <c r="I21" s="17"/>
      <c r="J21" s="157">
        <v>17</v>
      </c>
      <c r="K21" s="8"/>
      <c r="L21" s="163">
        <v>22</v>
      </c>
      <c r="M21" s="72"/>
      <c r="N21" s="166">
        <v>30</v>
      </c>
      <c r="O21" s="68"/>
      <c r="P21" s="163"/>
      <c r="Q21" s="70"/>
      <c r="R21" s="157"/>
      <c r="S21" s="68"/>
      <c r="T21" s="68"/>
      <c r="U21" s="72"/>
    </row>
    <row r="22" spans="1:21" s="22" customFormat="1" ht="16.5" customHeight="1" x14ac:dyDescent="0.2">
      <c r="A22" s="190" t="s">
        <v>192</v>
      </c>
      <c r="B22" s="327" t="s">
        <v>105</v>
      </c>
      <c r="C22" s="192" t="s">
        <v>70</v>
      </c>
      <c r="D22" s="195">
        <v>78</v>
      </c>
      <c r="E22" s="197">
        <v>0</v>
      </c>
      <c r="F22" s="223">
        <v>78</v>
      </c>
      <c r="G22" s="217">
        <v>56</v>
      </c>
      <c r="H22" s="220">
        <v>22</v>
      </c>
      <c r="I22" s="17"/>
      <c r="J22" s="71">
        <v>34</v>
      </c>
      <c r="K22" s="8"/>
      <c r="L22" s="158">
        <v>44</v>
      </c>
      <c r="M22" s="72"/>
      <c r="N22" s="5"/>
      <c r="O22" s="68"/>
      <c r="P22" s="68"/>
      <c r="Q22" s="70"/>
      <c r="R22" s="157"/>
      <c r="S22" s="68"/>
      <c r="T22" s="68"/>
      <c r="U22" s="72"/>
    </row>
    <row r="23" spans="1:21" s="22" customFormat="1" ht="16.5" customHeight="1" x14ac:dyDescent="0.2">
      <c r="A23" s="190" t="s">
        <v>193</v>
      </c>
      <c r="B23" s="327" t="s">
        <v>106</v>
      </c>
      <c r="C23" s="192" t="s">
        <v>108</v>
      </c>
      <c r="D23" s="195">
        <v>75</v>
      </c>
      <c r="E23" s="197">
        <v>0</v>
      </c>
      <c r="F23" s="223">
        <v>75</v>
      </c>
      <c r="G23" s="217">
        <v>75</v>
      </c>
      <c r="H23" s="220"/>
      <c r="I23" s="15"/>
      <c r="J23" s="71">
        <v>17</v>
      </c>
      <c r="K23" s="7"/>
      <c r="L23" s="163">
        <v>22</v>
      </c>
      <c r="M23" s="80"/>
      <c r="N23" s="5">
        <v>16</v>
      </c>
      <c r="O23" s="67"/>
      <c r="P23" s="158">
        <v>20</v>
      </c>
      <c r="Q23" s="78"/>
      <c r="R23" s="175"/>
      <c r="S23" s="67"/>
      <c r="T23" s="67"/>
      <c r="U23" s="80"/>
    </row>
    <row r="24" spans="1:21" s="22" customFormat="1" ht="16.5" customHeight="1" x14ac:dyDescent="0.2">
      <c r="A24" s="329" t="s">
        <v>194</v>
      </c>
      <c r="B24" s="330" t="s">
        <v>109</v>
      </c>
      <c r="C24" s="331" t="s">
        <v>171</v>
      </c>
      <c r="D24" s="332">
        <v>36</v>
      </c>
      <c r="E24" s="157">
        <v>2</v>
      </c>
      <c r="F24" s="333">
        <v>34</v>
      </c>
      <c r="G24" s="334">
        <v>34</v>
      </c>
      <c r="H24" s="335"/>
      <c r="I24" s="115"/>
      <c r="J24" s="321"/>
      <c r="K24" s="320"/>
      <c r="L24" s="336"/>
      <c r="M24" s="82"/>
      <c r="N24" s="337">
        <v>16</v>
      </c>
      <c r="O24" s="118"/>
      <c r="P24" s="434">
        <v>18</v>
      </c>
      <c r="Q24" s="78"/>
      <c r="R24" s="175"/>
      <c r="S24" s="67"/>
      <c r="T24" s="67"/>
      <c r="U24" s="80"/>
    </row>
    <row r="25" spans="1:21" s="22" customFormat="1" ht="16.5" customHeight="1" thickBot="1" x14ac:dyDescent="0.25">
      <c r="A25" s="338"/>
      <c r="B25" s="339" t="s">
        <v>126</v>
      </c>
      <c r="C25" s="340" t="s">
        <v>72</v>
      </c>
      <c r="D25" s="341">
        <v>32</v>
      </c>
      <c r="E25" s="342">
        <v>0</v>
      </c>
      <c r="F25" s="343">
        <v>32</v>
      </c>
      <c r="G25" s="204"/>
      <c r="H25" s="344">
        <v>32</v>
      </c>
      <c r="I25" s="345"/>
      <c r="J25" s="346"/>
      <c r="K25" s="347"/>
      <c r="L25" s="348"/>
      <c r="M25" s="349"/>
      <c r="N25" s="350">
        <v>32</v>
      </c>
      <c r="O25" s="351"/>
      <c r="P25" s="348"/>
      <c r="Q25" s="68"/>
      <c r="R25" s="197"/>
      <c r="S25" s="70"/>
      <c r="T25" s="70"/>
      <c r="U25" s="72"/>
    </row>
    <row r="26" spans="1:21" s="22" customFormat="1" ht="31.5" customHeight="1" thickBot="1" x14ac:dyDescent="0.25">
      <c r="A26" s="203"/>
      <c r="B26" s="251" t="s">
        <v>96</v>
      </c>
      <c r="C26" s="250"/>
      <c r="D26" s="247">
        <v>2304</v>
      </c>
      <c r="E26" s="248">
        <v>24</v>
      </c>
      <c r="F26" s="249">
        <v>2280</v>
      </c>
      <c r="G26" s="493">
        <v>1380</v>
      </c>
      <c r="H26" s="494">
        <v>900</v>
      </c>
      <c r="I26" s="495"/>
      <c r="J26" s="494">
        <v>255</v>
      </c>
      <c r="K26" s="496"/>
      <c r="L26" s="496">
        <v>304</v>
      </c>
      <c r="M26" s="495"/>
      <c r="N26" s="497">
        <v>254</v>
      </c>
      <c r="O26" s="498"/>
      <c r="P26" s="486">
        <v>403</v>
      </c>
      <c r="Q26" s="486"/>
      <c r="R26" s="497">
        <v>570</v>
      </c>
      <c r="S26" s="498"/>
      <c r="T26" s="498">
        <v>494</v>
      </c>
      <c r="U26" s="499"/>
    </row>
    <row r="27" spans="1:21" s="4" customFormat="1" ht="30" customHeight="1" thickBot="1" x14ac:dyDescent="0.25">
      <c r="A27" s="30" t="s">
        <v>127</v>
      </c>
      <c r="B27" s="30" t="s">
        <v>128</v>
      </c>
      <c r="C27" s="177"/>
      <c r="D27" s="189">
        <f>SUM(D28,D29,D30,D31,D32,D33,D34)</f>
        <v>349</v>
      </c>
      <c r="E27" s="189">
        <f>SUM(E28,E29,E30,E31,E32,E33,E34)</f>
        <v>2</v>
      </c>
      <c r="F27" s="189">
        <f>SUM(F28,F29,F30,F31,F32,F33,F34)</f>
        <v>347</v>
      </c>
      <c r="G27" s="189">
        <f>SUM(G28,G29,G30,G31,G32,G33,G34)</f>
        <v>186</v>
      </c>
      <c r="H27" s="189">
        <f t="shared" ref="H27" si="3">SUM(H28,H29,H30,H31,H32,H33,H34)</f>
        <v>161</v>
      </c>
      <c r="I27" s="189"/>
      <c r="J27" s="189">
        <f>SUM(J28,J29,J30,J31,J32,J33,J34)</f>
        <v>34</v>
      </c>
      <c r="K27" s="189">
        <f t="shared" ref="K27:U27" si="4">SUM(K28,K29,K30,K31,K32,K33,K34)</f>
        <v>0</v>
      </c>
      <c r="L27" s="189">
        <f t="shared" si="4"/>
        <v>20</v>
      </c>
      <c r="M27" s="189">
        <f t="shared" si="4"/>
        <v>0</v>
      </c>
      <c r="N27" s="189">
        <f t="shared" si="4"/>
        <v>128</v>
      </c>
      <c r="O27" s="189">
        <f t="shared" si="4"/>
        <v>0</v>
      </c>
      <c r="P27" s="189">
        <f t="shared" si="4"/>
        <v>123</v>
      </c>
      <c r="Q27" s="189">
        <f t="shared" si="4"/>
        <v>0</v>
      </c>
      <c r="R27" s="189">
        <f t="shared" si="4"/>
        <v>0</v>
      </c>
      <c r="S27" s="189">
        <f t="shared" si="4"/>
        <v>0</v>
      </c>
      <c r="T27" s="189">
        <f t="shared" si="4"/>
        <v>42</v>
      </c>
      <c r="U27" s="189">
        <f t="shared" si="4"/>
        <v>0</v>
      </c>
    </row>
    <row r="28" spans="1:21" s="4" customFormat="1" ht="20.25" customHeight="1" x14ac:dyDescent="0.2">
      <c r="A28" s="27" t="s">
        <v>129</v>
      </c>
      <c r="B28" s="352" t="s">
        <v>130</v>
      </c>
      <c r="C28" s="164" t="s">
        <v>174</v>
      </c>
      <c r="D28" s="267">
        <v>52</v>
      </c>
      <c r="E28" s="253">
        <v>0</v>
      </c>
      <c r="F28" s="285">
        <v>52</v>
      </c>
      <c r="G28" s="93">
        <v>52</v>
      </c>
      <c r="H28" s="105"/>
      <c r="I28" s="109"/>
      <c r="J28" s="16"/>
      <c r="K28" s="8"/>
      <c r="L28" s="68"/>
      <c r="M28" s="72"/>
      <c r="N28" s="157">
        <v>32</v>
      </c>
      <c r="O28" s="163"/>
      <c r="P28" s="436">
        <v>20</v>
      </c>
      <c r="Q28" s="357"/>
      <c r="R28" s="69"/>
      <c r="S28" s="68"/>
      <c r="T28" s="68"/>
      <c r="U28" s="84"/>
    </row>
    <row r="29" spans="1:21" s="4" customFormat="1" ht="25.5" customHeight="1" x14ac:dyDescent="0.2">
      <c r="A29" s="27" t="s">
        <v>131</v>
      </c>
      <c r="B29" s="352" t="s">
        <v>132</v>
      </c>
      <c r="C29" s="165" t="s">
        <v>174</v>
      </c>
      <c r="D29" s="268">
        <v>55</v>
      </c>
      <c r="E29" s="253">
        <v>0</v>
      </c>
      <c r="F29" s="285">
        <v>55</v>
      </c>
      <c r="G29" s="92"/>
      <c r="H29" s="103">
        <v>55</v>
      </c>
      <c r="I29" s="17"/>
      <c r="J29" s="16"/>
      <c r="K29" s="8"/>
      <c r="L29" s="68"/>
      <c r="M29" s="72"/>
      <c r="N29" s="157">
        <v>32</v>
      </c>
      <c r="O29" s="163"/>
      <c r="P29" s="436">
        <v>23</v>
      </c>
      <c r="Q29" s="357"/>
      <c r="R29" s="156"/>
      <c r="S29" s="163"/>
      <c r="T29" s="163"/>
      <c r="U29" s="68"/>
    </row>
    <row r="30" spans="1:21" s="4" customFormat="1" ht="12.75" customHeight="1" x14ac:dyDescent="0.2">
      <c r="A30" s="28" t="s">
        <v>133</v>
      </c>
      <c r="B30" s="236" t="s">
        <v>5</v>
      </c>
      <c r="C30" s="165" t="s">
        <v>174</v>
      </c>
      <c r="D30" s="268">
        <v>52</v>
      </c>
      <c r="E30" s="253">
        <v>0</v>
      </c>
      <c r="F30" s="420">
        <v>52</v>
      </c>
      <c r="G30" s="92">
        <v>52</v>
      </c>
      <c r="H30" s="103"/>
      <c r="I30" s="17"/>
      <c r="J30" s="111"/>
      <c r="K30" s="135"/>
      <c r="L30" s="73"/>
      <c r="M30" s="234"/>
      <c r="N30" s="159">
        <v>32</v>
      </c>
      <c r="O30" s="161"/>
      <c r="P30" s="386">
        <v>20</v>
      </c>
      <c r="Q30" s="171"/>
      <c r="R30" s="174"/>
      <c r="S30" s="161"/>
      <c r="T30" s="161"/>
      <c r="U30" s="68"/>
    </row>
    <row r="31" spans="1:21" s="4" customFormat="1" ht="12" customHeight="1" x14ac:dyDescent="0.2">
      <c r="A31" s="28" t="s">
        <v>134</v>
      </c>
      <c r="B31" s="236" t="s">
        <v>2</v>
      </c>
      <c r="C31" s="107"/>
      <c r="D31" s="268">
        <v>52</v>
      </c>
      <c r="E31" s="253">
        <v>0</v>
      </c>
      <c r="F31" s="286">
        <v>52</v>
      </c>
      <c r="G31" s="92"/>
      <c r="H31" s="103">
        <v>52</v>
      </c>
      <c r="I31" s="17"/>
      <c r="J31" s="111"/>
      <c r="K31" s="135"/>
      <c r="L31" s="73"/>
      <c r="M31" s="234"/>
      <c r="N31" s="159">
        <v>32</v>
      </c>
      <c r="O31" s="161"/>
      <c r="P31" s="161">
        <v>20</v>
      </c>
      <c r="Q31" s="171"/>
      <c r="R31" s="174"/>
      <c r="S31" s="161"/>
      <c r="T31" s="161"/>
      <c r="U31" s="68"/>
    </row>
    <row r="32" spans="1:21" s="23" customFormat="1" ht="14.25" customHeight="1" x14ac:dyDescent="0.2">
      <c r="A32" s="353" t="s">
        <v>135</v>
      </c>
      <c r="B32" s="236" t="s">
        <v>19</v>
      </c>
      <c r="C32" s="128"/>
      <c r="D32" s="269">
        <v>42</v>
      </c>
      <c r="E32" s="254">
        <v>0</v>
      </c>
      <c r="F32" s="286">
        <v>42</v>
      </c>
      <c r="G32" s="235">
        <v>42</v>
      </c>
      <c r="H32" s="104"/>
      <c r="I32" s="18"/>
      <c r="J32" s="37"/>
      <c r="K32" s="135"/>
      <c r="L32" s="73"/>
      <c r="M32" s="230"/>
      <c r="N32" s="159"/>
      <c r="O32" s="161"/>
      <c r="P32" s="161"/>
      <c r="Q32" s="163"/>
      <c r="R32" s="174"/>
      <c r="S32" s="161"/>
      <c r="T32" s="443">
        <v>42</v>
      </c>
      <c r="U32" s="73"/>
    </row>
    <row r="33" spans="1:21" s="23" customFormat="1" ht="14.25" customHeight="1" x14ac:dyDescent="0.2">
      <c r="A33" s="354" t="s">
        <v>136</v>
      </c>
      <c r="B33" s="236" t="s">
        <v>110</v>
      </c>
      <c r="C33" s="192" t="s">
        <v>171</v>
      </c>
      <c r="D33" s="270">
        <v>56</v>
      </c>
      <c r="E33" s="255">
        <v>2</v>
      </c>
      <c r="F33" s="359">
        <v>54</v>
      </c>
      <c r="G33" s="242"/>
      <c r="H33" s="243">
        <v>54</v>
      </c>
      <c r="I33" s="244"/>
      <c r="J33" s="240">
        <v>34</v>
      </c>
      <c r="K33" s="241"/>
      <c r="L33" s="426">
        <v>20</v>
      </c>
      <c r="M33" s="230"/>
      <c r="N33" s="159"/>
      <c r="O33" s="73"/>
      <c r="P33" s="161"/>
      <c r="Q33" s="73"/>
      <c r="R33" s="174"/>
      <c r="S33" s="73"/>
      <c r="T33" s="161"/>
      <c r="U33" s="69"/>
    </row>
    <row r="34" spans="1:21" s="23" customFormat="1" ht="26.25" customHeight="1" thickBot="1" x14ac:dyDescent="0.25">
      <c r="A34" s="355" t="s">
        <v>137</v>
      </c>
      <c r="B34" s="356" t="s">
        <v>138</v>
      </c>
      <c r="C34" s="40"/>
      <c r="D34" s="271">
        <v>40</v>
      </c>
      <c r="E34" s="256">
        <v>0</v>
      </c>
      <c r="F34" s="360">
        <v>40</v>
      </c>
      <c r="G34" s="237">
        <v>40</v>
      </c>
      <c r="H34" s="238"/>
      <c r="I34" s="239"/>
      <c r="J34" s="358"/>
      <c r="K34" s="358"/>
      <c r="L34" s="240"/>
      <c r="M34" s="68"/>
      <c r="N34" s="174"/>
      <c r="O34" s="73"/>
      <c r="P34" s="169">
        <v>40</v>
      </c>
      <c r="Q34" s="110"/>
      <c r="R34" s="169"/>
      <c r="S34" s="110"/>
      <c r="T34" s="169"/>
      <c r="U34" s="77"/>
    </row>
    <row r="35" spans="1:21" ht="24.75" customHeight="1" thickBot="1" x14ac:dyDescent="0.25">
      <c r="A35" s="30" t="s">
        <v>20</v>
      </c>
      <c r="B35" s="43" t="s">
        <v>21</v>
      </c>
      <c r="C35" s="422"/>
      <c r="D35" s="211">
        <v>1955</v>
      </c>
      <c r="E35" s="211">
        <v>22</v>
      </c>
      <c r="F35" s="211">
        <v>1933</v>
      </c>
      <c r="G35" s="211">
        <v>1196</v>
      </c>
      <c r="H35" s="211">
        <v>737</v>
      </c>
      <c r="I35" s="211">
        <f>I36+I47</f>
        <v>0</v>
      </c>
      <c r="J35" s="211">
        <v>221</v>
      </c>
      <c r="K35" s="211">
        <f>K36+K47</f>
        <v>0</v>
      </c>
      <c r="L35" s="423">
        <v>284</v>
      </c>
      <c r="M35" s="424">
        <v>0</v>
      </c>
      <c r="N35" s="526">
        <v>126</v>
      </c>
      <c r="O35" s="425">
        <v>0</v>
      </c>
      <c r="P35" s="211">
        <v>280</v>
      </c>
      <c r="Q35" s="211">
        <f>Q36+Q47</f>
        <v>0</v>
      </c>
      <c r="R35" s="211">
        <v>570</v>
      </c>
      <c r="S35" s="211">
        <f>S36+S47</f>
        <v>0</v>
      </c>
      <c r="T35" s="211">
        <v>452</v>
      </c>
      <c r="U35" s="423">
        <f>U36+U47</f>
        <v>0</v>
      </c>
    </row>
    <row r="36" spans="1:21" ht="26.25" customHeight="1" thickBot="1" x14ac:dyDescent="0.25">
      <c r="A36" s="21" t="s">
        <v>22</v>
      </c>
      <c r="B36" s="43" t="s">
        <v>3</v>
      </c>
      <c r="C36" s="41"/>
      <c r="D36" s="275">
        <f>SUM(D37,D38,D39,D40,D41,D42,D43,D44,D45,D46)</f>
        <v>532</v>
      </c>
      <c r="E36" s="275">
        <f t="shared" ref="E36:F36" si="5">SUM(E37,E38,E39,E40,E41,E42,E43,E44,E45,E46)</f>
        <v>6</v>
      </c>
      <c r="F36" s="275">
        <f t="shared" si="5"/>
        <v>526</v>
      </c>
      <c r="G36" s="49">
        <f>SUM(G37:G46)</f>
        <v>390</v>
      </c>
      <c r="H36" s="49">
        <f>SUM(H37:H46)</f>
        <v>136</v>
      </c>
      <c r="I36" s="49">
        <f t="shared" ref="I36:U36" si="6">SUM(I37:I46)</f>
        <v>0</v>
      </c>
      <c r="J36" s="49">
        <f t="shared" si="6"/>
        <v>102</v>
      </c>
      <c r="K36" s="49">
        <f t="shared" si="6"/>
        <v>0</v>
      </c>
      <c r="L36" s="49">
        <f t="shared" si="6"/>
        <v>108</v>
      </c>
      <c r="M36" s="49">
        <f t="shared" si="6"/>
        <v>0</v>
      </c>
      <c r="N36" s="49">
        <f t="shared" si="6"/>
        <v>0</v>
      </c>
      <c r="O36" s="49">
        <f t="shared" si="6"/>
        <v>0</v>
      </c>
      <c r="P36" s="49">
        <f t="shared" si="6"/>
        <v>80</v>
      </c>
      <c r="Q36" s="49">
        <f t="shared" si="6"/>
        <v>0</v>
      </c>
      <c r="R36" s="49">
        <f t="shared" si="6"/>
        <v>128</v>
      </c>
      <c r="S36" s="49">
        <f t="shared" si="6"/>
        <v>0</v>
      </c>
      <c r="T36" s="49">
        <f t="shared" si="6"/>
        <v>108</v>
      </c>
      <c r="U36" s="365">
        <f t="shared" si="6"/>
        <v>0</v>
      </c>
    </row>
    <row r="37" spans="1:21" ht="9.75" customHeight="1" x14ac:dyDescent="0.2">
      <c r="A37" s="26" t="s">
        <v>63</v>
      </c>
      <c r="B37" s="44" t="s">
        <v>83</v>
      </c>
      <c r="C37" s="38" t="s">
        <v>174</v>
      </c>
      <c r="D37" s="272">
        <v>60</v>
      </c>
      <c r="E37" s="257">
        <v>0</v>
      </c>
      <c r="F37" s="287">
        <v>60</v>
      </c>
      <c r="G37" s="92">
        <v>40</v>
      </c>
      <c r="H37" s="102">
        <v>20</v>
      </c>
      <c r="I37" s="15"/>
      <c r="J37" s="35"/>
      <c r="K37" s="7"/>
      <c r="L37" s="67"/>
      <c r="M37" s="80"/>
      <c r="N37" s="160"/>
      <c r="O37" s="67"/>
      <c r="P37" s="170"/>
      <c r="Q37" s="78"/>
      <c r="R37" s="175">
        <v>32</v>
      </c>
      <c r="S37" s="67"/>
      <c r="T37" s="172">
        <v>28</v>
      </c>
      <c r="U37" s="80"/>
    </row>
    <row r="38" spans="1:21" ht="22.5" customHeight="1" x14ac:dyDescent="0.2">
      <c r="A38" s="27" t="s">
        <v>67</v>
      </c>
      <c r="B38" s="32" t="s">
        <v>48</v>
      </c>
      <c r="C38" s="38" t="s">
        <v>171</v>
      </c>
      <c r="D38" s="276">
        <v>74</v>
      </c>
      <c r="E38" s="257">
        <v>2</v>
      </c>
      <c r="F38" s="287">
        <v>72</v>
      </c>
      <c r="G38" s="92">
        <f t="shared" ref="G38:G45" si="7">SUM(I38:U38)</f>
        <v>72</v>
      </c>
      <c r="H38" s="103"/>
      <c r="I38" s="17"/>
      <c r="J38" s="36"/>
      <c r="K38" s="8"/>
      <c r="L38" s="68"/>
      <c r="M38" s="72"/>
      <c r="N38" s="69"/>
      <c r="O38" s="68"/>
      <c r="P38" s="68" t="s">
        <v>81</v>
      </c>
      <c r="Q38" s="70"/>
      <c r="R38" s="157">
        <v>32</v>
      </c>
      <c r="S38" s="68"/>
      <c r="T38" s="168">
        <v>40</v>
      </c>
      <c r="U38" s="72"/>
    </row>
    <row r="39" spans="1:21" ht="22.5" customHeight="1" x14ac:dyDescent="0.2">
      <c r="A39" s="27" t="s">
        <v>64</v>
      </c>
      <c r="B39" s="32" t="s">
        <v>116</v>
      </c>
      <c r="C39" s="39" t="s">
        <v>171</v>
      </c>
      <c r="D39" s="276">
        <v>56</v>
      </c>
      <c r="E39" s="257">
        <v>2</v>
      </c>
      <c r="F39" s="287">
        <v>54</v>
      </c>
      <c r="G39" s="92">
        <f t="shared" si="7"/>
        <v>54</v>
      </c>
      <c r="H39" s="103"/>
      <c r="I39" s="17"/>
      <c r="J39" s="36">
        <v>34</v>
      </c>
      <c r="K39" s="8"/>
      <c r="L39" s="168">
        <v>20</v>
      </c>
      <c r="M39" s="72"/>
      <c r="N39" s="69"/>
      <c r="O39" s="68"/>
      <c r="P39" s="68"/>
      <c r="Q39" s="70"/>
      <c r="R39" s="71"/>
      <c r="S39" s="68"/>
      <c r="T39" s="68"/>
      <c r="U39" s="72"/>
    </row>
    <row r="40" spans="1:21" ht="25.5" customHeight="1" x14ac:dyDescent="0.2">
      <c r="A40" s="27" t="s">
        <v>66</v>
      </c>
      <c r="B40" s="32" t="s">
        <v>139</v>
      </c>
      <c r="C40" s="38" t="s">
        <v>177</v>
      </c>
      <c r="D40" s="276">
        <v>40</v>
      </c>
      <c r="E40" s="257">
        <v>0</v>
      </c>
      <c r="F40" s="287">
        <v>40</v>
      </c>
      <c r="G40" s="92"/>
      <c r="H40" s="103">
        <v>40</v>
      </c>
      <c r="I40" s="17"/>
      <c r="J40" s="36"/>
      <c r="K40" s="8"/>
      <c r="L40" s="68"/>
      <c r="M40" s="72"/>
      <c r="N40" s="69"/>
      <c r="O40" s="68"/>
      <c r="P40" s="436">
        <v>40</v>
      </c>
      <c r="Q40" s="70"/>
      <c r="R40" s="157"/>
      <c r="S40" s="68"/>
      <c r="T40" s="163"/>
      <c r="U40" s="72"/>
    </row>
    <row r="41" spans="1:21" ht="24" customHeight="1" x14ac:dyDescent="0.2">
      <c r="A41" s="28" t="s">
        <v>65</v>
      </c>
      <c r="B41" s="45" t="s">
        <v>140</v>
      </c>
      <c r="C41" s="38" t="s">
        <v>177</v>
      </c>
      <c r="D41" s="274">
        <v>44</v>
      </c>
      <c r="E41" s="258">
        <v>0</v>
      </c>
      <c r="F41" s="287">
        <v>44</v>
      </c>
      <c r="G41" s="92">
        <f t="shared" si="7"/>
        <v>44</v>
      </c>
      <c r="H41" s="104"/>
      <c r="I41" s="18"/>
      <c r="J41" s="37"/>
      <c r="K41" s="9"/>
      <c r="L41" s="427">
        <v>44</v>
      </c>
      <c r="M41" s="76"/>
      <c r="N41" s="77"/>
      <c r="O41" s="73"/>
      <c r="P41" s="73"/>
      <c r="Q41" s="74"/>
      <c r="R41" s="75"/>
      <c r="S41" s="73"/>
      <c r="T41" s="73"/>
      <c r="U41" s="76"/>
    </row>
    <row r="42" spans="1:21" ht="14.25" customHeight="1" x14ac:dyDescent="0.2">
      <c r="A42" s="28" t="s">
        <v>115</v>
      </c>
      <c r="B42" s="45" t="s">
        <v>141</v>
      </c>
      <c r="C42" s="38" t="s">
        <v>174</v>
      </c>
      <c r="D42" s="274">
        <v>56</v>
      </c>
      <c r="E42" s="259">
        <v>0</v>
      </c>
      <c r="F42" s="287">
        <v>56</v>
      </c>
      <c r="G42" s="92">
        <v>36</v>
      </c>
      <c r="H42" s="104">
        <v>20</v>
      </c>
      <c r="I42" s="18"/>
      <c r="J42" s="37">
        <v>34</v>
      </c>
      <c r="K42" s="9"/>
      <c r="L42" s="427">
        <v>22</v>
      </c>
      <c r="M42" s="76"/>
      <c r="N42" s="77"/>
      <c r="O42" s="73"/>
      <c r="P42" s="73"/>
      <c r="Q42" s="74"/>
      <c r="R42" s="159"/>
      <c r="S42" s="73"/>
      <c r="T42" s="161"/>
      <c r="U42" s="76"/>
    </row>
    <row r="43" spans="1:21" ht="14.25" customHeight="1" x14ac:dyDescent="0.2">
      <c r="A43" s="28" t="s">
        <v>142</v>
      </c>
      <c r="B43" s="45" t="s">
        <v>143</v>
      </c>
      <c r="C43" s="38" t="s">
        <v>174</v>
      </c>
      <c r="D43" s="274">
        <v>56</v>
      </c>
      <c r="E43" s="258">
        <v>0</v>
      </c>
      <c r="F43" s="287">
        <v>56</v>
      </c>
      <c r="G43" s="92">
        <v>36</v>
      </c>
      <c r="H43" s="104">
        <v>20</v>
      </c>
      <c r="I43" s="18"/>
      <c r="J43" s="37">
        <v>34</v>
      </c>
      <c r="K43" s="9"/>
      <c r="L43" s="427">
        <v>22</v>
      </c>
      <c r="M43" s="76"/>
      <c r="N43" s="77"/>
      <c r="O43" s="73"/>
      <c r="P43" s="73"/>
      <c r="Q43" s="74"/>
      <c r="R43" s="159"/>
      <c r="S43" s="73"/>
      <c r="T43" s="161"/>
      <c r="U43" s="76"/>
    </row>
    <row r="44" spans="1:21" ht="24" customHeight="1" x14ac:dyDescent="0.2">
      <c r="A44" s="28" t="s">
        <v>144</v>
      </c>
      <c r="B44" s="45" t="s">
        <v>4</v>
      </c>
      <c r="C44" s="114" t="s">
        <v>171</v>
      </c>
      <c r="D44" s="274">
        <v>74</v>
      </c>
      <c r="E44" s="362">
        <v>2</v>
      </c>
      <c r="F44" s="291">
        <v>72</v>
      </c>
      <c r="G44" s="92">
        <f t="shared" si="7"/>
        <v>72</v>
      </c>
      <c r="H44" s="104"/>
      <c r="I44" s="18"/>
      <c r="J44" s="37"/>
      <c r="K44" s="9"/>
      <c r="L44" s="161"/>
      <c r="M44" s="76"/>
      <c r="N44" s="77"/>
      <c r="O44" s="73"/>
      <c r="P44" s="73"/>
      <c r="Q44" s="74"/>
      <c r="R44" s="159">
        <v>32</v>
      </c>
      <c r="S44" s="73"/>
      <c r="T44" s="201">
        <v>40</v>
      </c>
      <c r="U44" s="76"/>
    </row>
    <row r="45" spans="1:21" ht="24" customHeight="1" x14ac:dyDescent="0.2">
      <c r="A45" s="28" t="s">
        <v>145</v>
      </c>
      <c r="B45" s="45" t="s">
        <v>146</v>
      </c>
      <c r="C45" s="192" t="s">
        <v>174</v>
      </c>
      <c r="D45" s="276">
        <v>36</v>
      </c>
      <c r="E45" s="363">
        <v>0</v>
      </c>
      <c r="F45" s="292">
        <v>36</v>
      </c>
      <c r="G45" s="92">
        <f t="shared" si="7"/>
        <v>36</v>
      </c>
      <c r="H45" s="103"/>
      <c r="I45" s="8"/>
      <c r="J45" s="37"/>
      <c r="K45" s="9"/>
      <c r="L45" s="161"/>
      <c r="M45" s="76"/>
      <c r="N45" s="77"/>
      <c r="O45" s="73"/>
      <c r="P45" s="73">
        <v>20</v>
      </c>
      <c r="Q45" s="74"/>
      <c r="R45" s="527">
        <v>16</v>
      </c>
      <c r="S45" s="73"/>
      <c r="T45" s="73"/>
      <c r="U45" s="76"/>
    </row>
    <row r="46" spans="1:21" ht="24" customHeight="1" thickBot="1" x14ac:dyDescent="0.25">
      <c r="A46" s="28" t="s">
        <v>147</v>
      </c>
      <c r="B46" s="45" t="s">
        <v>148</v>
      </c>
      <c r="C46" s="114" t="s">
        <v>174</v>
      </c>
      <c r="D46" s="273">
        <v>36</v>
      </c>
      <c r="E46" s="361">
        <v>0</v>
      </c>
      <c r="F46" s="291">
        <v>36</v>
      </c>
      <c r="G46" s="92"/>
      <c r="H46" s="364">
        <v>36</v>
      </c>
      <c r="I46" s="179"/>
      <c r="J46" s="37"/>
      <c r="K46" s="9"/>
      <c r="L46" s="161"/>
      <c r="M46" s="76"/>
      <c r="N46" s="77"/>
      <c r="O46" s="73"/>
      <c r="P46" s="73">
        <v>20</v>
      </c>
      <c r="Q46" s="74"/>
      <c r="R46" s="438">
        <v>16</v>
      </c>
      <c r="S46" s="73"/>
      <c r="T46" s="161"/>
      <c r="U46" s="76"/>
    </row>
    <row r="47" spans="1:21" ht="19.5" customHeight="1" thickBot="1" x14ac:dyDescent="0.25">
      <c r="A47" s="298" t="s">
        <v>23</v>
      </c>
      <c r="B47" s="299" t="s">
        <v>24</v>
      </c>
      <c r="C47" s="300"/>
      <c r="D47" s="296">
        <v>1423</v>
      </c>
      <c r="E47" s="296">
        <v>16</v>
      </c>
      <c r="F47" s="296">
        <v>1407</v>
      </c>
      <c r="G47" s="296">
        <v>806</v>
      </c>
      <c r="H47" s="296">
        <v>601</v>
      </c>
      <c r="I47" s="296"/>
      <c r="J47" s="296">
        <v>119</v>
      </c>
      <c r="K47" s="296"/>
      <c r="L47" s="296">
        <v>176</v>
      </c>
      <c r="M47" s="296"/>
      <c r="N47" s="296">
        <v>126</v>
      </c>
      <c r="O47" s="296"/>
      <c r="P47" s="296">
        <v>200</v>
      </c>
      <c r="Q47" s="296"/>
      <c r="R47" s="296">
        <v>442</v>
      </c>
      <c r="S47" s="296"/>
      <c r="T47" s="296">
        <v>344</v>
      </c>
      <c r="U47" s="296"/>
    </row>
    <row r="48" spans="1:21" ht="36" customHeight="1" thickBot="1" x14ac:dyDescent="0.25">
      <c r="A48" s="301" t="s">
        <v>25</v>
      </c>
      <c r="B48" s="302" t="s">
        <v>149</v>
      </c>
      <c r="C48" s="303"/>
      <c r="D48" s="304">
        <f>SUM(D49,D54,D56)</f>
        <v>516</v>
      </c>
      <c r="E48" s="304">
        <v>4</v>
      </c>
      <c r="F48" s="304">
        <f>SUM(F49,F54,F56)</f>
        <v>512</v>
      </c>
      <c r="G48" s="304">
        <f>SUM(G49,G54,G56)</f>
        <v>316</v>
      </c>
      <c r="H48" s="304">
        <v>196</v>
      </c>
      <c r="I48" s="304"/>
      <c r="J48" s="304">
        <f>SUM(J49,J54,J56)</f>
        <v>34</v>
      </c>
      <c r="K48" s="304">
        <f t="shared" ref="K48:U48" si="8">SUM(K49,K54,K56)</f>
        <v>0</v>
      </c>
      <c r="L48" s="304">
        <f t="shared" si="8"/>
        <v>44</v>
      </c>
      <c r="M48" s="304">
        <f t="shared" si="8"/>
        <v>0</v>
      </c>
      <c r="N48" s="304">
        <f t="shared" si="8"/>
        <v>32</v>
      </c>
      <c r="O48" s="304">
        <f t="shared" si="8"/>
        <v>0</v>
      </c>
      <c r="P48" s="304">
        <f t="shared" si="8"/>
        <v>80</v>
      </c>
      <c r="Q48" s="304">
        <f t="shared" si="8"/>
        <v>0</v>
      </c>
      <c r="R48" s="304">
        <f t="shared" si="8"/>
        <v>128</v>
      </c>
      <c r="S48" s="304">
        <f t="shared" si="8"/>
        <v>0</v>
      </c>
      <c r="T48" s="304">
        <f t="shared" si="8"/>
        <v>194</v>
      </c>
      <c r="U48" s="304">
        <f t="shared" si="8"/>
        <v>0</v>
      </c>
    </row>
    <row r="49" spans="1:21" s="34" customFormat="1" ht="23.25" customHeight="1" thickBot="1" x14ac:dyDescent="0.25">
      <c r="A49" s="461" t="s">
        <v>26</v>
      </c>
      <c r="B49" s="121" t="s">
        <v>150</v>
      </c>
      <c r="C49" s="462"/>
      <c r="D49" s="463">
        <f>SUM(D50,D51,D52)</f>
        <v>300</v>
      </c>
      <c r="E49" s="464">
        <v>2</v>
      </c>
      <c r="F49" s="465">
        <f>SUM(F50,F51,F52)</f>
        <v>298</v>
      </c>
      <c r="G49" s="183">
        <v>178</v>
      </c>
      <c r="H49" s="492">
        <v>120</v>
      </c>
      <c r="I49" s="466"/>
      <c r="J49" s="183">
        <f>SUM(J50,J51,J52)</f>
        <v>34</v>
      </c>
      <c r="K49" s="183">
        <f t="shared" ref="K49:U49" si="9">SUM(K50,K51,K52)</f>
        <v>0</v>
      </c>
      <c r="L49" s="183">
        <f t="shared" si="9"/>
        <v>22</v>
      </c>
      <c r="M49" s="183">
        <f t="shared" si="9"/>
        <v>0</v>
      </c>
      <c r="N49" s="183">
        <f t="shared" si="9"/>
        <v>16</v>
      </c>
      <c r="O49" s="183">
        <f t="shared" si="9"/>
        <v>0</v>
      </c>
      <c r="P49" s="183">
        <f t="shared" si="9"/>
        <v>20</v>
      </c>
      <c r="Q49" s="183">
        <f t="shared" si="9"/>
        <v>0</v>
      </c>
      <c r="R49" s="183">
        <f t="shared" si="9"/>
        <v>80</v>
      </c>
      <c r="S49" s="183">
        <f t="shared" si="9"/>
        <v>0</v>
      </c>
      <c r="T49" s="183">
        <f t="shared" si="9"/>
        <v>126</v>
      </c>
      <c r="U49" s="467">
        <f t="shared" si="9"/>
        <v>0</v>
      </c>
    </row>
    <row r="50" spans="1:21" s="34" customFormat="1" ht="30" customHeight="1" thickBot="1" x14ac:dyDescent="0.25">
      <c r="A50" s="26"/>
      <c r="B50" s="44" t="s">
        <v>150</v>
      </c>
      <c r="C50" s="165" t="s">
        <v>178</v>
      </c>
      <c r="D50" s="459">
        <v>152</v>
      </c>
      <c r="E50" s="257">
        <v>2</v>
      </c>
      <c r="F50" s="287">
        <v>150</v>
      </c>
      <c r="G50" s="7">
        <v>78</v>
      </c>
      <c r="H50" s="102">
        <v>72</v>
      </c>
      <c r="I50" s="15"/>
      <c r="J50" s="35">
        <v>34</v>
      </c>
      <c r="K50" s="7"/>
      <c r="L50" s="460">
        <v>22</v>
      </c>
      <c r="M50" s="370"/>
      <c r="N50" s="175">
        <v>16</v>
      </c>
      <c r="O50" s="170"/>
      <c r="P50" s="167">
        <v>20</v>
      </c>
      <c r="Q50" s="372"/>
      <c r="R50" s="160">
        <v>16</v>
      </c>
      <c r="S50" s="67"/>
      <c r="T50" s="172">
        <v>42</v>
      </c>
      <c r="U50" s="67"/>
    </row>
    <row r="51" spans="1:21" s="1" customFormat="1" ht="26.25" customHeight="1" thickBot="1" x14ac:dyDescent="0.25">
      <c r="A51" s="27"/>
      <c r="B51" s="32" t="s">
        <v>151</v>
      </c>
      <c r="C51" s="107" t="s">
        <v>177</v>
      </c>
      <c r="D51" s="278">
        <v>74</v>
      </c>
      <c r="E51" s="257">
        <v>0</v>
      </c>
      <c r="F51" s="287">
        <v>74</v>
      </c>
      <c r="G51" s="505">
        <v>50</v>
      </c>
      <c r="H51" s="103">
        <v>24</v>
      </c>
      <c r="I51" s="17"/>
      <c r="J51" s="36"/>
      <c r="K51" s="163"/>
      <c r="L51" s="163"/>
      <c r="M51" s="366"/>
      <c r="N51" s="157"/>
      <c r="O51" s="68"/>
      <c r="P51" s="68"/>
      <c r="Q51" s="72"/>
      <c r="R51" s="156">
        <v>32</v>
      </c>
      <c r="S51" s="68"/>
      <c r="T51" s="158">
        <v>42</v>
      </c>
      <c r="U51" s="68"/>
    </row>
    <row r="52" spans="1:21" s="3" customFormat="1" ht="15.75" customHeight="1" thickBot="1" x14ac:dyDescent="0.25">
      <c r="A52" s="27"/>
      <c r="B52" s="32" t="s">
        <v>152</v>
      </c>
      <c r="C52" s="107" t="s">
        <v>174</v>
      </c>
      <c r="D52" s="278">
        <v>74</v>
      </c>
      <c r="E52" s="257">
        <v>0</v>
      </c>
      <c r="F52" s="287">
        <v>74</v>
      </c>
      <c r="G52" s="505">
        <v>50</v>
      </c>
      <c r="H52" s="103">
        <v>24</v>
      </c>
      <c r="I52" s="17"/>
      <c r="J52" s="36"/>
      <c r="K52" s="8"/>
      <c r="L52" s="8"/>
      <c r="M52" s="70"/>
      <c r="N52" s="71"/>
      <c r="O52" s="68"/>
      <c r="P52" s="163"/>
      <c r="Q52" s="72"/>
      <c r="R52" s="69">
        <v>32</v>
      </c>
      <c r="S52" s="68"/>
      <c r="T52" s="158">
        <v>42</v>
      </c>
      <c r="U52" s="110"/>
    </row>
    <row r="53" spans="1:21" ht="32.25" customHeight="1" thickBot="1" x14ac:dyDescent="0.25">
      <c r="A53" s="12" t="s">
        <v>49</v>
      </c>
      <c r="B53" s="121" t="s">
        <v>153</v>
      </c>
      <c r="C53" s="469"/>
      <c r="D53" s="470">
        <v>132</v>
      </c>
      <c r="E53" s="471">
        <v>0</v>
      </c>
      <c r="F53" s="472">
        <v>132</v>
      </c>
      <c r="G53" s="183">
        <v>96</v>
      </c>
      <c r="H53" s="502">
        <v>36</v>
      </c>
      <c r="I53" s="473"/>
      <c r="J53" s="473"/>
      <c r="K53" s="473"/>
      <c r="L53" s="473">
        <v>22</v>
      </c>
      <c r="M53" s="473"/>
      <c r="N53" s="473">
        <v>16</v>
      </c>
      <c r="O53" s="473"/>
      <c r="P53" s="473">
        <v>20</v>
      </c>
      <c r="Q53" s="473"/>
      <c r="R53" s="473">
        <v>32</v>
      </c>
      <c r="S53" s="473"/>
      <c r="T53" s="473">
        <v>42</v>
      </c>
      <c r="U53" s="474"/>
    </row>
    <row r="54" spans="1:21" ht="21.75" customHeight="1" thickBot="1" x14ac:dyDescent="0.25">
      <c r="A54" s="44"/>
      <c r="B54" s="468" t="s">
        <v>153</v>
      </c>
      <c r="C54" s="475" t="s">
        <v>176</v>
      </c>
      <c r="D54" s="273">
        <v>132</v>
      </c>
      <c r="E54" s="259">
        <v>0</v>
      </c>
      <c r="F54" s="291">
        <v>132</v>
      </c>
      <c r="G54" s="116">
        <v>96</v>
      </c>
      <c r="H54" s="106">
        <v>36</v>
      </c>
      <c r="I54" s="82"/>
      <c r="J54" s="476"/>
      <c r="K54" s="117"/>
      <c r="L54" s="477">
        <v>22</v>
      </c>
      <c r="M54" s="478"/>
      <c r="N54" s="491">
        <v>16</v>
      </c>
      <c r="O54" s="477"/>
      <c r="P54" s="477">
        <v>20</v>
      </c>
      <c r="Q54" s="336"/>
      <c r="R54" s="199">
        <v>32</v>
      </c>
      <c r="S54" s="477"/>
      <c r="T54" s="479">
        <v>42</v>
      </c>
      <c r="U54" s="82"/>
    </row>
    <row r="55" spans="1:21" ht="26.25" customHeight="1" thickBot="1" x14ac:dyDescent="0.25">
      <c r="A55" s="12" t="s">
        <v>50</v>
      </c>
      <c r="B55" s="176" t="s">
        <v>154</v>
      </c>
      <c r="C55" s="469"/>
      <c r="D55" s="470">
        <v>84</v>
      </c>
      <c r="E55" s="489">
        <v>2</v>
      </c>
      <c r="F55" s="490">
        <v>82</v>
      </c>
      <c r="G55" s="183">
        <v>42</v>
      </c>
      <c r="H55" s="503">
        <v>40</v>
      </c>
      <c r="I55" s="481"/>
      <c r="J55" s="187"/>
      <c r="K55" s="187"/>
      <c r="L55" s="187"/>
      <c r="M55" s="187"/>
      <c r="N55" s="187"/>
      <c r="O55" s="187"/>
      <c r="P55" s="187">
        <v>40</v>
      </c>
      <c r="Q55" s="187"/>
      <c r="R55" s="187">
        <v>16</v>
      </c>
      <c r="S55" s="187"/>
      <c r="T55" s="187">
        <v>26</v>
      </c>
      <c r="U55" s="482"/>
    </row>
    <row r="56" spans="1:21" ht="22.5" customHeight="1" thickBot="1" x14ac:dyDescent="0.25">
      <c r="A56" s="26"/>
      <c r="B56" s="48" t="s">
        <v>155</v>
      </c>
      <c r="C56" s="475" t="s">
        <v>172</v>
      </c>
      <c r="D56" s="272">
        <v>84</v>
      </c>
      <c r="E56" s="257">
        <v>2</v>
      </c>
      <c r="F56" s="287">
        <v>82</v>
      </c>
      <c r="G56" s="7">
        <v>42</v>
      </c>
      <c r="H56" s="102">
        <v>40</v>
      </c>
      <c r="I56" s="480"/>
      <c r="J56" s="81"/>
      <c r="K56" s="67"/>
      <c r="L56" s="67"/>
      <c r="M56" s="372"/>
      <c r="N56" s="160"/>
      <c r="O56" s="170"/>
      <c r="P56" s="170">
        <v>40</v>
      </c>
      <c r="Q56" s="370"/>
      <c r="R56" s="175">
        <v>16</v>
      </c>
      <c r="S56" s="170"/>
      <c r="T56" s="167">
        <v>26</v>
      </c>
      <c r="U56" s="80"/>
    </row>
    <row r="57" spans="1:21" ht="18" customHeight="1" thickBot="1" x14ac:dyDescent="0.25">
      <c r="A57" s="86" t="s">
        <v>46</v>
      </c>
      <c r="B57" s="94" t="s">
        <v>29</v>
      </c>
      <c r="C57" s="95" t="s">
        <v>84</v>
      </c>
      <c r="D57" s="413"/>
      <c r="E57" s="414"/>
      <c r="F57" s="415"/>
      <c r="G57" s="96"/>
      <c r="H57" s="101"/>
      <c r="I57" s="97"/>
      <c r="J57" s="98"/>
      <c r="K57" s="99"/>
      <c r="L57" s="501">
        <v>72</v>
      </c>
      <c r="M57" s="100"/>
      <c r="N57" s="101"/>
      <c r="O57" s="99"/>
      <c r="P57" s="500"/>
      <c r="Q57" s="97"/>
      <c r="R57" s="101"/>
      <c r="S57" s="99"/>
      <c r="T57" s="99"/>
      <c r="U57" s="97"/>
    </row>
    <row r="58" spans="1:21" ht="41.25" customHeight="1" thickBot="1" x14ac:dyDescent="0.25">
      <c r="A58" s="185" t="s">
        <v>52</v>
      </c>
      <c r="B58" s="186" t="s">
        <v>156</v>
      </c>
      <c r="C58" s="307"/>
      <c r="D58" s="308">
        <f>D59</f>
        <v>292</v>
      </c>
      <c r="E58" s="308">
        <f t="shared" ref="E58:F58" si="10">E59</f>
        <v>4</v>
      </c>
      <c r="F58" s="308">
        <f t="shared" si="10"/>
        <v>288</v>
      </c>
      <c r="G58" s="308">
        <f>G59</f>
        <v>182</v>
      </c>
      <c r="H58" s="308">
        <v>106</v>
      </c>
      <c r="I58" s="308">
        <f>SUM(I60:I63)</f>
        <v>0</v>
      </c>
      <c r="J58" s="308">
        <f t="shared" ref="J58:U58" si="11">SUM(J60:J63)</f>
        <v>0</v>
      </c>
      <c r="K58" s="308">
        <f t="shared" si="11"/>
        <v>0</v>
      </c>
      <c r="L58" s="308">
        <f t="shared" si="11"/>
        <v>44</v>
      </c>
      <c r="M58" s="308">
        <f t="shared" si="11"/>
        <v>0</v>
      </c>
      <c r="N58" s="308">
        <f t="shared" si="11"/>
        <v>32</v>
      </c>
      <c r="O58" s="308">
        <f t="shared" si="11"/>
        <v>0</v>
      </c>
      <c r="P58" s="308">
        <f t="shared" si="11"/>
        <v>60</v>
      </c>
      <c r="Q58" s="308">
        <f t="shared" si="11"/>
        <v>0</v>
      </c>
      <c r="R58" s="308">
        <f t="shared" si="11"/>
        <v>124</v>
      </c>
      <c r="S58" s="308">
        <f t="shared" si="11"/>
        <v>0</v>
      </c>
      <c r="T58" s="308">
        <f t="shared" si="11"/>
        <v>28</v>
      </c>
      <c r="U58" s="488">
        <f t="shared" si="11"/>
        <v>0</v>
      </c>
    </row>
    <row r="59" spans="1:21" ht="44.25" customHeight="1" thickBot="1" x14ac:dyDescent="0.25">
      <c r="A59" s="483" t="s">
        <v>27</v>
      </c>
      <c r="B59" s="484" t="s">
        <v>156</v>
      </c>
      <c r="C59" s="123"/>
      <c r="D59" s="485">
        <f>SUM(D60,D61,D62,D63)</f>
        <v>292</v>
      </c>
      <c r="E59" s="485">
        <f t="shared" ref="E59:F59" si="12">SUM(E60,E61,E62,E63)</f>
        <v>4</v>
      </c>
      <c r="F59" s="485">
        <f t="shared" si="12"/>
        <v>288</v>
      </c>
      <c r="G59" s="486">
        <v>182</v>
      </c>
      <c r="H59" s="487">
        <v>106</v>
      </c>
      <c r="I59" s="456">
        <f>SUM(I60:I63)</f>
        <v>0</v>
      </c>
      <c r="J59" s="456">
        <f t="shared" ref="J59:U59" si="13">SUM(J60:J63)</f>
        <v>0</v>
      </c>
      <c r="K59" s="456">
        <f t="shared" si="13"/>
        <v>0</v>
      </c>
      <c r="L59" s="456">
        <f>SUM(L60:L63)</f>
        <v>44</v>
      </c>
      <c r="M59" s="456">
        <f t="shared" si="13"/>
        <v>0</v>
      </c>
      <c r="N59" s="456">
        <f t="shared" si="13"/>
        <v>32</v>
      </c>
      <c r="O59" s="456">
        <f t="shared" si="13"/>
        <v>0</v>
      </c>
      <c r="P59" s="456">
        <f t="shared" si="13"/>
        <v>60</v>
      </c>
      <c r="Q59" s="456">
        <f t="shared" si="13"/>
        <v>0</v>
      </c>
      <c r="R59" s="456">
        <f t="shared" si="13"/>
        <v>124</v>
      </c>
      <c r="S59" s="456">
        <f t="shared" si="13"/>
        <v>0</v>
      </c>
      <c r="T59" s="456">
        <f t="shared" si="13"/>
        <v>28</v>
      </c>
      <c r="U59" s="456">
        <f t="shared" si="13"/>
        <v>0</v>
      </c>
    </row>
    <row r="60" spans="1:21" ht="11.25" customHeight="1" thickBot="1" x14ac:dyDescent="0.25">
      <c r="A60" s="26"/>
      <c r="B60" s="44" t="s">
        <v>51</v>
      </c>
      <c r="C60" s="123"/>
      <c r="D60" s="282">
        <v>74</v>
      </c>
      <c r="E60" s="263">
        <v>0</v>
      </c>
      <c r="F60" s="293">
        <v>74</v>
      </c>
      <c r="G60" s="504">
        <v>50</v>
      </c>
      <c r="H60" s="125">
        <v>24</v>
      </c>
      <c r="I60" s="7"/>
      <c r="J60" s="7"/>
      <c r="K60" s="7"/>
      <c r="L60" s="7">
        <v>22</v>
      </c>
      <c r="M60" s="78"/>
      <c r="N60" s="175">
        <v>16</v>
      </c>
      <c r="O60" s="67"/>
      <c r="P60" s="170">
        <v>20</v>
      </c>
      <c r="Q60" s="78"/>
      <c r="R60" s="175">
        <v>16</v>
      </c>
      <c r="S60" s="67"/>
      <c r="T60" s="170"/>
      <c r="U60" s="80" t="s">
        <v>81</v>
      </c>
    </row>
    <row r="61" spans="1:21" ht="12.75" customHeight="1" thickBot="1" x14ac:dyDescent="0.25">
      <c r="A61" s="27"/>
      <c r="B61" s="32" t="s">
        <v>69</v>
      </c>
      <c r="C61" s="131" t="s">
        <v>175</v>
      </c>
      <c r="D61" s="283">
        <v>74</v>
      </c>
      <c r="E61" s="264">
        <v>2</v>
      </c>
      <c r="F61" s="294">
        <v>72</v>
      </c>
      <c r="G61" s="504">
        <v>48</v>
      </c>
      <c r="H61" s="132">
        <v>24</v>
      </c>
      <c r="I61" s="9"/>
      <c r="J61" s="9"/>
      <c r="K61" s="9"/>
      <c r="L61" s="8">
        <v>22</v>
      </c>
      <c r="M61" s="70"/>
      <c r="N61" s="157">
        <v>16</v>
      </c>
      <c r="O61" s="68"/>
      <c r="P61" s="163">
        <v>20</v>
      </c>
      <c r="Q61" s="366"/>
      <c r="R61" s="166">
        <v>14</v>
      </c>
      <c r="S61" s="163"/>
      <c r="T61" s="163"/>
      <c r="U61" s="72"/>
    </row>
    <row r="62" spans="1:21" ht="25.5" customHeight="1" thickBot="1" x14ac:dyDescent="0.25">
      <c r="A62" s="120"/>
      <c r="B62" s="120" t="s">
        <v>120</v>
      </c>
      <c r="C62" s="226" t="s">
        <v>174</v>
      </c>
      <c r="D62" s="284">
        <v>76</v>
      </c>
      <c r="E62" s="265">
        <v>0</v>
      </c>
      <c r="F62" s="295">
        <v>76</v>
      </c>
      <c r="G62" s="504">
        <v>48</v>
      </c>
      <c r="H62" s="227">
        <v>28</v>
      </c>
      <c r="I62" s="112"/>
      <c r="J62" s="112"/>
      <c r="K62" s="112"/>
      <c r="L62" s="8"/>
      <c r="M62" s="68"/>
      <c r="N62" s="68"/>
      <c r="O62" s="68"/>
      <c r="P62" s="68"/>
      <c r="Q62" s="163"/>
      <c r="R62" s="163">
        <v>48</v>
      </c>
      <c r="S62" s="163"/>
      <c r="T62" s="158">
        <v>28</v>
      </c>
      <c r="U62" s="68"/>
    </row>
    <row r="63" spans="1:21" ht="26.25" customHeight="1" thickBot="1" x14ac:dyDescent="0.25">
      <c r="A63" s="120"/>
      <c r="B63" s="120" t="s">
        <v>157</v>
      </c>
      <c r="C63" s="127" t="s">
        <v>171</v>
      </c>
      <c r="D63" s="374">
        <v>68</v>
      </c>
      <c r="E63" s="373">
        <v>2</v>
      </c>
      <c r="F63" s="421">
        <v>66</v>
      </c>
      <c r="G63" s="504">
        <v>36</v>
      </c>
      <c r="H63" s="506">
        <v>30</v>
      </c>
      <c r="I63" s="183"/>
      <c r="J63" s="183"/>
      <c r="K63" s="183"/>
      <c r="L63" s="8"/>
      <c r="M63" s="68"/>
      <c r="N63" s="68"/>
      <c r="O63" s="68"/>
      <c r="P63" s="163">
        <v>20</v>
      </c>
      <c r="Q63" s="70"/>
      <c r="R63" s="166">
        <v>46</v>
      </c>
      <c r="S63" s="68"/>
      <c r="T63" s="163"/>
      <c r="U63" s="72"/>
    </row>
    <row r="64" spans="1:21" ht="45" customHeight="1" thickBot="1" x14ac:dyDescent="0.25">
      <c r="A64" s="305" t="s">
        <v>54</v>
      </c>
      <c r="B64" s="306" t="s">
        <v>158</v>
      </c>
      <c r="C64" s="382"/>
      <c r="D64" s="385">
        <f>SUM(D66,D67,D68)</f>
        <v>268</v>
      </c>
      <c r="E64" s="385">
        <v>6</v>
      </c>
      <c r="F64" s="385">
        <f>SUM(F66,F67,F68)</f>
        <v>262</v>
      </c>
      <c r="G64" s="385">
        <f>G65</f>
        <v>137</v>
      </c>
      <c r="H64" s="385">
        <v>125</v>
      </c>
      <c r="I64" s="385">
        <v>0</v>
      </c>
      <c r="J64" s="385">
        <f>SUM(J66,J67,J68)</f>
        <v>34</v>
      </c>
      <c r="K64" s="385">
        <v>0</v>
      </c>
      <c r="L64" s="385">
        <f>SUM(L66,L67,L68)</f>
        <v>44</v>
      </c>
      <c r="M64" s="383">
        <v>0</v>
      </c>
      <c r="N64" s="385">
        <f>SUM(N66,N67,N68)</f>
        <v>30</v>
      </c>
      <c r="O64" s="383">
        <v>0</v>
      </c>
      <c r="P64" s="385">
        <f>SUM(P66,P67,P68)</f>
        <v>20</v>
      </c>
      <c r="Q64" s="386">
        <v>0</v>
      </c>
      <c r="R64" s="385">
        <f>SUM(R66,R67,R68)</f>
        <v>94</v>
      </c>
      <c r="S64" s="383">
        <v>0</v>
      </c>
      <c r="T64" s="385">
        <f>SUM(T66,T67,T68)</f>
        <v>40</v>
      </c>
      <c r="U64" s="386">
        <v>0</v>
      </c>
    </row>
    <row r="65" spans="1:21" ht="38.25" customHeight="1" thickBot="1" x14ac:dyDescent="0.25">
      <c r="A65" s="133" t="s">
        <v>55</v>
      </c>
      <c r="B65" s="126" t="s">
        <v>158</v>
      </c>
      <c r="C65" s="131"/>
      <c r="D65" s="407">
        <f>SUM(D66,D67,D68)</f>
        <v>268</v>
      </c>
      <c r="E65" s="407">
        <f t="shared" ref="E65:U65" si="14">SUM(E66,E67,E68)</f>
        <v>6</v>
      </c>
      <c r="F65" s="407">
        <f t="shared" si="14"/>
        <v>262</v>
      </c>
      <c r="G65" s="407">
        <f t="shared" si="14"/>
        <v>137</v>
      </c>
      <c r="H65" s="407">
        <f t="shared" si="14"/>
        <v>125</v>
      </c>
      <c r="I65" s="407">
        <f t="shared" si="14"/>
        <v>0</v>
      </c>
      <c r="J65" s="407">
        <f>SUM(J66,J67,J68)</f>
        <v>34</v>
      </c>
      <c r="K65" s="407">
        <f t="shared" si="14"/>
        <v>0</v>
      </c>
      <c r="L65" s="407">
        <f t="shared" si="14"/>
        <v>44</v>
      </c>
      <c r="M65" s="407">
        <f t="shared" si="14"/>
        <v>0</v>
      </c>
      <c r="N65" s="407">
        <f>SUM(N66,N67,N68)</f>
        <v>30</v>
      </c>
      <c r="O65" s="407">
        <f t="shared" si="14"/>
        <v>0</v>
      </c>
      <c r="P65" s="407">
        <f t="shared" si="14"/>
        <v>20</v>
      </c>
      <c r="Q65" s="407">
        <f t="shared" si="14"/>
        <v>0</v>
      </c>
      <c r="R65" s="407">
        <f t="shared" si="14"/>
        <v>94</v>
      </c>
      <c r="S65" s="407">
        <f t="shared" si="14"/>
        <v>0</v>
      </c>
      <c r="T65" s="407">
        <f t="shared" si="14"/>
        <v>40</v>
      </c>
      <c r="U65" s="407">
        <f t="shared" si="14"/>
        <v>0</v>
      </c>
    </row>
    <row r="66" spans="1:21" ht="26.25" customHeight="1" x14ac:dyDescent="0.2">
      <c r="A66" s="122"/>
      <c r="B66" s="129" t="s">
        <v>56</v>
      </c>
      <c r="C66" s="131" t="s">
        <v>173</v>
      </c>
      <c r="D66" s="283">
        <v>94</v>
      </c>
      <c r="E66" s="264">
        <v>2</v>
      </c>
      <c r="F66" s="294">
        <v>92</v>
      </c>
      <c r="G66" s="507">
        <v>47</v>
      </c>
      <c r="H66" s="508">
        <v>45</v>
      </c>
      <c r="I66" s="379"/>
      <c r="J66" s="8">
        <v>34</v>
      </c>
      <c r="K66" s="8"/>
      <c r="L66" s="428">
        <v>44</v>
      </c>
      <c r="M66" s="68"/>
      <c r="N66" s="168">
        <v>14</v>
      </c>
      <c r="O66" s="68"/>
      <c r="P66" s="68"/>
      <c r="Q66" s="68"/>
      <c r="R66" s="163"/>
      <c r="S66" s="163"/>
      <c r="T66" s="163"/>
      <c r="U66" s="68"/>
    </row>
    <row r="67" spans="1:21" ht="26.25" customHeight="1" x14ac:dyDescent="0.2">
      <c r="A67" s="130"/>
      <c r="B67" s="130" t="s">
        <v>57</v>
      </c>
      <c r="C67" s="131" t="s">
        <v>172</v>
      </c>
      <c r="D67" s="283">
        <v>84</v>
      </c>
      <c r="E67" s="264">
        <v>2</v>
      </c>
      <c r="F67" s="294">
        <v>82</v>
      </c>
      <c r="G67" s="507">
        <v>42</v>
      </c>
      <c r="H67" s="508">
        <v>40</v>
      </c>
      <c r="I67" s="379"/>
      <c r="J67" s="9"/>
      <c r="K67" s="9"/>
      <c r="L67" s="9"/>
      <c r="M67" s="73"/>
      <c r="N67" s="161">
        <v>16</v>
      </c>
      <c r="O67" s="73"/>
      <c r="P67" s="161">
        <v>20</v>
      </c>
      <c r="Q67" s="73"/>
      <c r="R67" s="201">
        <v>46</v>
      </c>
      <c r="S67" s="161"/>
      <c r="T67" s="161"/>
      <c r="U67" s="73"/>
    </row>
    <row r="68" spans="1:21" ht="26.25" customHeight="1" thickBot="1" x14ac:dyDescent="0.25">
      <c r="A68" s="224"/>
      <c r="B68" s="225" t="s">
        <v>117</v>
      </c>
      <c r="C68" s="131" t="s">
        <v>171</v>
      </c>
      <c r="D68" s="283">
        <v>90</v>
      </c>
      <c r="E68" s="264">
        <v>2</v>
      </c>
      <c r="F68" s="294">
        <v>88</v>
      </c>
      <c r="G68" s="507">
        <v>48</v>
      </c>
      <c r="H68" s="508">
        <v>40</v>
      </c>
      <c r="I68" s="379"/>
      <c r="J68" s="112"/>
      <c r="K68" s="112"/>
      <c r="L68" s="112"/>
      <c r="M68" s="110"/>
      <c r="N68" s="110"/>
      <c r="O68" s="110"/>
      <c r="P68" s="110"/>
      <c r="Q68" s="110"/>
      <c r="R68" s="169">
        <v>48</v>
      </c>
      <c r="S68" s="169"/>
      <c r="T68" s="444">
        <v>40</v>
      </c>
      <c r="U68" s="110"/>
    </row>
    <row r="69" spans="1:21" ht="39" thickBot="1" x14ac:dyDescent="0.25">
      <c r="A69" s="305" t="s">
        <v>58</v>
      </c>
      <c r="B69" s="306" t="s">
        <v>165</v>
      </c>
      <c r="C69" s="309"/>
      <c r="D69" s="308">
        <v>347</v>
      </c>
      <c r="E69" s="308">
        <v>2</v>
      </c>
      <c r="F69" s="308">
        <v>345</v>
      </c>
      <c r="G69" s="308">
        <v>171</v>
      </c>
      <c r="H69" s="308">
        <v>174</v>
      </c>
      <c r="I69" s="308">
        <v>0</v>
      </c>
      <c r="J69" s="308">
        <v>51</v>
      </c>
      <c r="K69" s="308">
        <v>0</v>
      </c>
      <c r="L69" s="308">
        <v>44</v>
      </c>
      <c r="M69" s="308">
        <v>0</v>
      </c>
      <c r="N69" s="308">
        <v>32</v>
      </c>
      <c r="O69" s="308">
        <v>0</v>
      </c>
      <c r="P69" s="308">
        <v>40</v>
      </c>
      <c r="Q69" s="308">
        <v>0</v>
      </c>
      <c r="R69" s="308">
        <v>96</v>
      </c>
      <c r="S69" s="308">
        <v>0</v>
      </c>
      <c r="T69" s="308">
        <v>82</v>
      </c>
      <c r="U69" s="308">
        <v>0</v>
      </c>
    </row>
    <row r="70" spans="1:21" ht="36.75" thickBot="1" x14ac:dyDescent="0.25">
      <c r="A70" s="133" t="s">
        <v>59</v>
      </c>
      <c r="B70" s="134" t="s">
        <v>165</v>
      </c>
      <c r="C70" s="127"/>
      <c r="D70" s="281">
        <f>SUM(D71,D72,D73)</f>
        <v>347</v>
      </c>
      <c r="E70" s="281">
        <f t="shared" ref="E70:U70" si="15">SUM(E71,E72,E73)</f>
        <v>2</v>
      </c>
      <c r="F70" s="281">
        <f t="shared" si="15"/>
        <v>345</v>
      </c>
      <c r="G70" s="281">
        <f t="shared" si="15"/>
        <v>171</v>
      </c>
      <c r="H70" s="281">
        <f t="shared" si="15"/>
        <v>174</v>
      </c>
      <c r="I70" s="281" t="s">
        <v>180</v>
      </c>
      <c r="J70" s="281">
        <f t="shared" si="15"/>
        <v>51</v>
      </c>
      <c r="K70" s="281">
        <f t="shared" si="15"/>
        <v>0</v>
      </c>
      <c r="L70" s="281">
        <f t="shared" si="15"/>
        <v>44</v>
      </c>
      <c r="M70" s="281">
        <f t="shared" si="15"/>
        <v>0</v>
      </c>
      <c r="N70" s="281">
        <f t="shared" si="15"/>
        <v>32</v>
      </c>
      <c r="O70" s="281">
        <f t="shared" si="15"/>
        <v>0</v>
      </c>
      <c r="P70" s="281">
        <f t="shared" si="15"/>
        <v>40</v>
      </c>
      <c r="Q70" s="281">
        <f t="shared" si="15"/>
        <v>0</v>
      </c>
      <c r="R70" s="281">
        <f t="shared" si="15"/>
        <v>96</v>
      </c>
      <c r="S70" s="281">
        <f t="shared" si="15"/>
        <v>0</v>
      </c>
      <c r="T70" s="281">
        <f t="shared" si="15"/>
        <v>82</v>
      </c>
      <c r="U70" s="281">
        <f t="shared" si="15"/>
        <v>0</v>
      </c>
    </row>
    <row r="71" spans="1:21" ht="22.5" x14ac:dyDescent="0.2">
      <c r="A71" s="122"/>
      <c r="B71" s="122" t="s">
        <v>60</v>
      </c>
      <c r="C71" s="123" t="s">
        <v>170</v>
      </c>
      <c r="D71" s="282">
        <v>149</v>
      </c>
      <c r="E71" s="263">
        <v>2</v>
      </c>
      <c r="F71" s="293">
        <v>147</v>
      </c>
      <c r="G71" s="124">
        <v>77</v>
      </c>
      <c r="H71" s="125">
        <v>70</v>
      </c>
      <c r="I71" s="7"/>
      <c r="J71" s="7">
        <v>17</v>
      </c>
      <c r="K71" s="7"/>
      <c r="L71" s="7">
        <v>22</v>
      </c>
      <c r="M71" s="67"/>
      <c r="N71" s="170">
        <v>16</v>
      </c>
      <c r="O71" s="67"/>
      <c r="P71" s="67">
        <v>20</v>
      </c>
      <c r="Q71" s="67"/>
      <c r="R71" s="67">
        <v>32</v>
      </c>
      <c r="S71" s="67"/>
      <c r="T71" s="167">
        <v>40</v>
      </c>
      <c r="U71" s="67"/>
    </row>
    <row r="72" spans="1:21" ht="13.5" thickBot="1" x14ac:dyDescent="0.25">
      <c r="A72" s="130"/>
      <c r="B72" s="130" t="s">
        <v>61</v>
      </c>
      <c r="C72" s="131" t="s">
        <v>169</v>
      </c>
      <c r="D72" s="283">
        <v>166</v>
      </c>
      <c r="E72" s="266">
        <v>0</v>
      </c>
      <c r="F72" s="294">
        <v>166</v>
      </c>
      <c r="G72" s="124">
        <v>82</v>
      </c>
      <c r="H72" s="132">
        <v>84</v>
      </c>
      <c r="I72" s="9"/>
      <c r="J72" s="9">
        <v>34</v>
      </c>
      <c r="K72" s="9"/>
      <c r="L72" s="9">
        <v>22</v>
      </c>
      <c r="M72" s="73"/>
      <c r="N72" s="161">
        <v>16</v>
      </c>
      <c r="O72" s="73"/>
      <c r="P72" s="73">
        <v>20</v>
      </c>
      <c r="Q72" s="73"/>
      <c r="R72" s="73">
        <v>32</v>
      </c>
      <c r="S72" s="73"/>
      <c r="T72" s="443">
        <v>42</v>
      </c>
      <c r="U72" s="73"/>
    </row>
    <row r="73" spans="1:21" ht="23.25" thickBot="1" x14ac:dyDescent="0.25">
      <c r="A73" s="120"/>
      <c r="B73" s="120" t="s">
        <v>159</v>
      </c>
      <c r="C73" s="127"/>
      <c r="D73" s="408">
        <v>32</v>
      </c>
      <c r="E73" s="409">
        <v>0</v>
      </c>
      <c r="F73" s="410">
        <v>32</v>
      </c>
      <c r="G73" s="124">
        <v>12</v>
      </c>
      <c r="H73" s="509">
        <v>20</v>
      </c>
      <c r="I73" s="184"/>
      <c r="J73" s="8"/>
      <c r="K73" s="8"/>
      <c r="L73" s="8"/>
      <c r="M73" s="68"/>
      <c r="N73" s="68"/>
      <c r="O73" s="68"/>
      <c r="P73" s="68"/>
      <c r="Q73" s="68"/>
      <c r="R73" s="163">
        <v>32</v>
      </c>
      <c r="S73" s="68" t="s">
        <v>81</v>
      </c>
      <c r="T73" s="68"/>
      <c r="U73" s="184"/>
    </row>
    <row r="74" spans="1:21" ht="21" x14ac:dyDescent="0.2">
      <c r="A74" s="512" t="s">
        <v>53</v>
      </c>
      <c r="B74" s="513" t="s">
        <v>87</v>
      </c>
      <c r="C74" s="514" t="s">
        <v>84</v>
      </c>
      <c r="D74" s="515"/>
      <c r="E74" s="516"/>
      <c r="F74" s="517"/>
      <c r="G74" s="518"/>
      <c r="H74" s="519"/>
      <c r="I74" s="520"/>
      <c r="J74" s="521"/>
      <c r="K74" s="521"/>
      <c r="L74" s="521"/>
      <c r="M74" s="522"/>
      <c r="N74" s="519"/>
      <c r="O74" s="521"/>
      <c r="P74" s="523">
        <v>216</v>
      </c>
      <c r="Q74" s="522"/>
      <c r="R74" s="524"/>
      <c r="S74" s="521"/>
      <c r="T74" s="521"/>
      <c r="U74" s="525"/>
    </row>
    <row r="75" spans="1:21" ht="24" x14ac:dyDescent="0.2">
      <c r="A75" s="139" t="s">
        <v>89</v>
      </c>
      <c r="B75" s="140" t="s">
        <v>88</v>
      </c>
      <c r="C75" s="511" t="s">
        <v>84</v>
      </c>
      <c r="D75" s="510"/>
      <c r="E75" s="510"/>
      <c r="F75" s="510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411">
        <v>144</v>
      </c>
      <c r="U75" s="141"/>
    </row>
    <row r="76" spans="1:21" ht="13.5" thickBot="1" x14ac:dyDescent="0.25">
      <c r="A76" s="388" t="s">
        <v>160</v>
      </c>
      <c r="B76" s="389" t="s">
        <v>161</v>
      </c>
      <c r="C76" s="390"/>
      <c r="D76" s="391"/>
      <c r="E76" s="392"/>
      <c r="F76" s="391"/>
      <c r="G76" s="393"/>
      <c r="H76" s="394"/>
      <c r="I76" s="393"/>
      <c r="J76" s="394"/>
      <c r="K76" s="394"/>
      <c r="L76" s="394"/>
      <c r="M76" s="393"/>
      <c r="N76" s="394"/>
      <c r="O76" s="394"/>
      <c r="P76" s="394"/>
      <c r="Q76" s="393"/>
      <c r="R76" s="394"/>
      <c r="S76" s="394"/>
      <c r="T76" s="394">
        <v>144</v>
      </c>
      <c r="U76" s="393"/>
    </row>
    <row r="77" spans="1:21" ht="13.5" thickBot="1" x14ac:dyDescent="0.25">
      <c r="A77" s="395" t="s">
        <v>162</v>
      </c>
      <c r="B77" s="396" t="s">
        <v>68</v>
      </c>
      <c r="C77" s="397"/>
      <c r="D77" s="398"/>
      <c r="E77" s="399"/>
      <c r="F77" s="400"/>
      <c r="G77" s="399"/>
      <c r="H77" s="401"/>
      <c r="I77" s="402"/>
      <c r="J77" s="403"/>
      <c r="K77" s="403"/>
      <c r="L77" s="403"/>
      <c r="M77" s="400"/>
      <c r="N77" s="401"/>
      <c r="O77" s="403"/>
      <c r="P77" s="404"/>
      <c r="Q77" s="405"/>
      <c r="R77" s="401"/>
      <c r="S77" s="403"/>
      <c r="T77" s="404">
        <v>72</v>
      </c>
      <c r="U77" s="406"/>
    </row>
    <row r="78" spans="1:21" ht="26.25" thickBot="1" x14ac:dyDescent="0.25">
      <c r="A78" s="310"/>
      <c r="B78" s="299" t="s">
        <v>118</v>
      </c>
      <c r="C78" s="311"/>
      <c r="D78" s="312">
        <v>4428</v>
      </c>
      <c r="E78" s="313"/>
      <c r="F78" s="314"/>
      <c r="G78" s="313"/>
      <c r="H78" s="317"/>
      <c r="I78" s="316"/>
      <c r="J78" s="314"/>
      <c r="K78" s="314"/>
      <c r="L78" s="314"/>
      <c r="M78" s="314"/>
      <c r="N78" s="317"/>
      <c r="O78" s="314"/>
      <c r="P78" s="315"/>
      <c r="Q78" s="315"/>
      <c r="R78" s="317"/>
      <c r="S78" s="314"/>
      <c r="T78" s="314"/>
      <c r="U78" s="316"/>
    </row>
    <row r="79" spans="1:21" ht="26.25" thickBot="1" x14ac:dyDescent="0.25">
      <c r="A79" s="297"/>
      <c r="B79" s="299" t="s">
        <v>119</v>
      </c>
      <c r="C79" s="318"/>
      <c r="D79" s="319">
        <f t="shared" ref="D79:H79" si="16">D8</f>
        <v>3780</v>
      </c>
      <c r="E79" s="319">
        <f t="shared" si="16"/>
        <v>42</v>
      </c>
      <c r="F79" s="319">
        <f t="shared" si="16"/>
        <v>3738</v>
      </c>
      <c r="G79" s="319">
        <f t="shared" si="16"/>
        <v>2178</v>
      </c>
      <c r="H79" s="319">
        <f t="shared" si="16"/>
        <v>1560</v>
      </c>
      <c r="I79" s="319"/>
      <c r="J79" s="575">
        <v>612</v>
      </c>
      <c r="K79" s="576"/>
      <c r="L79" s="575">
        <v>792</v>
      </c>
      <c r="M79" s="576"/>
      <c r="N79" s="575">
        <v>576</v>
      </c>
      <c r="O79" s="576"/>
      <c r="P79" s="575">
        <v>720</v>
      </c>
      <c r="Q79" s="576"/>
      <c r="R79" s="575">
        <v>576</v>
      </c>
      <c r="S79" s="576"/>
      <c r="T79" s="575">
        <v>504</v>
      </c>
      <c r="U79" s="576"/>
    </row>
    <row r="80" spans="1:21" ht="13.5" thickBot="1" x14ac:dyDescent="0.25">
      <c r="A80" s="142"/>
      <c r="B80" s="143"/>
      <c r="C80" s="144"/>
      <c r="D80" s="145"/>
      <c r="E80" s="146"/>
      <c r="F80" s="588"/>
      <c r="G80" s="147"/>
      <c r="H80" s="595" t="s">
        <v>38</v>
      </c>
      <c r="I80" s="596"/>
      <c r="J80" s="572"/>
      <c r="K80" s="571"/>
      <c r="L80" s="570">
        <v>72</v>
      </c>
      <c r="M80" s="571"/>
      <c r="N80" s="572"/>
      <c r="O80" s="571"/>
      <c r="P80" s="570"/>
      <c r="Q80" s="571"/>
      <c r="R80" s="572"/>
      <c r="S80" s="571"/>
      <c r="T80" s="570"/>
      <c r="U80" s="571"/>
    </row>
    <row r="81" spans="1:21" x14ac:dyDescent="0.2">
      <c r="A81" s="148"/>
      <c r="B81" s="143"/>
      <c r="C81" s="144"/>
      <c r="D81" s="145"/>
      <c r="E81" s="146"/>
      <c r="F81" s="588"/>
      <c r="G81" s="147"/>
      <c r="H81" s="585" t="s">
        <v>42</v>
      </c>
      <c r="I81" s="586"/>
      <c r="J81" s="564"/>
      <c r="K81" s="565"/>
      <c r="L81" s="564"/>
      <c r="M81" s="573"/>
      <c r="N81" s="564"/>
      <c r="O81" s="573"/>
      <c r="P81" s="564">
        <v>216</v>
      </c>
      <c r="Q81" s="573"/>
      <c r="R81" s="564"/>
      <c r="S81" s="565"/>
      <c r="T81" s="564">
        <v>144</v>
      </c>
      <c r="U81" s="573"/>
    </row>
    <row r="82" spans="1:21" ht="13.5" thickBot="1" x14ac:dyDescent="0.25">
      <c r="A82" s="149"/>
      <c r="B82" s="150"/>
      <c r="C82" s="144"/>
      <c r="D82" s="145"/>
      <c r="E82" s="146"/>
      <c r="F82" s="588"/>
      <c r="G82" s="147"/>
      <c r="H82" s="597" t="s">
        <v>43</v>
      </c>
      <c r="I82" s="598"/>
      <c r="J82" s="566"/>
      <c r="K82" s="567"/>
      <c r="L82" s="566"/>
      <c r="M82" s="574"/>
      <c r="N82" s="566"/>
      <c r="O82" s="574"/>
      <c r="P82" s="566"/>
      <c r="Q82" s="574"/>
      <c r="R82" s="566"/>
      <c r="S82" s="567"/>
      <c r="T82" s="566"/>
      <c r="U82" s="574"/>
    </row>
    <row r="83" spans="1:21" ht="13.5" thickBot="1" x14ac:dyDescent="0.25">
      <c r="A83" s="148"/>
      <c r="B83" s="143"/>
      <c r="C83" s="144"/>
      <c r="D83" s="145"/>
      <c r="E83" s="146"/>
      <c r="F83" s="588"/>
      <c r="G83" s="147"/>
      <c r="H83" s="585" t="s">
        <v>74</v>
      </c>
      <c r="I83" s="586"/>
      <c r="J83" s="446"/>
      <c r="K83" s="445"/>
      <c r="L83" s="448"/>
      <c r="M83" s="447"/>
      <c r="N83" s="446"/>
      <c r="O83" s="445"/>
      <c r="P83" s="448"/>
      <c r="Q83" s="447"/>
      <c r="R83" s="446"/>
      <c r="S83" s="445"/>
      <c r="T83" s="448"/>
      <c r="U83" s="447"/>
    </row>
    <row r="84" spans="1:21" ht="13.5" thickBot="1" x14ac:dyDescent="0.25">
      <c r="A84" s="148"/>
      <c r="B84" s="143"/>
      <c r="C84" s="144"/>
      <c r="D84" s="145"/>
      <c r="E84" s="146"/>
      <c r="F84" s="588"/>
      <c r="G84" s="147"/>
      <c r="H84" s="593" t="s">
        <v>39</v>
      </c>
      <c r="I84" s="594"/>
      <c r="J84" s="572">
        <v>0</v>
      </c>
      <c r="K84" s="592"/>
      <c r="L84" s="579">
        <v>5</v>
      </c>
      <c r="M84" s="571"/>
      <c r="N84" s="572">
        <v>3</v>
      </c>
      <c r="O84" s="592"/>
      <c r="P84" s="570">
        <v>5</v>
      </c>
      <c r="Q84" s="571"/>
      <c r="R84" s="572">
        <v>3</v>
      </c>
      <c r="S84" s="592"/>
      <c r="T84" s="570">
        <v>5</v>
      </c>
      <c r="U84" s="571"/>
    </row>
    <row r="85" spans="1:21" ht="13.5" thickBot="1" x14ac:dyDescent="0.25">
      <c r="A85" s="153"/>
      <c r="B85" s="154"/>
      <c r="C85" s="155"/>
      <c r="D85" s="448"/>
      <c r="E85" s="447"/>
      <c r="F85" s="589"/>
      <c r="G85" s="138"/>
      <c r="H85" s="590" t="s">
        <v>40</v>
      </c>
      <c r="I85" s="591"/>
      <c r="J85" s="572">
        <v>0</v>
      </c>
      <c r="K85" s="592"/>
      <c r="L85" s="579">
        <v>10</v>
      </c>
      <c r="M85" s="571"/>
      <c r="N85" s="572">
        <v>2</v>
      </c>
      <c r="O85" s="592"/>
      <c r="P85" s="579">
        <v>8</v>
      </c>
      <c r="Q85" s="571"/>
      <c r="R85" s="572">
        <v>1</v>
      </c>
      <c r="S85" s="592"/>
      <c r="T85" s="579">
        <v>8</v>
      </c>
      <c r="U85" s="571"/>
    </row>
    <row r="86" spans="1:21" ht="13.5" thickBot="1" x14ac:dyDescent="0.25">
      <c r="H86" s="590" t="s">
        <v>41</v>
      </c>
      <c r="I86" s="591"/>
      <c r="J86" s="572">
        <v>0</v>
      </c>
      <c r="K86" s="592"/>
      <c r="L86" s="579">
        <v>0</v>
      </c>
      <c r="M86" s="571"/>
      <c r="N86" s="572">
        <v>0</v>
      </c>
      <c r="O86" s="592"/>
      <c r="P86" s="579">
        <v>0</v>
      </c>
      <c r="Q86" s="571"/>
      <c r="R86" s="572">
        <v>1</v>
      </c>
      <c r="S86" s="592"/>
      <c r="T86" s="579">
        <v>0</v>
      </c>
      <c r="U86" s="571"/>
    </row>
    <row r="87" spans="1:21" x14ac:dyDescent="0.2">
      <c r="H87" s="137"/>
      <c r="I87" s="137"/>
    </row>
  </sheetData>
  <mergeCells count="72">
    <mergeCell ref="R85:S85"/>
    <mergeCell ref="T85:U85"/>
    <mergeCell ref="H86:I86"/>
    <mergeCell ref="J86:K86"/>
    <mergeCell ref="L86:M86"/>
    <mergeCell ref="N86:O86"/>
    <mergeCell ref="P86:Q86"/>
    <mergeCell ref="R86:S86"/>
    <mergeCell ref="T86:U86"/>
    <mergeCell ref="H85:I85"/>
    <mergeCell ref="J85:K85"/>
    <mergeCell ref="L85:M85"/>
    <mergeCell ref="N85:O85"/>
    <mergeCell ref="P85:Q85"/>
    <mergeCell ref="N84:O84"/>
    <mergeCell ref="P84:Q84"/>
    <mergeCell ref="R84:S84"/>
    <mergeCell ref="T84:U84"/>
    <mergeCell ref="N81:O82"/>
    <mergeCell ref="P81:Q82"/>
    <mergeCell ref="R81:S82"/>
    <mergeCell ref="T81:U82"/>
    <mergeCell ref="H82:I82"/>
    <mergeCell ref="T79:U79"/>
    <mergeCell ref="P6:Q6"/>
    <mergeCell ref="F80:F85"/>
    <mergeCell ref="H80:I80"/>
    <mergeCell ref="J80:K80"/>
    <mergeCell ref="L80:M80"/>
    <mergeCell ref="N80:O80"/>
    <mergeCell ref="H83:I83"/>
    <mergeCell ref="H84:I84"/>
    <mergeCell ref="J84:K84"/>
    <mergeCell ref="L84:M84"/>
    <mergeCell ref="R80:S80"/>
    <mergeCell ref="T80:U80"/>
    <mergeCell ref="H81:I81"/>
    <mergeCell ref="J81:K82"/>
    <mergeCell ref="L81:M82"/>
    <mergeCell ref="J79:K79"/>
    <mergeCell ref="L79:M79"/>
    <mergeCell ref="N79:O79"/>
    <mergeCell ref="P79:Q79"/>
    <mergeCell ref="P80:Q80"/>
    <mergeCell ref="R79:S79"/>
    <mergeCell ref="P5:Q5"/>
    <mergeCell ref="R5:S5"/>
    <mergeCell ref="T5:U5"/>
    <mergeCell ref="G6:G7"/>
    <mergeCell ref="H6:H7"/>
    <mergeCell ref="I6:I7"/>
    <mergeCell ref="J6:K6"/>
    <mergeCell ref="L6:M6"/>
    <mergeCell ref="N6:O6"/>
    <mergeCell ref="R6:S6"/>
    <mergeCell ref="T6:U6"/>
    <mergeCell ref="A3:A7"/>
    <mergeCell ref="B3:B7"/>
    <mergeCell ref="C3:C7"/>
    <mergeCell ref="D3:I3"/>
    <mergeCell ref="J3:U3"/>
    <mergeCell ref="D4:D7"/>
    <mergeCell ref="E4:E7"/>
    <mergeCell ref="F4:I4"/>
    <mergeCell ref="J4:M4"/>
    <mergeCell ref="N4:Q4"/>
    <mergeCell ref="R4:U4"/>
    <mergeCell ref="F5:F7"/>
    <mergeCell ref="G5:I5"/>
    <mergeCell ref="J5:K5"/>
    <mergeCell ref="L5:M5"/>
    <mergeCell ref="N5:O5"/>
  </mergeCells>
  <printOptions horizontalCentered="1"/>
  <pageMargins left="0.24" right="0.19685039370078741" top="0.2" bottom="0.2" header="0.2" footer="0.2"/>
  <pageSetup paperSize="9" scale="65" orientation="landscape" r:id="rId1"/>
  <headerFooter alignWithMargins="0"/>
  <rowBreaks count="2" manualBreakCount="2">
    <brk id="35" max="25" man="1"/>
    <brk id="6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 УП</vt:lpstr>
      <vt:lpstr>План УП (2)</vt:lpstr>
      <vt:lpstr>'План УП'!Область_печати</vt:lpstr>
      <vt:lpstr>'План УП (2)'!Область_печати</vt:lpstr>
    </vt:vector>
  </TitlesOfParts>
  <Company>BRTK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Gorka</dc:creator>
  <cp:lastModifiedBy>Лукашова Марина</cp:lastModifiedBy>
  <cp:lastPrinted>2023-07-27T07:03:17Z</cp:lastPrinted>
  <dcterms:created xsi:type="dcterms:W3CDTF">2008-05-14T10:09:30Z</dcterms:created>
  <dcterms:modified xsi:type="dcterms:W3CDTF">2025-04-28T06:35:41Z</dcterms:modified>
</cp:coreProperties>
</file>