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2023 год\ПФХД 2023\"/>
    </mc:Choice>
  </mc:AlternateContent>
  <xr:revisionPtr revIDLastSave="0" documentId="13_ncr:1_{3D4A875B-CF2D-4798-AFAF-31AA2E0DC98E}" xr6:coauthVersionLast="37" xr6:coauthVersionMax="37" xr10:uidLastSave="{00000000-0000-0000-0000-000000000000}"/>
  <bookViews>
    <workbookView xWindow="0" yWindow="0" windowWidth="28800" windowHeight="11625" tabRatio="841" xr2:uid="{00000000-000D-0000-FFFF-FFFF00000000}"/>
  </bookViews>
  <sheets>
    <sheet name="ФХД_ Поступления и выплаты" sheetId="45" r:id="rId1"/>
    <sheet name="ФХД_ Сведения по выплатам на з" sheetId="46" r:id="rId2"/>
    <sheet name="поступления" sheetId="36" r:id="rId3"/>
    <sheet name="стр.1_2" sheetId="7" r:id="rId4"/>
    <sheet name="стр.3-4" sheetId="14" r:id="rId5"/>
    <sheet name="стр.5" sheetId="41" r:id="rId6"/>
    <sheet name="стр.6_7" sheetId="16" r:id="rId7"/>
    <sheet name="стр.8" sheetId="17" r:id="rId8"/>
    <sheet name="стр.9_11" sheetId="18" r:id="rId9"/>
    <sheet name="стр.12" sheetId="21" r:id="rId10"/>
    <sheet name="стр.13_14" sheetId="22" r:id="rId11"/>
    <sheet name="стр.15_16" sheetId="23" r:id="rId12"/>
    <sheet name="стр.17_18" sheetId="24" r:id="rId13"/>
    <sheet name="стр.19" sheetId="26" r:id="rId14"/>
    <sheet name="стр.20" sheetId="27" r:id="rId15"/>
    <sheet name="стр.21_23" sheetId="28" r:id="rId16"/>
    <sheet name="стр.24" sheetId="34" r:id="rId17"/>
    <sheet name="стр.25" sheetId="42" r:id="rId18"/>
    <sheet name="стр.26" sheetId="43" r:id="rId19"/>
    <sheet name="стр.27" sheetId="40" r:id="rId20"/>
  </sheets>
  <definedNames>
    <definedName name="IS_DOCUMENT" localSheetId="0">'ФХД_ Поступления и выплаты'!$A$109</definedName>
    <definedName name="IS_DOCUMENT" localSheetId="1">'ФХД_ Сведения по выплатам на з'!$A$46</definedName>
    <definedName name="TABLE" localSheetId="19">стр.27!#REF!</definedName>
    <definedName name="TABLE_2" localSheetId="19">стр.27!#REF!</definedName>
    <definedName name="_xlnm.Print_Titles" localSheetId="3">стр.1_2!$8:$11</definedName>
    <definedName name="_xlnm.Print_Titles" localSheetId="9">стр.12!$4:$7</definedName>
    <definedName name="_xlnm.Print_Titles" localSheetId="10">стр.13_14!$5:$8</definedName>
    <definedName name="_xlnm.Print_Titles" localSheetId="12">стр.17_18!$5:$8</definedName>
    <definedName name="_xlnm.Print_Titles" localSheetId="13">стр.19!$4:$7</definedName>
    <definedName name="_xlnm.Print_Titles" localSheetId="14">стр.20!$4:$7</definedName>
    <definedName name="_xlnm.Print_Titles" localSheetId="4">'стр.3-4'!$3:$6</definedName>
    <definedName name="_xlnm.Print_Titles" localSheetId="5">стр.5!$3:$6</definedName>
    <definedName name="_xlnm.Print_Titles" localSheetId="6">стр.6_7!$3:$6</definedName>
    <definedName name="_xlnm.Print_Titles" localSheetId="7">стр.8!$3:$6</definedName>
    <definedName name="_xlnm.Print_Area" localSheetId="2">поступления!$A$1:$GE$110</definedName>
    <definedName name="_xlnm.Print_Area" localSheetId="3">стр.1_2!$A$1:$ED$29</definedName>
    <definedName name="_xlnm.Print_Area" localSheetId="9">стр.12!$A$1:$EI$14</definedName>
    <definedName name="_xlnm.Print_Area" localSheetId="10">стр.13_14!$A$1:$EX$19</definedName>
    <definedName name="_xlnm.Print_Area" localSheetId="11">стр.15_16!$A$1:$EI$13</definedName>
    <definedName name="_xlnm.Print_Area" localSheetId="12">стр.17_18!$A$1:$DT$19</definedName>
    <definedName name="_xlnm.Print_Area" localSheetId="13">стр.19!$A$1:$DU$11</definedName>
    <definedName name="_xlnm.Print_Area" localSheetId="14">стр.20!$A$1:$EB$12</definedName>
    <definedName name="_xlnm.Print_Area" localSheetId="15">стр.21_23!$A$1:$DT$54</definedName>
    <definedName name="_xlnm.Print_Area" localSheetId="16">стр.24!$A$1:$EH$27</definedName>
    <definedName name="_xlnm.Print_Area" localSheetId="17">стр.25!$A$1:$EH$34</definedName>
    <definedName name="_xlnm.Print_Area" localSheetId="18">стр.26!$A$1:$EH$50</definedName>
    <definedName name="_xlnm.Print_Area" localSheetId="19">стр.27!$A$1:$EJ$13</definedName>
    <definedName name="_xlnm.Print_Area" localSheetId="4">'стр.3-4'!$A$1:$EG$18</definedName>
    <definedName name="_xlnm.Print_Area" localSheetId="5">стр.5!$A$1:$EG$15</definedName>
    <definedName name="_xlnm.Print_Area" localSheetId="6">стр.6_7!$A$1:$DV$25</definedName>
    <definedName name="_xlnm.Print_Area" localSheetId="7">стр.8!$A$1:$EI$17</definedName>
    <definedName name="_xlnm.Print_Area" localSheetId="8">стр.9_11!$A$1:$DU$51</definedName>
  </definedNames>
  <calcPr calcId="179021"/>
</workbook>
</file>

<file path=xl/calcChain.xml><?xml version="1.0" encoding="utf-8"?>
<calcChain xmlns="http://schemas.openxmlformats.org/spreadsheetml/2006/main">
  <c r="ES23" i="36" l="1"/>
  <c r="ES22" i="36"/>
  <c r="CF12" i="27" l="1"/>
  <c r="BS12" i="27"/>
  <c r="EF11" i="27"/>
  <c r="BS11" i="27"/>
  <c r="AY11" i="43"/>
  <c r="BX11" i="43"/>
  <c r="BB22" i="34"/>
  <c r="BS10" i="27"/>
  <c r="CS12" i="27"/>
  <c r="BQ42" i="28" l="1"/>
  <c r="BB10" i="34"/>
  <c r="BX32" i="43" l="1"/>
  <c r="CJ32" i="43" s="1"/>
  <c r="CX27" i="43" l="1"/>
  <c r="CX50" i="43" l="1"/>
  <c r="CJ14" i="43"/>
  <c r="CX24" i="43"/>
  <c r="BP17" i="34" l="1"/>
  <c r="AU9" i="27" l="1"/>
  <c r="BB21" i="34"/>
  <c r="CD21" i="34"/>
  <c r="CD14" i="34"/>
  <c r="AP42" i="28"/>
  <c r="BD42" i="28" s="1"/>
  <c r="BD46" i="28"/>
  <c r="BQ46" i="28"/>
  <c r="BD48" i="28"/>
  <c r="CU46" i="28"/>
  <c r="CU47" i="28"/>
  <c r="CW49" i="18"/>
  <c r="CW45" i="18" s="1"/>
  <c r="DW12" i="16" l="1"/>
  <c r="DW10" i="16"/>
  <c r="DW14" i="16"/>
  <c r="DW13" i="16"/>
  <c r="CX22" i="16"/>
  <c r="BH22" i="16"/>
  <c r="DW11" i="16"/>
  <c r="CX14" i="16"/>
  <c r="CX20" i="16"/>
  <c r="CX12" i="16"/>
  <c r="BH8" i="16" l="1"/>
  <c r="AU20" i="16" l="1"/>
  <c r="AU19" i="16"/>
  <c r="AU14" i="16"/>
  <c r="AU12" i="16"/>
  <c r="CX8" i="16"/>
  <c r="CX7" i="16" s="1"/>
  <c r="BM17" i="7"/>
  <c r="EV31" i="36" l="1"/>
  <c r="CU8" i="28" l="1"/>
  <c r="CU14" i="28" s="1"/>
  <c r="BC8" i="28"/>
  <c r="BC14" i="28"/>
  <c r="CU10" i="28"/>
  <c r="BC10" i="28"/>
  <c r="BE36" i="18" l="1"/>
  <c r="CX11" i="16"/>
  <c r="BR11" i="16"/>
  <c r="BH12" i="16"/>
  <c r="ED9" i="27" l="1"/>
  <c r="ED10" i="27" s="1"/>
  <c r="ED18" i="7"/>
  <c r="ED19" i="7"/>
  <c r="BX16" i="24" l="1"/>
  <c r="AZ16" i="24"/>
  <c r="BM24" i="7"/>
  <c r="AL24" i="7" s="1"/>
  <c r="BM23" i="7"/>
  <c r="AL17" i="7"/>
  <c r="BM16" i="7"/>
  <c r="CG17" i="7" l="1"/>
  <c r="DO17" i="7" s="1"/>
  <c r="DO14" i="7" s="1"/>
  <c r="ED17" i="7"/>
  <c r="CG24" i="7"/>
  <c r="ED24" i="7"/>
  <c r="CS24" i="7"/>
  <c r="AL23" i="7"/>
  <c r="AL16" i="7"/>
  <c r="CG23" i="7" l="1"/>
  <c r="ED23" i="7"/>
  <c r="CG16" i="7"/>
  <c r="CS16" i="7" s="1"/>
  <c r="ED16" i="7"/>
  <c r="CS23" i="7"/>
  <c r="CS18" i="7" s="1"/>
  <c r="CR34" i="42"/>
  <c r="CR6" i="42" l="1"/>
  <c r="AL15" i="7" l="1"/>
  <c r="ED15" i="7" s="1"/>
  <c r="ES52" i="36"/>
  <c r="ES81" i="36"/>
  <c r="DY15" i="16"/>
  <c r="DY14" i="16"/>
  <c r="DY22" i="16"/>
  <c r="DY21" i="16"/>
  <c r="BH20" i="16"/>
  <c r="BH19" i="16" s="1"/>
  <c r="CX19" i="16"/>
  <c r="BR19" i="16"/>
  <c r="BH14" i="16"/>
  <c r="BH11" i="16" s="1"/>
  <c r="DY17" i="16"/>
  <c r="DY16" i="16"/>
  <c r="DY13" i="16"/>
  <c r="BR7" i="16"/>
  <c r="BR22" i="16" s="1"/>
  <c r="BH7" i="16"/>
  <c r="DY10" i="16"/>
  <c r="DY8" i="16"/>
  <c r="DY9" i="16"/>
  <c r="DY20" i="16"/>
  <c r="DY12" i="16"/>
  <c r="AL20" i="7"/>
  <c r="AL25" i="7"/>
  <c r="AL22" i="7"/>
  <c r="AL21" i="7"/>
  <c r="ED14" i="7"/>
  <c r="AL13" i="7"/>
  <c r="CG13" i="7" s="1"/>
  <c r="EF27" i="7"/>
  <c r="BX25" i="43"/>
  <c r="CJ25" i="43" s="1"/>
  <c r="EJ15" i="7"/>
  <c r="EK15" i="7" s="1"/>
  <c r="BX29" i="43"/>
  <c r="CJ29" i="43" s="1"/>
  <c r="BX30" i="43"/>
  <c r="CJ30" i="43" s="1"/>
  <c r="BX31" i="43"/>
  <c r="CJ31" i="43" s="1"/>
  <c r="BX33" i="43"/>
  <c r="BX34" i="43"/>
  <c r="BX35" i="43"/>
  <c r="CJ35" i="43" s="1"/>
  <c r="BX36" i="43"/>
  <c r="CJ36" i="43" s="1"/>
  <c r="BX37" i="43"/>
  <c r="CJ37" i="43" s="1"/>
  <c r="BX28" i="43"/>
  <c r="BX24" i="43"/>
  <c r="BX20" i="43"/>
  <c r="CX20" i="43" s="1"/>
  <c r="BX15" i="43"/>
  <c r="CX15" i="43" s="1"/>
  <c r="BX16" i="43"/>
  <c r="CX16" i="43" s="1"/>
  <c r="BX17" i="43"/>
  <c r="CX17" i="43" s="1"/>
  <c r="BX18" i="43"/>
  <c r="CX18" i="43" s="1"/>
  <c r="BX19" i="43"/>
  <c r="CX19" i="43" s="1"/>
  <c r="BX21" i="43"/>
  <c r="CX21" i="43" s="1"/>
  <c r="BX22" i="43"/>
  <c r="CX22" i="43" s="1"/>
  <c r="BX23" i="43"/>
  <c r="CX23" i="43" s="1"/>
  <c r="CJ26" i="43"/>
  <c r="BX9" i="43"/>
  <c r="CJ33" i="43"/>
  <c r="CJ34" i="43"/>
  <c r="CJ39" i="43"/>
  <c r="CJ40" i="43"/>
  <c r="CJ41" i="43"/>
  <c r="CJ42" i="43"/>
  <c r="CJ43" i="43"/>
  <c r="CJ44" i="43"/>
  <c r="CJ45" i="43"/>
  <c r="CJ46" i="43"/>
  <c r="CJ47" i="43"/>
  <c r="CJ48" i="43"/>
  <c r="CJ49" i="43"/>
  <c r="BX12" i="43"/>
  <c r="CJ12" i="43" s="1"/>
  <c r="CD19" i="42"/>
  <c r="BP9" i="42"/>
  <c r="BP10" i="42"/>
  <c r="CD10" i="42" s="1"/>
  <c r="BP11" i="42"/>
  <c r="CD11" i="42" s="1"/>
  <c r="BP12" i="42"/>
  <c r="CD12" i="42" s="1"/>
  <c r="BP13" i="42"/>
  <c r="CD13" i="42" s="1"/>
  <c r="BP14" i="42"/>
  <c r="CD14" i="42" s="1"/>
  <c r="BP15" i="42"/>
  <c r="CD15" i="42" s="1"/>
  <c r="BP16" i="42"/>
  <c r="CD16" i="42" s="1"/>
  <c r="BP17" i="42"/>
  <c r="CD17" i="42" s="1"/>
  <c r="BP18" i="42"/>
  <c r="CD18" i="42" s="1"/>
  <c r="BP19" i="42"/>
  <c r="BP20" i="42"/>
  <c r="CD20" i="42" s="1"/>
  <c r="BP21" i="42"/>
  <c r="CD21" i="42" s="1"/>
  <c r="BP22" i="42"/>
  <c r="CD22" i="42" s="1"/>
  <c r="BP23" i="42"/>
  <c r="CD23" i="42" s="1"/>
  <c r="BP24" i="42"/>
  <c r="CD24" i="42" s="1"/>
  <c r="BP25" i="42"/>
  <c r="BP26" i="42"/>
  <c r="CD26" i="42" s="1"/>
  <c r="BP8" i="42"/>
  <c r="BP6" i="42" s="1"/>
  <c r="BP34" i="42" s="1"/>
  <c r="EI21" i="34"/>
  <c r="EI28" i="34" s="1"/>
  <c r="CD20" i="34"/>
  <c r="CD25" i="42"/>
  <c r="DI14" i="34"/>
  <c r="DI27" i="34" s="1"/>
  <c r="DU13" i="24"/>
  <c r="DW49" i="18"/>
  <c r="CW36" i="18"/>
  <c r="BP23" i="34"/>
  <c r="CD23" i="34" s="1"/>
  <c r="BP21" i="34"/>
  <c r="BP22" i="34"/>
  <c r="BP25" i="34"/>
  <c r="BP26" i="34"/>
  <c r="BP20" i="34"/>
  <c r="BP18" i="34"/>
  <c r="CD18" i="34" s="1"/>
  <c r="BP19" i="34"/>
  <c r="CD19" i="34" s="1"/>
  <c r="BP15" i="34"/>
  <c r="BP14" i="34" s="1"/>
  <c r="BX12" i="24"/>
  <c r="BX11" i="24"/>
  <c r="BX19" i="24" s="1"/>
  <c r="DH12" i="27"/>
  <c r="CF9" i="27"/>
  <c r="AZ12" i="24"/>
  <c r="BL11" i="24"/>
  <c r="BL19" i="24" s="1"/>
  <c r="BP10" i="34"/>
  <c r="CD10" i="34" s="1"/>
  <c r="CD7" i="34" s="1"/>
  <c r="BP9" i="34"/>
  <c r="BD49" i="28"/>
  <c r="BD41" i="28"/>
  <c r="BQ41" i="28" s="1"/>
  <c r="BD45" i="28"/>
  <c r="BQ45" i="28"/>
  <c r="BD29" i="28"/>
  <c r="BQ29" i="28" s="1"/>
  <c r="CE22" i="28"/>
  <c r="DH22" i="28"/>
  <c r="CU22" i="28"/>
  <c r="BD28" i="28"/>
  <c r="BQ28" i="28" s="1"/>
  <c r="BD43" i="28"/>
  <c r="BQ43" i="28" s="1"/>
  <c r="BD40" i="28"/>
  <c r="BQ40" i="28"/>
  <c r="BD27" i="28"/>
  <c r="BQ27" i="28" s="1"/>
  <c r="BD39" i="28"/>
  <c r="BQ39" i="28"/>
  <c r="BD25" i="28"/>
  <c r="BQ25" i="28" s="1"/>
  <c r="BS8" i="27"/>
  <c r="BE48" i="18"/>
  <c r="BE47" i="18"/>
  <c r="CW47" i="18" s="1"/>
  <c r="AC34" i="18"/>
  <c r="BE34" i="18" s="1"/>
  <c r="CW34" i="18" s="1"/>
  <c r="CG27" i="7"/>
  <c r="CS27" i="7" s="1"/>
  <c r="EJ13" i="7"/>
  <c r="EJ14" i="7"/>
  <c r="EK14" i="7" s="1"/>
  <c r="EI12" i="7"/>
  <c r="EJ12" i="7" s="1"/>
  <c r="ED31" i="36"/>
  <c r="CD22" i="34" l="1"/>
  <c r="CD16" i="34" s="1"/>
  <c r="BP16" i="34"/>
  <c r="CX14" i="43"/>
  <c r="DN27" i="43"/>
  <c r="CJ28" i="43"/>
  <c r="CJ27" i="43" s="1"/>
  <c r="EN29" i="43" s="1"/>
  <c r="CD8" i="42"/>
  <c r="BQ37" i="28"/>
  <c r="BQ54" i="28" s="1"/>
  <c r="CG21" i="7"/>
  <c r="ED21" i="7"/>
  <c r="CG22" i="7"/>
  <c r="DO22" i="7" s="1"/>
  <c r="ED22" i="7"/>
  <c r="ED25" i="7"/>
  <c r="CG25" i="7"/>
  <c r="CG18" i="7" s="1"/>
  <c r="CF8" i="27"/>
  <c r="CG20" i="7"/>
  <c r="DO20" i="7" s="1"/>
  <c r="ED20" i="7"/>
  <c r="DO25" i="7"/>
  <c r="DO28" i="7" s="1"/>
  <c r="EK12" i="7"/>
  <c r="CG15" i="7"/>
  <c r="CG14" i="7" s="1"/>
  <c r="CG12" i="7" s="1"/>
  <c r="ED28" i="7"/>
  <c r="BP7" i="34"/>
  <c r="BP27" i="34" s="1"/>
  <c r="BQ22" i="28"/>
  <c r="EI31" i="34"/>
  <c r="DY23" i="16"/>
  <c r="CU37" i="28"/>
  <c r="CU54" i="28" s="1"/>
  <c r="BD37" i="28"/>
  <c r="BD54" i="28" s="1"/>
  <c r="DN50" i="43"/>
  <c r="EM29" i="43"/>
  <c r="BD22" i="28"/>
  <c r="CD9" i="42"/>
  <c r="CD6" i="42" s="1"/>
  <c r="CD34" i="42" s="1"/>
  <c r="BX27" i="43"/>
  <c r="BE49" i="18"/>
  <c r="BE45" i="18" s="1"/>
  <c r="BQ49" i="28"/>
  <c r="BQ47" i="28" s="1"/>
  <c r="BX14" i="43"/>
  <c r="EM16" i="43" s="1"/>
  <c r="CD9" i="34"/>
  <c r="DY24" i="16"/>
  <c r="DO13" i="7"/>
  <c r="EO17" i="7" s="1"/>
  <c r="DO21" i="7"/>
  <c r="ED27" i="7"/>
  <c r="EE27" i="7" s="1"/>
  <c r="CD27" i="34" l="1"/>
  <c r="EI22" i="34" s="1"/>
  <c r="EI29" i="34"/>
  <c r="CG26" i="7"/>
  <c r="DO18" i="7"/>
  <c r="DO12" i="7" s="1"/>
  <c r="CS15" i="7"/>
  <c r="AL26" i="7" l="1"/>
  <c r="EO16" i="7"/>
  <c r="CS14" i="7"/>
  <c r="CS12" i="7" s="1"/>
  <c r="CG28" i="7"/>
  <c r="EP12" i="7"/>
  <c r="EO18" i="7" l="1"/>
  <c r="EO15" i="7" s="1"/>
  <c r="EP15" i="7" s="1"/>
  <c r="CS28" i="7"/>
  <c r="EP14" i="7"/>
  <c r="ED13" i="7"/>
  <c r="CJ11" i="43" l="1"/>
  <c r="BX10" i="43"/>
  <c r="BX50" i="43" s="1"/>
  <c r="CJ10" i="43" l="1"/>
  <c r="CJ50" i="43" s="1"/>
</calcChain>
</file>

<file path=xl/sharedStrings.xml><?xml version="1.0" encoding="utf-8"?>
<sst xmlns="http://schemas.openxmlformats.org/spreadsheetml/2006/main" count="1934" uniqueCount="761">
  <si>
    <t>в том числе:</t>
  </si>
  <si>
    <t>Х</t>
  </si>
  <si>
    <t>Всего</t>
  </si>
  <si>
    <t>№
п/п</t>
  </si>
  <si>
    <t>1. Расчеты (обоснования) выплат персоналу</t>
  </si>
  <si>
    <t>1.1. Расчеты (обоснования) расходов на оплату труда</t>
  </si>
  <si>
    <t>1</t>
  </si>
  <si>
    <t>2</t>
  </si>
  <si>
    <t>3</t>
  </si>
  <si>
    <t>4</t>
  </si>
  <si>
    <t>5</t>
  </si>
  <si>
    <t>3.1</t>
  </si>
  <si>
    <t>3.2</t>
  </si>
  <si>
    <t>6</t>
  </si>
  <si>
    <t>Установленная численность, (единиц)</t>
  </si>
  <si>
    <t>Среднемесячный размер оплаты труда на одного работника, руб.</t>
  </si>
  <si>
    <t>Итого:</t>
  </si>
  <si>
    <t>Субсидии на осуществление капитальных вложений (руб.)</t>
  </si>
  <si>
    <t>Поступления от оказания услуг (выполнения работ) на платной основе и от приносящей доход деятельности (руб.)</t>
  </si>
  <si>
    <t>Из них: гранты</t>
  </si>
  <si>
    <t>Категории 
персонала/
должности</t>
  </si>
  <si>
    <t>1.2. Расчеты (обоснования) выплат работникам при направлении их в служебные командировки</t>
  </si>
  <si>
    <t>Из 
них: гранты</t>
  </si>
  <si>
    <t>Наименование расходов</t>
  </si>
  <si>
    <t>Количество дней (ед.)</t>
  </si>
  <si>
    <t>1.1</t>
  </si>
  <si>
    <t>1.2</t>
  </si>
  <si>
    <t>Компенсация расходов по найму жилого помещения</t>
  </si>
  <si>
    <t>1.3</t>
  </si>
  <si>
    <t>Компенсация расходов на проезд 
в служебные командировки</t>
  </si>
  <si>
    <t>2.1</t>
  </si>
  <si>
    <t>2.2</t>
  </si>
  <si>
    <t>2.3</t>
  </si>
  <si>
    <t>Средний размер выплаты 
на одного работника 
в день 
(руб.)</t>
  </si>
  <si>
    <t>Поступления от оказания услуг (выполнения 
работ) на 
платной основе 
и от приносящей доход 
деятельности 
(руб.)</t>
  </si>
  <si>
    <t>Компенсация дополнительных расходов, связанных 
с проживанием вне места постоянного жительства (суточных)</t>
  </si>
  <si>
    <t>Выплаты персоналу при направлении 
в служебные командировки 
в пределах 
территории Российской Федерации</t>
  </si>
  <si>
    <t>Выплаты персоналу при направлении 
в служебные командировки 
на территории иностранных государств</t>
  </si>
  <si>
    <t>По ставке 22,0%</t>
  </si>
  <si>
    <t>По ставке 10,0%</t>
  </si>
  <si>
    <t>Ставка 
взноса (процент)</t>
  </si>
  <si>
    <t>Размер базы 
для 
начисления страховых взносов (руб.)</t>
  </si>
  <si>
    <t>Сумма 
взноса 
(руб.)</t>
  </si>
  <si>
    <t>Из них: 
гранты</t>
  </si>
  <si>
    <t>2.4</t>
  </si>
  <si>
    <t>Наименование показателя</t>
  </si>
  <si>
    <t>Социальные выплаты гражданам, кроме публичных нормативных социальных выплат</t>
  </si>
  <si>
    <t>Пособия, компенсации и иные социальные выплаты гражданам, кроме публичных нормативных социальных выплат</t>
  </si>
  <si>
    <t>Стипендии</t>
  </si>
  <si>
    <t>4.1</t>
  </si>
  <si>
    <t>Премии и гранты</t>
  </si>
  <si>
    <t>Премии</t>
  </si>
  <si>
    <t>Гранты</t>
  </si>
  <si>
    <t>Иные выплаты населению</t>
  </si>
  <si>
    <t>Размер 
одной выплаты (руб.)</t>
  </si>
  <si>
    <t>Количество выплат 
в год (ед.)</t>
  </si>
  <si>
    <t>3. Расчет (обоснование) расходов на уплату налогов, сборов и иных платежей</t>
  </si>
  <si>
    <t>3.1. Расчет (обоснование) расходов на уплату налога на имущество, земельного налога</t>
  </si>
  <si>
    <t>Налоговая база (руб.)</t>
  </si>
  <si>
    <t>Ставка 
налога 
(процент)</t>
  </si>
  <si>
    <t>Сумма исчисленного налога, подлежащего уплате (руб.)
(гр. 3 x гр. 4 / 100)</t>
  </si>
  <si>
    <t>Налог на имущество, всего</t>
  </si>
  <si>
    <t>Недвижимое имущество</t>
  </si>
  <si>
    <t>Из них:</t>
  </si>
  <si>
    <t>переданное в аренду</t>
  </si>
  <si>
    <t>1.1.1</t>
  </si>
  <si>
    <t>Движимое имущество</t>
  </si>
  <si>
    <t>Земельный налог, всего</t>
  </si>
  <si>
    <t>По участкам:</t>
  </si>
  <si>
    <t>3.2. Расчет (обоснование) расходов на уплату прочих налогов и сборов</t>
  </si>
  <si>
    <t>Транспортный налог</t>
  </si>
  <si>
    <t>По транспортным средствам:</t>
  </si>
  <si>
    <t>Водный налог</t>
  </si>
  <si>
    <t>По объектам:</t>
  </si>
  <si>
    <t>3.3. Расчет (обоснование) расходов на иные платежи</t>
  </si>
  <si>
    <t>Наименование 
платежа</t>
  </si>
  <si>
    <t>Размер 
платежа 
(руб.)</t>
  </si>
  <si>
    <t>Количество выплат 
в год</t>
  </si>
  <si>
    <t>Предоставление платежей, взносов, безвозмездных перечислений субъектам международного права</t>
  </si>
  <si>
    <t>Взносы в международные организации</t>
  </si>
  <si>
    <t>Иные платежи, взносы, безвозмездные перечисления субъектам международного права</t>
  </si>
  <si>
    <t>Площадь объекта 
(кв. м)</t>
  </si>
  <si>
    <t>Цена 
за 1 кв. м (руб.)</t>
  </si>
  <si>
    <t>Исполнение судебных актов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</si>
  <si>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учреждений</t>
  </si>
  <si>
    <t>Исполнение иных судебных актов</t>
  </si>
  <si>
    <t>6. Расчет (обоснование) расходов на закупку товаров, работ, услуг</t>
  </si>
  <si>
    <t>6.1. Расчет (обоснование) расходов на оплату услуг связи</t>
  </si>
  <si>
    <t>Всего, руб.
(гр. 3 x гр. 4 / 100)</t>
  </si>
  <si>
    <t>Количество номеров (ед.)</t>
  </si>
  <si>
    <t>Количество платежей в год (ед.)</t>
  </si>
  <si>
    <t>Стоимость за единицу (руб.)</t>
  </si>
  <si>
    <t xml:space="preserve">Сумма, 
руб.
(гр. 3 x 
гр. 4 x гр. 5)
</t>
  </si>
  <si>
    <t>Повременная оплата междугородных, международных 
и местных телефонных соединений</t>
  </si>
  <si>
    <t>Абонентская 
плата за абонентский номер</t>
  </si>
  <si>
    <t>Оплата сотовой связи по тарифам</t>
  </si>
  <si>
    <t>Услуги 
телефонно-телеграфной, факсимильной, пейджинговой связи, радиосвязи</t>
  </si>
  <si>
    <t>Пересылка почтовой корреспонденции с использованием франкировальной машины</t>
  </si>
  <si>
    <t>Услуги фельдъегерской 
и специальной связи</t>
  </si>
  <si>
    <t>7</t>
  </si>
  <si>
    <t>8</t>
  </si>
  <si>
    <t>Услуги электронной почты (электронный адрес)</t>
  </si>
  <si>
    <t>6.2. Расчет (обоснование) расходов на оплату транспортных услуг</t>
  </si>
  <si>
    <t>Количество услуг перевозки</t>
  </si>
  <si>
    <t>Цена услуги перевозки (руб.)</t>
  </si>
  <si>
    <t>Сумма, руб.
(гр. 3 x гр. 4)</t>
  </si>
  <si>
    <t>Плата за перевозку (доставку) грузов (отправлений)</t>
  </si>
  <si>
    <t>Обеспечение должностных лиц проездными документами в служебных целях</t>
  </si>
  <si>
    <t>6.3. Расчет (обоснование) расходов на оплату коммунальных услуг</t>
  </si>
  <si>
    <t>Единица измерения</t>
  </si>
  <si>
    <t>Размер потребления ресурсов</t>
  </si>
  <si>
    <t>Тариф 
(с учетом НДС) 
(руб.)</t>
  </si>
  <si>
    <t>6.4. Расчет (обоснование) расходов на оплату аренды имущества</t>
  </si>
  <si>
    <t>Количество</t>
  </si>
  <si>
    <t>Ставка арендной платы</t>
  </si>
  <si>
    <t>Стоимость 
с учетом 
НДС, руб.
(гр. 3 x гр. 4)</t>
  </si>
  <si>
    <t>Аренда недвижимого имущества</t>
  </si>
  <si>
    <t>Аренда 
движимого имущества</t>
  </si>
  <si>
    <t>6.5. Расчет (обоснование) расходов на оплату работ, услуг по содержанию имущества</t>
  </si>
  <si>
    <t>Количество работ (услуг) (шт.)</t>
  </si>
  <si>
    <t>Стоимость работ (услуг) (руб.)</t>
  </si>
  <si>
    <t>Сумма 
(руб.)
(гр. 3 x гр. 4)</t>
  </si>
  <si>
    <t>1.4</t>
  </si>
  <si>
    <t>Дезинфекция, дезинсекция, дератизация, газация</t>
  </si>
  <si>
    <t>Содержание 
объектов недвижимого имущества в чистоте</t>
  </si>
  <si>
    <t>Уборка снега, 
мусора</t>
  </si>
  <si>
    <t>Санитарно-гигиеническое обслуживание, мойка и чистка помещений, окон, натирка полов</t>
  </si>
  <si>
    <t>Содержание 
объектов движимого имущества в чистоте</t>
  </si>
  <si>
    <t>Мойка и чистка (химчистка) движимого имущества, в том числе транспорта</t>
  </si>
  <si>
    <t>прачечные услуги</t>
  </si>
  <si>
    <t>Ремонт имущества (текущий)</t>
  </si>
  <si>
    <t>В том числе:
устранение неисправностей (восстановление работоспособности) объектов имущества</t>
  </si>
  <si>
    <t>Поддержание 
технико-экономических и эксплуатационных показателей 
объектов имущества</t>
  </si>
  <si>
    <t>Противопожарные мероприятия, связанные с содержанием имущества</t>
  </si>
  <si>
    <t>По мероприятиям:</t>
  </si>
  <si>
    <t>5.1</t>
  </si>
  <si>
    <t>Мероприятия по охране труда и ГС</t>
  </si>
  <si>
    <t>Количество договоров (шт.)</t>
  </si>
  <si>
    <t>По объектам</t>
  </si>
  <si>
    <t>Оплата услуг вневедомственной, пожарной охраны, всего</t>
  </si>
  <si>
    <t>Оплата информационно-вычислительных и информационно-правовых услуг</t>
  </si>
  <si>
    <t>6.7. Расчет (обоснование) расходов на приобретение основных средств</t>
  </si>
  <si>
    <t>Количество (шт.)</t>
  </si>
  <si>
    <t>Приобретение основных средств</t>
  </si>
  <si>
    <t>По группам объектов:</t>
  </si>
  <si>
    <t>6.8. Расчет (обоснование) расходов на приобретение материальных запасов</t>
  </si>
  <si>
    <t>Приобретение материалов</t>
  </si>
  <si>
    <t>По группам материалов:</t>
  </si>
  <si>
    <t>Цены за единицу (руб.)</t>
  </si>
  <si>
    <t>5. Расчет (обоснование) прочих расходов (кроме расходов на закупку товаров, работ, услуг)</t>
  </si>
  <si>
    <t>1.2.1</t>
  </si>
  <si>
    <t>4. Расчет (обоснование) расходов на безвозмездные перечисления организациям</t>
  </si>
  <si>
    <t>Стоимость услуги, руб.</t>
  </si>
  <si>
    <t>Приложение к Плану</t>
  </si>
  <si>
    <t xml:space="preserve"> Расчеты (обоснования) плановых показателей по поступлениям</t>
  </si>
  <si>
    <t>№ п/п</t>
  </si>
  <si>
    <t>Ставка арендной платы за единицу площади (объект), руб.</t>
  </si>
  <si>
    <t>Планируемый объем предоставления имущества в аренду (кв.м.)</t>
  </si>
  <si>
    <t>Объем планируемых поступлений, руб.</t>
  </si>
  <si>
    <t>2.1 Доходы муниципальных учреждений от поступлений субсидий на финансовое обеспечение выполнения ими муниципального задания</t>
  </si>
  <si>
    <t>Планируемое количество потребителей, воспользовавшихся услугами (работами) учреждения</t>
  </si>
  <si>
    <t>4.1 Поступления текущего характера бюджетным и автономным учреждениям от сектора государственного управления</t>
  </si>
  <si>
    <t>4.2 Поступления текущего характера от организаций государственного сектора</t>
  </si>
  <si>
    <t>4.3 Поступления текущего характера от иных резидентов (за исключением сектора государственного управления и организаций государственного сектора)</t>
  </si>
  <si>
    <t>4.4 Поступления капитального характера бюджетным и автономным учреждениям от сектора государственного управления</t>
  </si>
  <si>
    <t xml:space="preserve"> Расчеты (обоснования) плановых показателей по выплатам текущего финансового года</t>
  </si>
  <si>
    <t>Субсидии на выполнение муниципального задания 
(руб.)</t>
  </si>
  <si>
    <t>Субсидии 
на выполнение муниципального задания (руб.)</t>
  </si>
  <si>
    <t>Субсидии 
на 
выполнение муниципального задания 
(руб.)</t>
  </si>
  <si>
    <t>Субсидии на 
выполнение муниципального задания 
(руб.)</t>
  </si>
  <si>
    <t>Приобретение объектов недвижимого имущества муниципальными учреждениями</t>
  </si>
  <si>
    <t>Строительство (реконструкция) объектов недвижимого имущества муниципальными учреждениями</t>
  </si>
  <si>
    <t>Иные расходы на капитальные вложения в объекты муниципальной собственности</t>
  </si>
  <si>
    <t>5.1. Расчет (обоснование) расходов на капитальные вложения в объекты муниципальной собственности</t>
  </si>
  <si>
    <r>
      <t>5.2.</t>
    </r>
    <r>
      <rPr>
        <sz val="6"/>
        <color indexed="9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Расчет (обоснование) иных расходов (кроме расходов на закупку товаров, работ, услуг и капитальные вложения в объекты муниципальной собственности)</t>
    </r>
  </si>
  <si>
    <t>Субсидии на выполнение муниципального задания (руб.)</t>
  </si>
  <si>
    <t>Субсидии на иные цели (руб.)</t>
  </si>
  <si>
    <t>4.2</t>
  </si>
  <si>
    <t xml:space="preserve">в том числе: </t>
  </si>
  <si>
    <t>Вывоз снега</t>
  </si>
  <si>
    <t>Количество, товара, работ (услуг) (шт.)</t>
  </si>
  <si>
    <t>Стоимость товара, работ (услуг) (руб.)</t>
  </si>
  <si>
    <t>6.9. Расчет (обоснование) расходов на реализацию специальных мероприятий*</t>
  </si>
  <si>
    <t>по 
должностному окладу</t>
  </si>
  <si>
    <t>по выплатам компенсационного характера</t>
  </si>
  <si>
    <t>по выплатам стимулирующего характера</t>
  </si>
  <si>
    <t>Количество работников (чел.)</t>
  </si>
  <si>
    <t>1.1 Доходы от собственности</t>
  </si>
  <si>
    <t>Доходы в виде арендной либо иной платы за передачу в возмездное пользование муниципального имущества</t>
  </si>
  <si>
    <t>Дебиторская задолженность на начало года</t>
  </si>
  <si>
    <t>Кредиторская задолженность на конец года</t>
  </si>
  <si>
    <t>в том числе:*</t>
  </si>
  <si>
    <t>Изменение плановых показателей по доходам по отношению к отчетному финансовому году</t>
  </si>
  <si>
    <t xml:space="preserve"> в абсолютных величинах                            (гр.7- гр.8)</t>
  </si>
  <si>
    <t>Причины отклонения (если показатель значение отклонения превышает                            20 %)</t>
  </si>
  <si>
    <t>Плата (тариф) за единицу услуги (работы)</t>
  </si>
  <si>
    <t>2.2    Доходы от оказания услуг, выполнения работ, компенсации затрат учреждения в части приносящей доход деятельности</t>
  </si>
  <si>
    <t>в процентах     (гр.9 / гр.8*100%)</t>
  </si>
  <si>
    <t>2. Расчеты (обоснования) доходов от оказания услуг (выполнения работ) *</t>
  </si>
  <si>
    <t>*Формируется  по  статье  130  "Доходы  от  оказания  платных услуг (работ), компенсаций затрат" аналитической группы подвида доходов бюджетов.</t>
  </si>
  <si>
    <t>Наименование объекта**</t>
  </si>
  <si>
    <t>1. Расчеты (обоснования) доходов от использования собственности*</t>
  </si>
  <si>
    <t>** Указывается   наименование   объекта   имущества,   переданного (планируемого к передаче) в аренду</t>
  </si>
  <si>
    <t>*Формируется  по статье 120 "Доходы от собственности" аналитической группы подвида доходов бюджетов.</t>
  </si>
  <si>
    <t>* Формируется  по  статье  140  "Штрафы, пени, неустойки, возмещения ущерба" аналитической группы подвида доходов бюджетов.</t>
  </si>
  <si>
    <t>4. Расчеты (обоснования) доходов в виде безвозмездных денежных поступлений*</t>
  </si>
  <si>
    <t>* Формируется  по  статье  150  "Безвозмездные денежные поступления" аналитической группы подвида доходов бюджетов.</t>
  </si>
  <si>
    <t>4.5. Прочие безвозмездные денежные поступления</t>
  </si>
  <si>
    <t>* Формируется  по  статье  180  "Прочие доходы" аналитической группы подвида доходов бюджетов.</t>
  </si>
  <si>
    <t>5. Расчеты (обоснования) объема поступлений от прочих доходов*</t>
  </si>
  <si>
    <t>6. Расчеты (обоснования) доходов от операций с активами (в том числе доходы от реализации неиспользуемого имущества, утиля, невозвратной тары, лома черных и цветных металлов)*</t>
  </si>
  <si>
    <t>Значение показателя исполнения Плана по доходам за финансовый год, предшествующий текущему, руб.</t>
  </si>
  <si>
    <t>3. Расчеты (обоснования) доходов в виде штрафов, возмещения ущерба*</t>
  </si>
  <si>
    <r>
      <t>2. Расчет (обоснование) расходов на социальные и иные выплаты населению</t>
    </r>
    <r>
      <rPr>
        <b/>
        <sz val="11"/>
        <rFont val="Times New Roman"/>
        <family val="1"/>
        <charset val="204"/>
      </rPr>
      <t>*</t>
    </r>
  </si>
  <si>
    <t>* Формируется по элементу вида расходов 112 "Иные выплаты персоналу учреждений,   за   исключением  фонда  оплаты  труда".</t>
  </si>
  <si>
    <t>*Формируется по элементу вида расходов 321 "Пособия, компенсации и иные социальные выплаты гражданам, кроме публичных нормативных обязательств" классификации расходов бюджетов, 340 "Стипендии" классификации расходов бюджетов, 350 "Премии и гранты" классификации расходов бюджетов, 360 "Иные выплаты населению" классификации расходов бюджетов.</t>
  </si>
  <si>
    <t xml:space="preserve">                                                     
Код по КОСГУ</t>
  </si>
  <si>
    <t>*Формируется  по  элементу  вида  расходов  111 "Фонд оплаты труда учреждений" классификации расходов бюджетов.</t>
  </si>
  <si>
    <t>всего      (гр.5+гр.6+гр.7)</t>
  </si>
  <si>
    <t>Код по КОСГУ</t>
  </si>
  <si>
    <t>* Формируется по статье 410 "Уменьшение стоимости основных средств", 420  "Уменьшение стоимости нематериальных активов", 430 "Уменьшение стоимости непроизведенных активов", 440  "Уменьшение  стоимости материальных запасов" аналитической группы подвида доходов бюджетов.</t>
  </si>
  <si>
    <t>Объем планируемых поступлений, руб. (гр.6*гр.7)</t>
  </si>
  <si>
    <t>7. Расчеты (обоснования) доходов по прочим поступлениям*</t>
  </si>
  <si>
    <t>Наименование услуги (работы)</t>
  </si>
  <si>
    <t>Фонд оплаты труда в год, руб. 
(гр. 3 x (гр. 4 +гр. 8) x 12)</t>
  </si>
  <si>
    <t>* Формируется по элементу вида расходов 113 "Иные выплаты, за исключением фонда оплаты труда учреждений, лицам, привлекаемым согласно законодательству для выполнения отдельных полномочий" классификации расходов бюджетов.</t>
  </si>
  <si>
    <t>1.3. Расчеты (обоснования) иных выплат, за исключением фонда оплаты труда учреждения, для выполнения отдельных полномочий</t>
  </si>
  <si>
    <t>Наименование выплаты</t>
  </si>
  <si>
    <t>Цена за единицу, руб.</t>
  </si>
  <si>
    <t>* Формируется по элементам вида расходов 119 "Взносы по обязательному социальному страхованию на выплаты по оплате труда работников и иные выплаты работникам учреждений" классификации расходов бюджетов.</t>
  </si>
  <si>
    <t>Уточнение расчета по страховым взносам на обязательное социальное страхование, всего</t>
  </si>
  <si>
    <t>корректировка в связи с регрессом по страховым взносам</t>
  </si>
  <si>
    <t>Страховые взносы на обязательное медицинское страхование, всего</t>
  </si>
  <si>
    <t>корректировка округления</t>
  </si>
  <si>
    <t xml:space="preserve"> в абсолютных величинах                            (гр.8- гр.9)</t>
  </si>
  <si>
    <t>в процентах     (гр.10/гр.9*100%)</t>
  </si>
  <si>
    <t>Сумма 
в год, руб.
(гр. 4 x 
гр. 5 x гр. 6)</t>
  </si>
  <si>
    <t>Общая 
сумма 
выплат 
(руб.) 
(гр. 4 x гр. 5)</t>
  </si>
  <si>
    <t>* Формируется по элементу вида расходов 851 "Уплата налога на имущество организаций и земельного налога" классификации расходов бюджетов.</t>
  </si>
  <si>
    <t>* Формируется по элементу вида расходов 852 "Уплата прочих налогов, сборов" классификации расходов бюджетов.</t>
  </si>
  <si>
    <t>Кол-во платежей 
в год</t>
  </si>
  <si>
    <t>Общая 
сумма платежей (руб.)
(гр. 4 x гр. 5)</t>
  </si>
  <si>
    <t>*Формируется  по элементу вида расходов 853 "Уплата иных платежей" классификации расходов бюджетов.</t>
  </si>
  <si>
    <t>* Формируется  по  элементам  вида  расходов  630 "Субсидии некоммерческим организациям (за исключением государственных (муниципальных) учреждений, государственных корпораций (компаний), публично-правовых компаний)", 860 "Предоставление платежей, взносов, безвозмездных перечислений субъектам международного права"</t>
  </si>
  <si>
    <t>Предоставление грантов</t>
  </si>
  <si>
    <t>Сумма
(руб.)
(гр. 4 x гр. 5)</t>
  </si>
  <si>
    <t>*Формируется по элементу вида расходов 831 "Исполнение судебных актов Российской Федерации и мировых соглашений по возмещению причиненного вреда", 832 "Исполнение судебных актов судебных органов иностранных государств, международных судов и арбитражей, мировых соглашений, заключенных в рамках судебных процессов в судебных органах иностранных государств, в международных судах и арбитражах" классификации расходов бюджетов.</t>
  </si>
  <si>
    <t>Код по КВР</t>
  </si>
  <si>
    <t>Сумма, 
руб. (гр. 5 x 
гр. 6)</t>
  </si>
  <si>
    <t>Сумма, 
руб.
(гр. 5 x гр. 6)</t>
  </si>
  <si>
    <t>Сумма 
(руб.)
(гр. 4 x гр. 5)</t>
  </si>
  <si>
    <r>
      <t>*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Формируется при необходимости включения показателей специальных расходов в план-график закупок товаров, работ, услуг.</t>
    </r>
  </si>
  <si>
    <t>Приобретение нематериальных активов</t>
  </si>
  <si>
    <t>Приобретение непроизводственных активов</t>
  </si>
  <si>
    <t>*Формируется по элементу вида расходов 406 "Приобретение объектов недвижимого имущества государственными (муниципальными) бюджетными и автономными учреждениями" классификации расходов бюджетов, 407 "Строительство (реконструкция) объектов едвижимого имущества государственными (муниципальными) бюджетными и автономными учреждениями" классификации расходов бюджетов.</t>
  </si>
  <si>
    <t>Иные платежи, всего</t>
  </si>
  <si>
    <t>** Указываются страховые тарифы, установленные главой 34 Налогового кодекса  Российской  Федерации (часть вторая) от 5 августа 2000 г. №117-ФЗ (Собрание  законодательства  Российской  Федерации,  2000,  № 32, ст. 3340; 2016, № 27, ст. 4176) и страховые  тарифы, дифференцированные по классам профессионального риска, установленные Федеральным законом от 22 декабря 2005 г., № 179-ФЗ "О страховых тарифах на обязательное социальное страхование от несчастных случаев на производстве и профессиональных заболеваний на 2006 год" (Собрание законодательства Российской Федерации, 2005, № 52, ст. 5592; 2019, № 52, ст. 7763).</t>
  </si>
  <si>
    <t>Расходы на выплату заработной платы, в том числе:</t>
  </si>
  <si>
    <t>Иные расходы, включаемые в фонд оплаты труда</t>
  </si>
  <si>
    <t>Пособия за первые три дня временной нетрудоспособности за счет средств работодателя в случае заболевания работника или полученной им травмы (за исключением несчастных случаев на производстве и профессиональных заболеваний)</t>
  </si>
  <si>
    <t>Услуги интернет провайдеров</t>
  </si>
  <si>
    <t>* Формируется по статье 510 "Поступление денежных средств и их эквивалентов".</t>
  </si>
  <si>
    <t>Административно-управленческий персонал (руководящие работники)</t>
  </si>
  <si>
    <t>Прочий персонал (иной персонал)</t>
  </si>
  <si>
    <t>6.6. Расчет (обоснование) расходов на оплату прочих работ, услуг и других расходов не включенные в другие группы</t>
  </si>
  <si>
    <t>Страховые взносы 
на обязательное пенсионное страхование, всего</t>
  </si>
  <si>
    <t>Страховые взносы на обязательное социальное страхование на случай временной 
нетрудоспособности и в связи 
с материнством по ставке 2,9%</t>
  </si>
  <si>
    <t>С применением ставки взносов  по ставке 0,0%</t>
  </si>
  <si>
    <t>С применением пониженных тарифов страховых взносов на обязательное пенсионное страхование для отдельных категорий плательщиков</t>
  </si>
  <si>
    <t>Страховые взносы на обязательное страхование от несчастных случаев на производстве и профессиональных 
заболеваний по ставке 0,2%</t>
  </si>
  <si>
    <t>Страховые взносы на обязательное страхование от несчастных случаев на производстве и профессиональных 
заболеваний по ставке 0,_%</t>
  </si>
  <si>
    <t>Страховые взносы на обязательное медицинское страхование по ставке 5,1%</t>
  </si>
  <si>
    <t>Страховые взносы на обязательное медицинское страхование с применением пониженного тарифа по ставке _%</t>
  </si>
  <si>
    <r>
      <t>1.4.</t>
    </r>
    <r>
      <rPr>
        <sz val="6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Расчеты (обоснования)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 и на обязательное социальное страхование от несчастных случаев на производстве и профессиональных заболеваний в Социальный фонд Российской Федерации</t>
    </r>
  </si>
  <si>
    <t>Страховые взносы на обязательное социальное страхование на случай временной нетрудоспособности и в связи с материнством, всего</t>
  </si>
  <si>
    <t>субсидии на финансовое обеспечение выполнения государственного (муниципального) задания за счет средств бюджета публично-правового образования, создавшего учреждение</t>
  </si>
  <si>
    <t>поступления от оказания государственным (муниципальным) учреждением (подразделением) услуг (выполнения работ), предоставление которых для физических и юридических лиц осуществляется на платной основе</t>
  </si>
  <si>
    <t>Скважина</t>
  </si>
  <si>
    <t>Штрафы за нарушение законодательства о закупках и нарушение условий контрактов (договоров)</t>
  </si>
  <si>
    <t>Другие экономические санкции</t>
  </si>
  <si>
    <t>КВт.ч</t>
  </si>
  <si>
    <t>Вывоз ТКО</t>
  </si>
  <si>
    <t>м3</t>
  </si>
  <si>
    <t xml:space="preserve">работы по техническому обслуживанию (ТО) и планово-предупредительному ремонту /(ППР) системы видеонабдения (43 видеокамеры) </t>
  </si>
  <si>
    <t>1.1.</t>
  </si>
  <si>
    <t>прием и регистрация проб (образцов), оформление протокола (результатов) исследований, исследование воды на наличие антигена, вирусов методом ИФА</t>
  </si>
  <si>
    <t>работы по эксплуатационному обслуживанию электроустановки</t>
  </si>
  <si>
    <t>проведение сервисного обслуживания оборудования водоподготовки</t>
  </si>
  <si>
    <t>камерное обеззараживание (дезинфекция) постельных принадлежностей</t>
  </si>
  <si>
    <t>лабораторные исследования, гигиеническая оценка воды</t>
  </si>
  <si>
    <t>Эксплуатационно-техническое обслуживание приборов</t>
  </si>
  <si>
    <t>ремонт котельного оборудования на объекте</t>
  </si>
  <si>
    <t xml:space="preserve">работы по освидетельствованию, испытанию на водоотдачу и техническое обслуживание средств внутреннего и наружного противопожарного водоснабжения </t>
  </si>
  <si>
    <t>перезарядка огнетушителей</t>
  </si>
  <si>
    <t>Оплата услуг охраны, всего</t>
  </si>
  <si>
    <t>МООДО "ЦДО "Островки" (2022)</t>
  </si>
  <si>
    <t>МООДО "ЦДО "Островки" (2023)</t>
  </si>
  <si>
    <t>Приобретение (обновление) программного обеспечения 1 с (2022)</t>
  </si>
  <si>
    <t>Оплата сотовой связи по тарифам 2022 год</t>
  </si>
  <si>
    <t>услуги по передаче электрической энергии</t>
  </si>
  <si>
    <t>услуги по передаче электрической энергии (2022)</t>
  </si>
  <si>
    <t>,</t>
  </si>
  <si>
    <t>Договор ГПХ</t>
  </si>
  <si>
    <t>4.</t>
  </si>
  <si>
    <t>услуги по комплексной безопасности 2022</t>
  </si>
  <si>
    <t>техническая поддержка сайта</t>
  </si>
  <si>
    <t>услуги по комплексной безопасности 2023</t>
  </si>
  <si>
    <t>обеспечение соблюдения противопожарного режима на объекте заказчика</t>
  </si>
  <si>
    <t>Проведение обследования зданий (гл.корпус, малый корпус, медсанчасть, клуб, детский сад)</t>
  </si>
  <si>
    <t>Обучение</t>
  </si>
  <si>
    <t>Иные услуги</t>
  </si>
  <si>
    <t>4.3</t>
  </si>
  <si>
    <t>4.4</t>
  </si>
  <si>
    <t>4.5</t>
  </si>
  <si>
    <t>4.6</t>
  </si>
  <si>
    <t>4.7</t>
  </si>
  <si>
    <t>3.3</t>
  </si>
  <si>
    <t>3.4</t>
  </si>
  <si>
    <t>3.5</t>
  </si>
  <si>
    <t>3.6</t>
  </si>
  <si>
    <t>3.7</t>
  </si>
  <si>
    <t>1.6</t>
  </si>
  <si>
    <t>1.7</t>
  </si>
  <si>
    <t>1.8</t>
  </si>
  <si>
    <t>1.9</t>
  </si>
  <si>
    <t>Тумбочка прикроватная</t>
  </si>
  <si>
    <t>Шкаф платяной</t>
  </si>
  <si>
    <t>кровать</t>
  </si>
  <si>
    <t>Телевизор (55`, 3840x2160, LEDTV, Ultra HD 4K, DVB-T,DVB-T2,DVB-S,DVB-S2, Wifi, Bluetooth, USB)</t>
  </si>
  <si>
    <t>кулер в жилые корпуса</t>
  </si>
  <si>
    <t>Весы (торговое оборудование)</t>
  </si>
  <si>
    <t>холодильник однокамерный</t>
  </si>
  <si>
    <t>проектор для клуба</t>
  </si>
  <si>
    <t>усилитель радиотрансляционный</t>
  </si>
  <si>
    <t>экран моторизированный для клуба</t>
  </si>
  <si>
    <t>световое оборудование для сцены клуба</t>
  </si>
  <si>
    <t>занавес в зал для клуба</t>
  </si>
  <si>
    <t>Панель интерактивная M-Touch 65" Interactive для образовательных проектов</t>
  </si>
  <si>
    <t>масляный обогреватель</t>
  </si>
  <si>
    <t>туалетная кабинка для установки на территории</t>
  </si>
  <si>
    <t>газокосилка</t>
  </si>
  <si>
    <t>скамейка</t>
  </si>
  <si>
    <t>ноутбуки</t>
  </si>
  <si>
    <t>принтер</t>
  </si>
  <si>
    <t>1.1.2</t>
  </si>
  <si>
    <t>1.1.3</t>
  </si>
  <si>
    <t>1.14</t>
  </si>
  <si>
    <t>1.1.5</t>
  </si>
  <si>
    <t>Увеличение стоимости горюче-смазочных материалов</t>
  </si>
  <si>
    <t>Дизтопливо</t>
  </si>
  <si>
    <t>л</t>
  </si>
  <si>
    <t>АИ-92</t>
  </si>
  <si>
    <t>Увеличение стоимости строительных материалов</t>
  </si>
  <si>
    <t>шт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</si>
  <si>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</si>
  <si>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</si>
  <si>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1.1.4</t>
  </si>
  <si>
    <t>Увеличение стоимости прочих материальных запасов (МЗ)</t>
  </si>
  <si>
    <t>бланочная продукция (исключая бланки строгой отчетности)</t>
  </si>
  <si>
    <t>Увеличение стоимости мягкого инвентаря</t>
  </si>
  <si>
    <t>матрас</t>
  </si>
  <si>
    <t>одеяло спальное</t>
  </si>
  <si>
    <t>покрывало</t>
  </si>
  <si>
    <t>подушка</t>
  </si>
  <si>
    <t>полотенце</t>
  </si>
  <si>
    <t>пододеяльник</t>
  </si>
  <si>
    <t>простынь</t>
  </si>
  <si>
    <t>наволочка</t>
  </si>
  <si>
    <t>наматрасник</t>
  </si>
  <si>
    <t>Канцтовары</t>
  </si>
  <si>
    <t>стенды по пожарной безопасности</t>
  </si>
  <si>
    <t>поставка спортивного инвентаря</t>
  </si>
  <si>
    <t>сетка москитная на окна жилых корпусов</t>
  </si>
  <si>
    <t>тарелка фарфоровая глубокая</t>
  </si>
  <si>
    <t>тарелка фарфоровая мелкая</t>
  </si>
  <si>
    <t>ложка столовая нерж.</t>
  </si>
  <si>
    <t>вилка столовая нерж.</t>
  </si>
  <si>
    <t>емкость под столовые приборы нерж.</t>
  </si>
  <si>
    <t xml:space="preserve">5. </t>
  </si>
  <si>
    <t>Страхование</t>
  </si>
  <si>
    <t>одежда для персонала (2022)</t>
  </si>
  <si>
    <t>Педагогические работники (лето 3 мес)</t>
  </si>
  <si>
    <t>Прочий персонал (иной персонал)(лето 3 мес)</t>
  </si>
  <si>
    <t>Субсидии на иные цели на организацию отдыха детей в каникулярное время за счет средств областного и местного бюджетов</t>
  </si>
  <si>
    <t>Субсидии на иные цели на организацию отдыха детей, находящихся в трудной жизненной ситуации, в каникулярное время, за счет средств областного и местного бюджетов</t>
  </si>
  <si>
    <t>Субсидии на иные цели на укрепление материально-технической базы организаций в области обеспечения отдыха, оздоровления, занятости детей, подростков и молодежи за счет средств местного бюджета</t>
  </si>
  <si>
    <t>директор</t>
  </si>
  <si>
    <t>Заместители</t>
  </si>
  <si>
    <t>документовед</t>
  </si>
  <si>
    <t>Рабочие</t>
  </si>
  <si>
    <t>Рабочие (3 месяца лето)</t>
  </si>
  <si>
    <t>1.2.</t>
  </si>
  <si>
    <t>1.2.2.</t>
  </si>
  <si>
    <t>1.1.1.</t>
  </si>
  <si>
    <t>1.1.2.</t>
  </si>
  <si>
    <t>1.1.3.</t>
  </si>
  <si>
    <t>1.2.3.</t>
  </si>
  <si>
    <t>=</t>
  </si>
  <si>
    <t>1.1.6</t>
  </si>
  <si>
    <t xml:space="preserve">отсутствие летней оздоровительной кампании 2023 года </t>
  </si>
  <si>
    <t>помещение площадью 38,9 по адресу г. Всеволожск, пр. Грибоедова д.1</t>
  </si>
  <si>
    <t>Пиобретение МЗ для столовой</t>
  </si>
  <si>
    <t xml:space="preserve">ремонт уличного распределительного щита и ремонт по ворот и установке шлагбаума </t>
  </si>
  <si>
    <t>услуги по откачке и вывозу ХБС</t>
  </si>
  <si>
    <t>610</t>
  </si>
  <si>
    <t>4010</t>
  </si>
  <si>
    <t>из них:
возврат в бюджет средств субсидии</t>
  </si>
  <si>
    <t>0000000000</t>
  </si>
  <si>
    <t>0000</t>
  </si>
  <si>
    <t>000</t>
  </si>
  <si>
    <t>0</t>
  </si>
  <si>
    <t>00000000000000000</t>
  </si>
  <si>
    <t>х</t>
  </si>
  <si>
    <t>4000</t>
  </si>
  <si>
    <t>Прочие выплаты, всего</t>
  </si>
  <si>
    <t>180</t>
  </si>
  <si>
    <t>3030</t>
  </si>
  <si>
    <t>прочие налоги, уменьшающие доход</t>
  </si>
  <si>
    <t>189</t>
  </si>
  <si>
    <t>01500000000002063</t>
  </si>
  <si>
    <t>3020</t>
  </si>
  <si>
    <t>налог на добавленную стоимость</t>
  </si>
  <si>
    <t>3010</t>
  </si>
  <si>
    <t>в том числе:
налог на прибыль</t>
  </si>
  <si>
    <t>100</t>
  </si>
  <si>
    <t>3000</t>
  </si>
  <si>
    <t>Выплаты, уменьшающие доход, всего</t>
  </si>
  <si>
    <t>880</t>
  </si>
  <si>
    <t>2800</t>
  </si>
  <si>
    <t>специальные расходы</t>
  </si>
  <si>
    <t>407</t>
  </si>
  <si>
    <t>2720</t>
  </si>
  <si>
    <t>строительство (реконструкция) объектов недвижимого имущества государственными (муниципальными) учреждениями</t>
  </si>
  <si>
    <t>406</t>
  </si>
  <si>
    <t>2710</t>
  </si>
  <si>
    <t>в том числе:
приобретение объектов недвижимого имущества государственными (муниципальными) учреждениями</t>
  </si>
  <si>
    <t>400</t>
  </si>
  <si>
    <t>2700</t>
  </si>
  <si>
    <t>капитальные вложения в объекты государственной (муниципальной) собственности, всего</t>
  </si>
  <si>
    <t>223</t>
  </si>
  <si>
    <t>247</t>
  </si>
  <si>
    <t>2660</t>
  </si>
  <si>
    <t>закупку энергетических ресурсов</t>
  </si>
  <si>
    <t>246</t>
  </si>
  <si>
    <t>2650</t>
  </si>
  <si>
    <t>закупку товаров, работ, услуг в целях создания, развития, эксплуатации и вывода из эксплуатации государственных информационных систем</t>
  </si>
  <si>
    <t>244</t>
  </si>
  <si>
    <t>2640</t>
  </si>
  <si>
    <t>прочую закупку товаров, работ и услуг</t>
  </si>
  <si>
    <t>243</t>
  </si>
  <si>
    <t>2630</t>
  </si>
  <si>
    <t>закупку товаров, работ, услуг в целях капитального ремонта государственного (муниципального) имущества</t>
  </si>
  <si>
    <t>241</t>
  </si>
  <si>
    <t>2610</t>
  </si>
  <si>
    <t>в том числе:
закупку научно-исследовательских, опытно-конструкторских технологических работ</t>
  </si>
  <si>
    <t>2600</t>
  </si>
  <si>
    <t>расходы на закупку товаров, работ, услуг, всего</t>
  </si>
  <si>
    <t>831</t>
  </si>
  <si>
    <t>2520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</si>
  <si>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учреждения</t>
  </si>
  <si>
    <t>2500</t>
  </si>
  <si>
    <t>прочие выплаты (кроме выплат на закупку товаров, работ, услуг)</t>
  </si>
  <si>
    <t>863</t>
  </si>
  <si>
    <t>2460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</si>
  <si>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</si>
  <si>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862</t>
  </si>
  <si>
    <t>2450</t>
  </si>
  <si>
    <t>взносы в международные организации</t>
  </si>
  <si>
    <t>810</t>
  </si>
  <si>
    <t>2440</t>
  </si>
  <si>
    <t>гранты, предоставляемые другим организациям и физическим лицам</t>
  </si>
  <si>
    <t>624</t>
  </si>
  <si>
    <t>2430</t>
  </si>
  <si>
    <t>гранты, предоставляемые иным некоммерческим организациям ( за исключением автономных и бюджетных учреждений)</t>
  </si>
  <si>
    <t>623</t>
  </si>
  <si>
    <t>2420</t>
  </si>
  <si>
    <t>гранты, предоставляемые автономным учреждениям</t>
  </si>
  <si>
    <t>613</t>
  </si>
  <si>
    <t>2410</t>
  </si>
  <si>
    <t>из них:
гранты, предоставляемые бюджетным учреждения</t>
  </si>
  <si>
    <t>2400</t>
  </si>
  <si>
    <t>безвозмездные перечисления организациям и физическим лицам, всего</t>
  </si>
  <si>
    <t>853</t>
  </si>
  <si>
    <t>2330</t>
  </si>
  <si>
    <t>уплата штрафов (в том числе административных), пеней, иных платежей</t>
  </si>
  <si>
    <t>852</t>
  </si>
  <si>
    <t>2320</t>
  </si>
  <si>
    <t>иные налоги (включаемые в состав расходов) в бюджеты бюджетной системы Российской Федерации, а также государственная пошлина</t>
  </si>
  <si>
    <t>291</t>
  </si>
  <si>
    <t>851</t>
  </si>
  <si>
    <t>2310</t>
  </si>
  <si>
    <t>из них:
налог на имущество организаций и земельный налог</t>
  </si>
  <si>
    <t>850</t>
  </si>
  <si>
    <t>2300</t>
  </si>
  <si>
    <t>уплата налогов, сборов и иных платежей, всего</t>
  </si>
  <si>
    <t>262</t>
  </si>
  <si>
    <t>360</t>
  </si>
  <si>
    <t>2240</t>
  </si>
  <si>
    <t>иные выплаты населению</t>
  </si>
  <si>
    <t>350</t>
  </si>
  <si>
    <t>2230</t>
  </si>
  <si>
    <t>на премирование физических лиц за достижения в области культуры, искусства, образования, науки и техники, а также на предоставление грантов с целью поддержки проектов в области науки, культуры и искусства</t>
  </si>
  <si>
    <t>296</t>
  </si>
  <si>
    <t>340</t>
  </si>
  <si>
    <t>2220</t>
  </si>
  <si>
    <t>выплата стипендий, осуществление иных расходов на социальную поддержку обучающихся за счет средств стипендиального фонда</t>
  </si>
  <si>
    <t>321</t>
  </si>
  <si>
    <t>2211</t>
  </si>
  <si>
    <t>из них:
пособия, компенсации и иные социальные выплаты гражданам, кроме публичных нормативных обязательств</t>
  </si>
  <si>
    <t>320</t>
  </si>
  <si>
    <t>2210</t>
  </si>
  <si>
    <t>в том числе:
социальные выплаты гражданам, кроме публичных нормативных социальных выплат</t>
  </si>
  <si>
    <t>300</t>
  </si>
  <si>
    <t>2200</t>
  </si>
  <si>
    <t>социальные и иные выплаты населению, всего</t>
  </si>
  <si>
    <t>139</t>
  </si>
  <si>
    <t>2181</t>
  </si>
  <si>
    <t>в том числе:
на оплату труда стажеров</t>
  </si>
  <si>
    <t>2180</t>
  </si>
  <si>
    <t>страховые взносы на обязательное социальное страхование в части выплат персоналу, подлежащих обложению страховыми взносами</t>
  </si>
  <si>
    <t>134</t>
  </si>
  <si>
    <t>2170</t>
  </si>
  <si>
    <t>иные выплаты военнослужащим и сотрудникам, имеющим специальные звания</t>
  </si>
  <si>
    <t>133</t>
  </si>
  <si>
    <t>2160</t>
  </si>
  <si>
    <t>расходы на выплаты военнослужащим и сотрудникам, имеющим специальные звания, зависящие от размера денежного довольствия</t>
  </si>
  <si>
    <t>131</t>
  </si>
  <si>
    <t>2150</t>
  </si>
  <si>
    <t>денежное довольствие военнослужащих и сотрудников, имеющих специальные звания</t>
  </si>
  <si>
    <t>119</t>
  </si>
  <si>
    <t>2142</t>
  </si>
  <si>
    <t>на иные выплаты работникам</t>
  </si>
  <si>
    <t>213</t>
  </si>
  <si>
    <t>2141</t>
  </si>
  <si>
    <t>в том числе:
на выплаты по оплате труда</t>
  </si>
  <si>
    <t>2140</t>
  </si>
  <si>
    <t>взносы по обязательному социальному страхованию на выплаты по оплате труда работников и иные выплаты работникам учреждений, всего</t>
  </si>
  <si>
    <t>113</t>
  </si>
  <si>
    <t>2130</t>
  </si>
  <si>
    <t>иные выплаты, за исключением фонда оплаты труда учреждения, для выполнения отдельных полномочий</t>
  </si>
  <si>
    <t>112</t>
  </si>
  <si>
    <t>2120</t>
  </si>
  <si>
    <t>прочие выплаты персоналу, в том числе компенсационного характера</t>
  </si>
  <si>
    <t>111</t>
  </si>
  <si>
    <t>2110</t>
  </si>
  <si>
    <t>в том числе:
оплата труда</t>
  </si>
  <si>
    <t>2100</t>
  </si>
  <si>
    <t>в том числе:
на выплаты персоналу, всего</t>
  </si>
  <si>
    <t>2000</t>
  </si>
  <si>
    <t>Расходы, всего</t>
  </si>
  <si>
    <t>0000000000000000000000000</t>
  </si>
  <si>
    <t>1900</t>
  </si>
  <si>
    <t>доходы от операций с активами, всего</t>
  </si>
  <si>
    <t>510</t>
  </si>
  <si>
    <t>1981</t>
  </si>
  <si>
    <t>увеличение остатков денежных средств за счет возврата дебиторской задолженности прошлых лет</t>
  </si>
  <si>
    <t>из них:</t>
  </si>
  <si>
    <t>1980</t>
  </si>
  <si>
    <t>прочие поступления, всего</t>
  </si>
  <si>
    <t>1500</t>
  </si>
  <si>
    <t xml:space="preserve">    прочие доходы, всего</t>
  </si>
  <si>
    <t>прочие доходы, всего</t>
  </si>
  <si>
    <t>150</t>
  </si>
  <si>
    <t>1430</t>
  </si>
  <si>
    <t>прочие поступления</t>
  </si>
  <si>
    <t>162</t>
  </si>
  <si>
    <t>1420</t>
  </si>
  <si>
    <t>субсидии на осуществление капитальных вложений</t>
  </si>
  <si>
    <t>1410</t>
  </si>
  <si>
    <t>целевые субсидии</t>
  </si>
  <si>
    <t>1400</t>
  </si>
  <si>
    <t>безвозмездные денежные поступления, всего</t>
  </si>
  <si>
    <t>140</t>
  </si>
  <si>
    <t>143</t>
  </si>
  <si>
    <t>1310</t>
  </si>
  <si>
    <t xml:space="preserve">        Страховые возмещения</t>
  </si>
  <si>
    <t>141</t>
  </si>
  <si>
    <t>01500000000002062</t>
  </si>
  <si>
    <t xml:space="preserve">        Доходы от штрафных санкций за нарушение законодательства о закупках и нарушение условий контрактов (договоров)</t>
  </si>
  <si>
    <t>1300</t>
  </si>
  <si>
    <t>доходы от штрафов, пеней, иных сумм принудительного изъятия, всего</t>
  </si>
  <si>
    <t>130</t>
  </si>
  <si>
    <t>1230</t>
  </si>
  <si>
    <t>1220</t>
  </si>
  <si>
    <t>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</t>
  </si>
  <si>
    <t>1210</t>
  </si>
  <si>
    <t>1200</t>
  </si>
  <si>
    <t>доходы от оказания услуг, работ, компенсации затрат учреждений, всего</t>
  </si>
  <si>
    <t>120</t>
  </si>
  <si>
    <t>123</t>
  </si>
  <si>
    <t>1110</t>
  </si>
  <si>
    <t xml:space="preserve">        Платежи при пользовании природными ресурсами</t>
  </si>
  <si>
    <t>121</t>
  </si>
  <si>
    <t xml:space="preserve">        Доходы от операционной аренды</t>
  </si>
  <si>
    <t>1100</t>
  </si>
  <si>
    <t>в том числе:
доходы от собственности, всего</t>
  </si>
  <si>
    <t>1000</t>
  </si>
  <si>
    <t>Доходы, всего:</t>
  </si>
  <si>
    <t>0002</t>
  </si>
  <si>
    <t>Остаток средств на конец текущего финансового года</t>
  </si>
  <si>
    <t>0001</t>
  </si>
  <si>
    <t>Остаток средств на начало текущего финансового года</t>
  </si>
  <si>
    <t>15</t>
  </si>
  <si>
    <t>14</t>
  </si>
  <si>
    <t>13</t>
  </si>
  <si>
    <t>12</t>
  </si>
  <si>
    <t>11</t>
  </si>
  <si>
    <t>10</t>
  </si>
  <si>
    <t>9</t>
  </si>
  <si>
    <t>второй год планового периода</t>
  </si>
  <si>
    <t>первый год планового периода</t>
  </si>
  <si>
    <t>текущий финансовый год</t>
  </si>
  <si>
    <t>за пределами планового периода</t>
  </si>
  <si>
    <t>на 2025 г</t>
  </si>
  <si>
    <t>на 2024 г</t>
  </si>
  <si>
    <t>на 2023 г</t>
  </si>
  <si>
    <t>Сумма</t>
  </si>
  <si>
    <t>КЦСР</t>
  </si>
  <si>
    <t>КФСР</t>
  </si>
  <si>
    <t>Аналитическая группа</t>
  </si>
  <si>
    <t>КОСГУ</t>
  </si>
  <si>
    <t>КВФО</t>
  </si>
  <si>
    <t>Отраслевой код</t>
  </si>
  <si>
    <t>Код субсидии</t>
  </si>
  <si>
    <t>Аналитический код</t>
  </si>
  <si>
    <t>Код по бюджетной классификации Российской Федерации</t>
  </si>
  <si>
    <t>Код строки</t>
  </si>
  <si>
    <t>Раздел 1. Поступления и выплаты</t>
  </si>
  <si>
    <t>383</t>
  </si>
  <si>
    <t>по ОКЕИ</t>
  </si>
  <si>
    <t>Единица измерения: тыс. руб.</t>
  </si>
  <si>
    <t>470301001</t>
  </si>
  <si>
    <t>КПП</t>
  </si>
  <si>
    <t>Муниципальная образовательная организация дополнительного образования "Центр дополнительного образования "Островки"</t>
  </si>
  <si>
    <t>Учреждение</t>
  </si>
  <si>
    <t>4703093422</t>
  </si>
  <si>
    <t>ИНН</t>
  </si>
  <si>
    <t>41391174</t>
  </si>
  <si>
    <t>по Сводному реестру</t>
  </si>
  <si>
    <t>015</t>
  </si>
  <si>
    <t>глава по БК</t>
  </si>
  <si>
    <t>Комитет по образованию администрации МО "Всеволожский муниципальный район" Ленинградской области</t>
  </si>
  <si>
    <t>функции и полномочия учредителя</t>
  </si>
  <si>
    <t>41390166</t>
  </si>
  <si>
    <t>Орган, осуществляющий</t>
  </si>
  <si>
    <t>Дата</t>
  </si>
  <si>
    <t>Коды</t>
  </si>
  <si>
    <t>и плановый период 2024 и 2025 годов</t>
  </si>
  <si>
    <t>План финансово-хозяйственной деятельности на 2023 г.</t>
  </si>
  <si>
    <t>(расшифровка подписи)</t>
  </si>
  <si>
    <t xml:space="preserve">      (подпись)</t>
  </si>
  <si>
    <t>____________         С.Ф. Корзанов</t>
  </si>
  <si>
    <t>(наименование органа - учреждения)</t>
  </si>
  <si>
    <t>Муниципальной образовательной организации дополнительного образования "Центр дополнительного образования "Островки"</t>
  </si>
  <si>
    <t>(наименование должности уполномоченного лица)</t>
  </si>
  <si>
    <t>Директор</t>
  </si>
  <si>
    <t>Утверждаю</t>
  </si>
  <si>
    <t>03.08.2023</t>
  </si>
  <si>
    <t>от "03" августа 2023 г.</t>
  </si>
  <si>
    <t>"03" августа  2023 г.</t>
  </si>
  <si>
    <t xml:space="preserve"> г.</t>
  </si>
  <si>
    <t>2023</t>
  </si>
  <si>
    <t>августа</t>
  </si>
  <si>
    <t>"</t>
  </si>
  <si>
    <t>(телефон)</t>
  </si>
  <si>
    <t>(фамилия, инициалы)</t>
  </si>
  <si>
    <t>(должность)</t>
  </si>
  <si>
    <t>9213697645</t>
  </si>
  <si>
    <t>О.М. Левада</t>
  </si>
  <si>
    <t>Главный бухгалтер</t>
  </si>
  <si>
    <t>Исполнитель</t>
  </si>
  <si>
    <t>(подпись)</t>
  </si>
  <si>
    <t>С.Ф. Корзанов</t>
  </si>
  <si>
    <t>(уполномоченное лицо учреждения)</t>
  </si>
  <si>
    <t>Руководитель учреждения</t>
  </si>
  <si>
    <t>26610</t>
  </si>
  <si>
    <t xml:space="preserve"> в том числе по году начала закупки:</t>
  </si>
  <si>
    <t/>
  </si>
  <si>
    <t>26600</t>
  </si>
  <si>
    <t>Итого по договорам, планируемым к заключению в соответствующем финансовом году в соответствии с Федеральным законом № 223-ФЗ, по соответствующему году закупки</t>
  </si>
  <si>
    <t>26510</t>
  </si>
  <si>
    <t>26500</t>
  </si>
  <si>
    <t>Итого по контрактам, планируемым к заключению в соответствующем финансовом году в соответствии с Федеральным законом № 44-ФЗ, по соответствующему году закупки</t>
  </si>
  <si>
    <t>26452</t>
  </si>
  <si>
    <t xml:space="preserve">   в соответствии с Федеральным законом № 223-ФЗ</t>
  </si>
  <si>
    <t>1.4.5.2</t>
  </si>
  <si>
    <t>26451.2</t>
  </si>
  <si>
    <t xml:space="preserve">    из них: 9.2.</t>
  </si>
  <si>
    <t>1.4.5.1.2</t>
  </si>
  <si>
    <t>26451.1</t>
  </si>
  <si>
    <t xml:space="preserve">    из них: 9.1.</t>
  </si>
  <si>
    <t>1.4.5.1.1</t>
  </si>
  <si>
    <t>26451</t>
  </si>
  <si>
    <t xml:space="preserve">   в том числе: в соответствии с Федеральным законом № 44-ФЗ</t>
  </si>
  <si>
    <t>1.4.5.1</t>
  </si>
  <si>
    <t>26450</t>
  </si>
  <si>
    <t xml:space="preserve">  за счет прочих источников финансового обеспечения</t>
  </si>
  <si>
    <t>1.4.5</t>
  </si>
  <si>
    <t>26442</t>
  </si>
  <si>
    <t>1.4.4.2</t>
  </si>
  <si>
    <t>26441</t>
  </si>
  <si>
    <t>1.4.4.1</t>
  </si>
  <si>
    <t>26440</t>
  </si>
  <si>
    <t xml:space="preserve">  за счет средств обязательного медицинского страхования</t>
  </si>
  <si>
    <t>1.4.4</t>
  </si>
  <si>
    <t>26430.2</t>
  </si>
  <si>
    <t xml:space="preserve">   из них: 9.2.</t>
  </si>
  <si>
    <t>1.4.3.2</t>
  </si>
  <si>
    <t>26430.1</t>
  </si>
  <si>
    <t xml:space="preserve">   из них: 9.1.</t>
  </si>
  <si>
    <t>1.4.3.1</t>
  </si>
  <si>
    <t>26430</t>
  </si>
  <si>
    <t xml:space="preserve">  за счет субсидий, предоставляемых на осуществление капитальных вложений</t>
  </si>
  <si>
    <t>1.4.3</t>
  </si>
  <si>
    <t>26422</t>
  </si>
  <si>
    <t>1.4.2.2</t>
  </si>
  <si>
    <t>711E250980</t>
  </si>
  <si>
    <t>26421.1</t>
  </si>
  <si>
    <t>1.4.2.1.2</t>
  </si>
  <si>
    <t>1.4.2.1.1</t>
  </si>
  <si>
    <t>26421</t>
  </si>
  <si>
    <t>1.4.2.1</t>
  </si>
  <si>
    <t>26420</t>
  </si>
  <si>
    <t xml:space="preserve">  за счет субсидий, предоставляемых в соответствии с абзацем вторым пункта 1 статьи 78.1 Бюджетного кодекса Российской Федерации</t>
  </si>
  <si>
    <t>1.4.2</t>
  </si>
  <si>
    <t>26412</t>
  </si>
  <si>
    <t>1.4.1.2</t>
  </si>
  <si>
    <t>26411</t>
  </si>
  <si>
    <t>1.4.1.1</t>
  </si>
  <si>
    <t>26410</t>
  </si>
  <si>
    <t xml:space="preserve">  в том числе: за счет субсидий, предоставляемых на финансовое обеспечение выполнения государственного (муниципального) задания</t>
  </si>
  <si>
    <t>1.4.1</t>
  </si>
  <si>
    <t>26400</t>
  </si>
  <si>
    <t xml:space="preserve"> по контрактам (договорам), планируемым к заключению в соответствующем финансовом году с учетом требований Федерального закона № 44-ФЗ и Федерального закона № 223-ФЗ</t>
  </si>
  <si>
    <t>2022</t>
  </si>
  <si>
    <t>26320</t>
  </si>
  <si>
    <t xml:space="preserve">  в соответствии с Федеральным законом № 223-ФЗ</t>
  </si>
  <si>
    <t>1.3.2</t>
  </si>
  <si>
    <t>26310.2</t>
  </si>
  <si>
    <t>1.3.1.2</t>
  </si>
  <si>
    <t>26310.1</t>
  </si>
  <si>
    <t>1.3.1.1</t>
  </si>
  <si>
    <t>26310</t>
  </si>
  <si>
    <t xml:space="preserve">  в том числе: в соответствии с Федеральным законом № 44-ФЗ</t>
  </si>
  <si>
    <t>1.3.1</t>
  </si>
  <si>
    <t>26300</t>
  </si>
  <si>
    <t xml:space="preserve"> по контрактам (договорам), заключенным до начала текущего финансового года с учетом требований Федерального закона № 44-ФЗ и Федерального закона № 223-ФЗ</t>
  </si>
  <si>
    <t>26200</t>
  </si>
  <si>
    <t xml:space="preserve"> по контрактам (договорам), планируемым к заключению в соответствующем финансовом году без применения норм Федерального закона № 44-ФЗ и Федерального закона № 223-ФЗ</t>
  </si>
  <si>
    <t>26100</t>
  </si>
  <si>
    <t xml:space="preserve"> в том числе:по контрактам (договорам), заключенным до начала текущего финансового года без применения норм Федерального закона от 5 апреля 2013 г. N 44-ФЗ "О контрактной системе в сфере закупок товаров, работ, услуг для обеспечения государственных и муниципальных нужд" (Собрание законодательства Российской Федерации, 2013, N 14, ст. 1652; 2022, N 29, ст. 5239) (далее - Федеральный закон N 44-ФЗ) и Федерального закона от 18 июля 2011 г. N 223-ФЗ "О закупках товаров, работ, услуг отдельными видами юридических лиц" (Собрание законодательства Российской Федерации, 2011, N 30, ст. 4571; 2022, N 29, ст. 5239)</t>
  </si>
  <si>
    <t>26000</t>
  </si>
  <si>
    <t>Выплаты на закупку товаров, работ, услуг, всего</t>
  </si>
  <si>
    <t>(второй год планового периода)</t>
  </si>
  <si>
    <t>(первый год планового периода)</t>
  </si>
  <si>
    <t>(текущий финансовый год)</t>
  </si>
  <si>
    <t>Уникальный 
код</t>
  </si>
  <si>
    <t>Код по бюджетной классификации</t>
  </si>
  <si>
    <t>Год
начала закупки</t>
  </si>
  <si>
    <t>Коды
строк</t>
  </si>
  <si>
    <t>Раздел 2. Сведения по выплатам на закупки товаров, работ, услуг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</si>
</sst>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0"/>
    <numFmt numFmtId="165" formatCode="#,##0.00000000"/>
    <numFmt numFmtId="166" formatCode="#,##0.000"/>
    <numFmt numFmtId="167" formatCode="#,##0.000000"/>
    <numFmt numFmtId="168" formatCode="#,##0.00000000000000"/>
    <numFmt numFmtId="169" formatCode="#,##0.000000000000"/>
    <numFmt numFmtId="170" formatCode="#,##0.000000000"/>
    <numFmt numFmtId="171" formatCode="#,##0.000000000000000"/>
    <numFmt numFmtId="172" formatCode="#,##0.0000"/>
    <numFmt numFmtId="173" formatCode="#,##0.0000000000"/>
    <numFmt numFmtId="174" formatCode="#,##0.0000000"/>
    <numFmt numFmtId="175" formatCode="?"/>
  </numFmts>
  <fonts count="31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6"/>
      <color indexed="9"/>
      <name val="Times New Roman"/>
      <family val="1"/>
      <charset val="204"/>
    </font>
    <font>
      <sz val="8"/>
      <name val="Arial Cyr"/>
      <charset val="204"/>
    </font>
    <font>
      <sz val="9.9"/>
      <name val="Times New Roman"/>
      <family val="1"/>
      <charset val="204"/>
    </font>
    <font>
      <sz val="6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10"/>
      <name val="Arial Cyr"/>
      <charset val="204"/>
    </font>
    <font>
      <b/>
      <sz val="12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vertAlign val="superscript"/>
      <sz val="10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7"/>
      <color indexed="8"/>
      <name val="Times New Roman"/>
      <family val="1"/>
      <charset val="204"/>
    </font>
    <font>
      <sz val="6"/>
      <color indexed="8"/>
      <name val="Times New Roman"/>
      <family val="1"/>
      <charset val="204"/>
    </font>
    <font>
      <sz val="8"/>
      <color indexed="8"/>
      <name val="Times New Roman"/>
    </font>
    <font>
      <b/>
      <sz val="8"/>
      <color indexed="8"/>
      <name val="Times New Roman"/>
    </font>
    <font>
      <b/>
      <sz val="9"/>
      <color indexed="8"/>
      <name val="Times New Roman"/>
    </font>
    <font>
      <sz val="10"/>
      <color indexed="8"/>
      <name val="Arial Cyr"/>
    </font>
    <font>
      <sz val="6"/>
      <color indexed="8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3" fillId="0" borderId="0"/>
    <xf numFmtId="0" fontId="13" fillId="0" borderId="0"/>
    <xf numFmtId="9" fontId="1" fillId="0" borderId="0" applyFont="0" applyFill="0" applyBorder="0" applyAlignment="0" applyProtection="0"/>
    <xf numFmtId="0" fontId="23" fillId="0" borderId="0"/>
  </cellStyleXfs>
  <cellXfs count="51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/>
    </xf>
    <xf numFmtId="0" fontId="2" fillId="0" borderId="0" xfId="0" applyFont="1" applyFill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top"/>
    </xf>
    <xf numFmtId="0" fontId="5" fillId="0" borderId="0" xfId="0" applyFont="1"/>
    <xf numFmtId="0" fontId="8" fillId="0" borderId="0" xfId="0" applyFont="1"/>
    <xf numFmtId="0" fontId="2" fillId="0" borderId="0" xfId="0" applyNumberFormat="1" applyFont="1"/>
    <xf numFmtId="0" fontId="2" fillId="0" borderId="0" xfId="0" applyNumberFormat="1" applyFont="1" applyFill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>
      <alignment horizontal="left"/>
    </xf>
    <xf numFmtId="0" fontId="12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>
      <alignment horizontal="left"/>
    </xf>
    <xf numFmtId="0" fontId="5" fillId="0" borderId="0" xfId="0" applyFont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left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4" fontId="3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vertical="center"/>
    </xf>
    <xf numFmtId="167" fontId="4" fillId="0" borderId="0" xfId="0" applyNumberFormat="1" applyFont="1" applyAlignment="1">
      <alignment vertical="center"/>
    </xf>
    <xf numFmtId="0" fontId="4" fillId="2" borderId="0" xfId="0" applyFont="1" applyFill="1" applyAlignment="1">
      <alignment vertical="center"/>
    </xf>
    <xf numFmtId="4" fontId="2" fillId="0" borderId="0" xfId="0" applyNumberFormat="1" applyFont="1" applyFill="1"/>
    <xf numFmtId="4" fontId="8" fillId="0" borderId="0" xfId="0" applyNumberFormat="1" applyFont="1"/>
    <xf numFmtId="4" fontId="4" fillId="0" borderId="0" xfId="0" applyNumberFormat="1" applyFont="1" applyAlignment="1">
      <alignment horizontal="center" vertical="top"/>
    </xf>
    <xf numFmtId="4" fontId="2" fillId="0" borderId="0" xfId="0" applyNumberFormat="1" applyFont="1"/>
    <xf numFmtId="4" fontId="4" fillId="0" borderId="0" xfId="0" applyNumberFormat="1" applyFont="1"/>
    <xf numFmtId="4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 vertical="center"/>
    </xf>
    <xf numFmtId="169" fontId="4" fillId="0" borderId="0" xfId="0" applyNumberFormat="1" applyFont="1" applyFill="1" applyBorder="1" applyAlignment="1">
      <alignment horizontal="center" vertical="center"/>
    </xf>
    <xf numFmtId="171" fontId="4" fillId="0" borderId="0" xfId="0" applyNumberFormat="1" applyFont="1" applyFill="1" applyBorder="1" applyAlignment="1">
      <alignment horizontal="center" vertical="center"/>
    </xf>
    <xf numFmtId="168" fontId="4" fillId="0" borderId="0" xfId="0" applyNumberFormat="1" applyFont="1" applyFill="1" applyBorder="1" applyAlignment="1">
      <alignment horizontal="center" vertical="center"/>
    </xf>
    <xf numFmtId="173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Alignment="1">
      <alignment vertical="center"/>
    </xf>
    <xf numFmtId="170" fontId="4" fillId="0" borderId="0" xfId="0" applyNumberFormat="1" applyFont="1" applyAlignment="1">
      <alignment vertical="center"/>
    </xf>
    <xf numFmtId="170" fontId="3" fillId="0" borderId="0" xfId="0" applyNumberFormat="1" applyFont="1"/>
    <xf numFmtId="170" fontId="4" fillId="3" borderId="0" xfId="0" applyNumberFormat="1" applyFont="1" applyFill="1" applyAlignment="1">
      <alignment vertical="center"/>
    </xf>
    <xf numFmtId="173" fontId="3" fillId="0" borderId="0" xfId="0" applyNumberFormat="1" applyFont="1" applyAlignment="1">
      <alignment horizontal="center" vertical="center"/>
    </xf>
    <xf numFmtId="173" fontId="4" fillId="0" borderId="0" xfId="0" applyNumberFormat="1" applyFont="1" applyAlignment="1">
      <alignment vertical="center"/>
    </xf>
    <xf numFmtId="174" fontId="4" fillId="0" borderId="0" xfId="0" applyNumberFormat="1" applyFont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3" xfId="0" applyBorder="1" applyAlignment="1"/>
    <xf numFmtId="0" fontId="0" fillId="0" borderId="4" xfId="0" applyBorder="1" applyAlignment="1"/>
    <xf numFmtId="0" fontId="5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10" fillId="0" borderId="0" xfId="0" applyFont="1" applyAlignment="1">
      <alignment horizontal="center" wrapText="1"/>
    </xf>
    <xf numFmtId="0" fontId="11" fillId="0" borderId="2" xfId="0" applyFont="1" applyBorder="1" applyAlignment="1">
      <alignment horizontal="left" wrapText="1"/>
    </xf>
    <xf numFmtId="4" fontId="0" fillId="0" borderId="3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9" fontId="0" fillId="0" borderId="1" xfId="3" applyFont="1" applyBorder="1" applyAlignment="1">
      <alignment horizontal="center" vertical="center" wrapText="1"/>
    </xf>
    <xf numFmtId="9" fontId="0" fillId="0" borderId="3" xfId="3" applyFont="1" applyBorder="1" applyAlignment="1">
      <alignment horizontal="center" vertical="center" wrapText="1"/>
    </xf>
    <xf numFmtId="9" fontId="0" fillId="0" borderId="4" xfId="3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5" fillId="0" borderId="0" xfId="0" applyFont="1" applyFill="1" applyAlignment="1">
      <alignment horizontal="center"/>
    </xf>
    <xf numFmtId="0" fontId="5" fillId="0" borderId="0" xfId="0" applyFont="1" applyBorder="1" applyAlignment="1">
      <alignment horizontal="left" wrapText="1"/>
    </xf>
    <xf numFmtId="166" fontId="5" fillId="0" borderId="12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167" fontId="4" fillId="0" borderId="1" xfId="0" applyNumberFormat="1" applyFont="1" applyFill="1" applyBorder="1" applyAlignment="1">
      <alignment horizontal="center" vertical="center"/>
    </xf>
    <xf numFmtId="167" fontId="4" fillId="0" borderId="3" xfId="0" applyNumberFormat="1" applyFont="1" applyFill="1" applyBorder="1" applyAlignment="1">
      <alignment horizontal="center" vertical="center"/>
    </xf>
    <xf numFmtId="167" fontId="4" fillId="0" borderId="4" xfId="0" applyNumberFormat="1" applyFont="1" applyFill="1" applyBorder="1" applyAlignment="1">
      <alignment horizontal="center" vertical="center"/>
    </xf>
    <xf numFmtId="172" fontId="4" fillId="0" borderId="1" xfId="0" applyNumberFormat="1" applyFont="1" applyFill="1" applyBorder="1" applyAlignment="1">
      <alignment horizontal="center" vertical="center"/>
    </xf>
    <xf numFmtId="172" fontId="4" fillId="0" borderId="3" xfId="0" applyNumberFormat="1" applyFont="1" applyFill="1" applyBorder="1" applyAlignment="1">
      <alignment horizontal="center" vertical="center"/>
    </xf>
    <xf numFmtId="172" fontId="4" fillId="0" borderId="4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165" fontId="4" fillId="0" borderId="1" xfId="0" applyNumberFormat="1" applyFont="1" applyFill="1" applyBorder="1" applyAlignment="1">
      <alignment horizontal="center" vertical="center"/>
    </xf>
    <xf numFmtId="165" fontId="4" fillId="0" borderId="3" xfId="0" applyNumberFormat="1" applyFont="1" applyFill="1" applyBorder="1" applyAlignment="1">
      <alignment horizontal="center" vertical="center"/>
    </xf>
    <xf numFmtId="165" fontId="4" fillId="0" borderId="4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/>
    </xf>
    <xf numFmtId="0" fontId="4" fillId="3" borderId="4" xfId="0" applyNumberFormat="1" applyFont="1" applyFill="1" applyBorder="1" applyAlignment="1">
      <alignment horizontal="center" vertical="center"/>
    </xf>
    <xf numFmtId="174" fontId="4" fillId="0" borderId="1" xfId="0" applyNumberFormat="1" applyFont="1" applyFill="1" applyBorder="1" applyAlignment="1">
      <alignment horizontal="center" vertical="center"/>
    </xf>
    <xf numFmtId="174" fontId="4" fillId="0" borderId="3" xfId="0" applyNumberFormat="1" applyFont="1" applyFill="1" applyBorder="1" applyAlignment="1">
      <alignment horizontal="center" vertical="center"/>
    </xf>
    <xf numFmtId="174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2" fillId="0" borderId="0" xfId="0" applyFont="1" applyFill="1" applyAlignment="1"/>
    <xf numFmtId="0" fontId="0" fillId="0" borderId="0" xfId="0" applyAlignment="1"/>
    <xf numFmtId="0" fontId="2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3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top"/>
    </xf>
    <xf numFmtId="0" fontId="4" fillId="0" borderId="3" xfId="0" applyNumberFormat="1" applyFont="1" applyBorder="1" applyAlignment="1">
      <alignment horizontal="left" vertical="center" wrapText="1"/>
    </xf>
    <xf numFmtId="0" fontId="4" fillId="0" borderId="4" xfId="0" applyNumberFormat="1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3" xfId="0" applyNumberFormat="1" applyFont="1" applyFill="1" applyBorder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justify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4" fillId="0" borderId="2" xfId="0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center" vertical="top"/>
    </xf>
    <xf numFmtId="49" fontId="4" fillId="0" borderId="3" xfId="0" applyNumberFormat="1" applyFont="1" applyBorder="1" applyAlignment="1">
      <alignment horizontal="center" vertical="top"/>
    </xf>
    <xf numFmtId="49" fontId="4" fillId="0" borderId="4" xfId="0" applyNumberFormat="1" applyFont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center" vertical="top"/>
    </xf>
    <xf numFmtId="49" fontId="4" fillId="0" borderId="3" xfId="0" applyNumberFormat="1" applyFont="1" applyFill="1" applyBorder="1" applyAlignment="1">
      <alignment horizontal="center" vertical="top"/>
    </xf>
    <xf numFmtId="49" fontId="4" fillId="0" borderId="4" xfId="0" applyNumberFormat="1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4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49" fontId="4" fillId="0" borderId="6" xfId="0" applyNumberFormat="1" applyFont="1" applyBorder="1" applyAlignment="1">
      <alignment horizontal="center" vertical="top"/>
    </xf>
    <xf numFmtId="49" fontId="4" fillId="0" borderId="2" xfId="0" applyNumberFormat="1" applyFont="1" applyBorder="1" applyAlignment="1">
      <alignment horizontal="center" vertical="top"/>
    </xf>
    <xf numFmtId="49" fontId="4" fillId="0" borderId="7" xfId="0" applyNumberFormat="1" applyFont="1" applyBorder="1" applyAlignment="1">
      <alignment horizontal="center" vertical="top"/>
    </xf>
    <xf numFmtId="49" fontId="4" fillId="0" borderId="10" xfId="0" applyNumberFormat="1" applyFont="1" applyBorder="1" applyAlignment="1">
      <alignment horizontal="center" vertical="top"/>
    </xf>
    <xf numFmtId="49" fontId="4" fillId="0" borderId="5" xfId="0" applyNumberFormat="1" applyFont="1" applyBorder="1" applyAlignment="1">
      <alignment horizontal="center" vertical="top"/>
    </xf>
    <xf numFmtId="49" fontId="4" fillId="0" borderId="11" xfId="0" applyNumberFormat="1" applyFont="1" applyBorder="1" applyAlignment="1">
      <alignment horizontal="center" vertical="top"/>
    </xf>
    <xf numFmtId="4" fontId="4" fillId="0" borderId="1" xfId="0" applyNumberFormat="1" applyFont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vertical="center" wrapText="1"/>
    </xf>
    <xf numFmtId="0" fontId="0" fillId="0" borderId="5" xfId="0" applyBorder="1" applyAlignment="1">
      <alignment wrapText="1"/>
    </xf>
    <xf numFmtId="0" fontId="0" fillId="0" borderId="11" xfId="0" applyBorder="1" applyAlignment="1">
      <alignment wrapText="1"/>
    </xf>
    <xf numFmtId="0" fontId="4" fillId="0" borderId="6" xfId="0" applyFont="1" applyBorder="1" applyAlignment="1">
      <alignment wrapText="1"/>
    </xf>
    <xf numFmtId="0" fontId="0" fillId="0" borderId="7" xfId="0" applyBorder="1" applyAlignment="1">
      <alignment wrapText="1"/>
    </xf>
    <xf numFmtId="0" fontId="4" fillId="0" borderId="6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top" wrapText="1"/>
    </xf>
    <xf numFmtId="0" fontId="2" fillId="0" borderId="0" xfId="0" applyFont="1" applyFill="1" applyAlignment="1">
      <alignment horizontal="justify" wrapText="1"/>
    </xf>
    <xf numFmtId="166" fontId="4" fillId="0" borderId="1" xfId="0" applyNumberFormat="1" applyFont="1" applyFill="1" applyBorder="1" applyAlignment="1">
      <alignment horizontal="center" vertical="center"/>
    </xf>
    <xf numFmtId="166" fontId="4" fillId="0" borderId="3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Border="1" applyAlignment="1">
      <alignment horizontal="left" vertical="center" wrapText="1"/>
    </xf>
    <xf numFmtId="0" fontId="3" fillId="0" borderId="4" xfId="0" applyNumberFormat="1" applyFont="1" applyBorder="1" applyAlignment="1">
      <alignment horizontal="left" vertical="center" wrapText="1"/>
    </xf>
    <xf numFmtId="0" fontId="4" fillId="2" borderId="3" xfId="0" applyNumberFormat="1" applyFont="1" applyFill="1" applyBorder="1" applyAlignment="1">
      <alignment horizontal="left" vertical="center" wrapText="1"/>
    </xf>
    <xf numFmtId="0" fontId="4" fillId="2" borderId="4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4" xfId="0" applyNumberFormat="1" applyFont="1" applyFill="1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3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left" vertical="center" wrapText="1"/>
    </xf>
    <xf numFmtId="0" fontId="12" fillId="0" borderId="4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top" wrapText="1"/>
    </xf>
    <xf numFmtId="0" fontId="12" fillId="0" borderId="1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center" vertical="top"/>
    </xf>
    <xf numFmtId="0" fontId="4" fillId="0" borderId="3" xfId="0" applyNumberFormat="1" applyFont="1" applyBorder="1" applyAlignment="1">
      <alignment horizontal="center" vertical="top"/>
    </xf>
    <xf numFmtId="0" fontId="4" fillId="0" borderId="4" xfId="0" applyNumberFormat="1" applyFont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top"/>
    </xf>
    <xf numFmtId="0" fontId="4" fillId="0" borderId="3" xfId="0" applyNumberFormat="1" applyFont="1" applyFill="1" applyBorder="1" applyAlignment="1">
      <alignment horizontal="center" vertical="top"/>
    </xf>
    <xf numFmtId="0" fontId="4" fillId="0" borderId="4" xfId="0" applyNumberFormat="1" applyFont="1" applyFill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4" fillId="0" borderId="11" xfId="0" applyNumberFormat="1" applyFont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 wrapText="1"/>
    </xf>
    <xf numFmtId="169" fontId="4" fillId="0" borderId="1" xfId="0" applyNumberFormat="1" applyFont="1" applyFill="1" applyBorder="1" applyAlignment="1">
      <alignment horizontal="center" vertical="center" wrapText="1"/>
    </xf>
    <xf numFmtId="169" fontId="0" fillId="0" borderId="3" xfId="0" applyNumberFormat="1" applyBorder="1" applyAlignment="1">
      <alignment horizontal="center" vertical="center" wrapText="1"/>
    </xf>
    <xf numFmtId="169" fontId="0" fillId="0" borderId="4" xfId="0" applyNumberFormat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left" vertical="center" wrapText="1"/>
    </xf>
    <xf numFmtId="0" fontId="23" fillId="0" borderId="0" xfId="4"/>
    <xf numFmtId="49" fontId="24" fillId="0" borderId="0" xfId="4" applyNumberFormat="1" applyFont="1" applyFill="1" applyBorder="1" applyAlignment="1">
      <alignment horizontal="left"/>
    </xf>
    <xf numFmtId="0" fontId="25" fillId="0" borderId="0" xfId="4" applyNumberFormat="1" applyFont="1" applyFill="1" applyBorder="1" applyAlignment="1">
      <alignment vertical="top" wrapText="1"/>
    </xf>
    <xf numFmtId="0" fontId="25" fillId="0" borderId="0" xfId="4" applyNumberFormat="1" applyFont="1" applyFill="1" applyBorder="1" applyAlignment="1">
      <alignment horizontal="left" vertical="top" wrapText="1"/>
    </xf>
    <xf numFmtId="0" fontId="24" fillId="0" borderId="0" xfId="4" applyNumberFormat="1" applyFont="1" applyFill="1" applyBorder="1" applyAlignment="1">
      <alignment horizontal="left" wrapText="1"/>
    </xf>
    <xf numFmtId="0" fontId="25" fillId="0" borderId="2" xfId="4" applyNumberFormat="1" applyFont="1" applyFill="1" applyBorder="1" applyAlignment="1">
      <alignment horizontal="center" vertical="top" wrapText="1"/>
    </xf>
    <xf numFmtId="49" fontId="24" fillId="0" borderId="5" xfId="4" applyNumberFormat="1" applyFont="1" applyFill="1" applyBorder="1" applyAlignment="1">
      <alignment horizontal="center" wrapText="1"/>
    </xf>
    <xf numFmtId="0" fontId="24" fillId="0" borderId="5" xfId="4" applyNumberFormat="1" applyFont="1" applyFill="1" applyBorder="1" applyAlignment="1">
      <alignment horizontal="center" wrapText="1"/>
    </xf>
    <xf numFmtId="0" fontId="24" fillId="0" borderId="0" xfId="4" applyNumberFormat="1" applyFont="1" applyFill="1" applyBorder="1" applyAlignment="1">
      <alignment horizontal="center" wrapText="1"/>
    </xf>
    <xf numFmtId="4" fontId="26" fillId="0" borderId="13" xfId="4" applyNumberFormat="1" applyFont="1" applyFill="1" applyBorder="1" applyAlignment="1">
      <alignment horizontal="right"/>
    </xf>
    <xf numFmtId="4" fontId="26" fillId="0" borderId="14" xfId="4" applyNumberFormat="1" applyFont="1" applyFill="1" applyBorder="1" applyAlignment="1">
      <alignment horizontal="right"/>
    </xf>
    <xf numFmtId="49" fontId="26" fillId="0" borderId="14" xfId="4" applyNumberFormat="1" applyFont="1" applyFill="1" applyBorder="1" applyAlignment="1">
      <alignment horizontal="center" wrapText="1"/>
    </xf>
    <xf numFmtId="49" fontId="26" fillId="0" borderId="14" xfId="4" applyNumberFormat="1" applyFont="1" applyFill="1" applyBorder="1" applyAlignment="1">
      <alignment horizontal="center"/>
    </xf>
    <xf numFmtId="49" fontId="26" fillId="0" borderId="15" xfId="4" applyNumberFormat="1" applyFont="1" applyFill="1" applyBorder="1" applyAlignment="1">
      <alignment horizontal="center"/>
    </xf>
    <xf numFmtId="0" fontId="26" fillId="0" borderId="3" xfId="4" applyNumberFormat="1" applyFont="1" applyFill="1" applyBorder="1" applyAlignment="1">
      <alignment horizontal="left" wrapText="1" indent="2"/>
    </xf>
    <xf numFmtId="4" fontId="26" fillId="0" borderId="16" xfId="4" applyNumberFormat="1" applyFont="1" applyFill="1" applyBorder="1" applyAlignment="1">
      <alignment horizontal="right"/>
    </xf>
    <xf numFmtId="4" fontId="26" fillId="0" borderId="1" xfId="4" applyNumberFormat="1" applyFont="1" applyFill="1" applyBorder="1" applyAlignment="1">
      <alignment horizontal="right"/>
    </xf>
    <xf numFmtId="49" fontId="26" fillId="0" borderId="1" xfId="4" applyNumberFormat="1" applyFont="1" applyFill="1" applyBorder="1" applyAlignment="1">
      <alignment horizontal="center" wrapText="1"/>
    </xf>
    <xf numFmtId="49" fontId="27" fillId="0" borderId="1" xfId="4" applyNumberFormat="1" applyFont="1" applyFill="1" applyBorder="1" applyAlignment="1">
      <alignment horizontal="center"/>
    </xf>
    <xf numFmtId="49" fontId="27" fillId="0" borderId="17" xfId="4" applyNumberFormat="1" applyFont="1" applyFill="1" applyBorder="1" applyAlignment="1">
      <alignment horizontal="center"/>
    </xf>
    <xf numFmtId="0" fontId="27" fillId="0" borderId="3" xfId="4" applyNumberFormat="1" applyFont="1" applyFill="1" applyBorder="1" applyAlignment="1">
      <alignment horizontal="left" wrapText="1"/>
    </xf>
    <xf numFmtId="49" fontId="26" fillId="0" borderId="1" xfId="4" applyNumberFormat="1" applyFont="1" applyFill="1" applyBorder="1" applyAlignment="1">
      <alignment horizontal="center"/>
    </xf>
    <xf numFmtId="49" fontId="26" fillId="0" borderId="17" xfId="4" applyNumberFormat="1" applyFont="1" applyFill="1" applyBorder="1" applyAlignment="1">
      <alignment horizontal="center"/>
    </xf>
    <xf numFmtId="0" fontId="26" fillId="0" borderId="3" xfId="4" applyNumberFormat="1" applyFont="1" applyFill="1" applyBorder="1" applyAlignment="1">
      <alignment horizontal="left" wrapText="1" indent="1"/>
    </xf>
    <xf numFmtId="0" fontId="26" fillId="0" borderId="3" xfId="4" applyNumberFormat="1" applyFont="1" applyFill="1" applyBorder="1" applyAlignment="1">
      <alignment horizontal="left" wrapText="1" indent="4"/>
    </xf>
    <xf numFmtId="0" fontId="26" fillId="0" borderId="3" xfId="4" applyNumberFormat="1" applyFont="1" applyFill="1" applyBorder="1" applyAlignment="1">
      <alignment horizontal="left" wrapText="1" indent="3"/>
    </xf>
    <xf numFmtId="4" fontId="26" fillId="0" borderId="18" xfId="4" applyNumberFormat="1" applyFont="1" applyFill="1" applyBorder="1" applyAlignment="1">
      <alignment horizontal="right"/>
    </xf>
    <xf numFmtId="4" fontId="26" fillId="0" borderId="10" xfId="4" applyNumberFormat="1" applyFont="1" applyFill="1" applyBorder="1" applyAlignment="1">
      <alignment horizontal="right"/>
    </xf>
    <xf numFmtId="49" fontId="26" fillId="0" borderId="10" xfId="4" applyNumberFormat="1" applyFont="1" applyFill="1" applyBorder="1" applyAlignment="1">
      <alignment horizontal="center" wrapText="1"/>
    </xf>
    <xf numFmtId="49" fontId="26" fillId="0" borderId="10" xfId="4" applyNumberFormat="1" applyFont="1" applyFill="1" applyBorder="1" applyAlignment="1">
      <alignment horizontal="center"/>
    </xf>
    <xf numFmtId="49" fontId="26" fillId="0" borderId="19" xfId="4" applyNumberFormat="1" applyFont="1" applyFill="1" applyBorder="1" applyAlignment="1">
      <alignment horizontal="center"/>
    </xf>
    <xf numFmtId="0" fontId="26" fillId="0" borderId="5" xfId="4" applyNumberFormat="1" applyFont="1" applyFill="1" applyBorder="1" applyAlignment="1">
      <alignment horizontal="left" wrapText="1" indent="3"/>
    </xf>
    <xf numFmtId="4" fontId="26" fillId="0" borderId="20" xfId="4" applyNumberFormat="1" applyFont="1" applyFill="1" applyBorder="1" applyAlignment="1">
      <alignment horizontal="right"/>
    </xf>
    <xf numFmtId="4" fontId="26" fillId="0" borderId="21" xfId="4" applyNumberFormat="1" applyFont="1" applyFill="1" applyBorder="1" applyAlignment="1">
      <alignment horizontal="right"/>
    </xf>
    <xf numFmtId="49" fontId="26" fillId="0" borderId="21" xfId="4" applyNumberFormat="1" applyFont="1" applyFill="1" applyBorder="1" applyAlignment="1">
      <alignment horizontal="center" wrapText="1"/>
    </xf>
    <xf numFmtId="49" fontId="26" fillId="0" borderId="21" xfId="4" applyNumberFormat="1" applyFont="1" applyFill="1" applyBorder="1" applyAlignment="1">
      <alignment horizontal="center"/>
    </xf>
    <xf numFmtId="49" fontId="26" fillId="0" borderId="22" xfId="4" applyNumberFormat="1" applyFont="1" applyFill="1" applyBorder="1" applyAlignment="1">
      <alignment horizontal="center"/>
    </xf>
    <xf numFmtId="4" fontId="26" fillId="0" borderId="23" xfId="4" applyNumberFormat="1" applyFont="1" applyFill="1" applyBorder="1" applyAlignment="1">
      <alignment horizontal="right"/>
    </xf>
    <xf numFmtId="49" fontId="26" fillId="0" borderId="23" xfId="4" applyNumberFormat="1" applyFont="1" applyFill="1" applyBorder="1" applyAlignment="1">
      <alignment horizontal="center" wrapText="1"/>
    </xf>
    <xf numFmtId="49" fontId="26" fillId="0" borderId="23" xfId="4" applyNumberFormat="1" applyFont="1" applyFill="1" applyBorder="1" applyAlignment="1">
      <alignment horizontal="center"/>
    </xf>
    <xf numFmtId="49" fontId="26" fillId="0" borderId="24" xfId="4" applyNumberFormat="1" applyFont="1" applyFill="1" applyBorder="1" applyAlignment="1">
      <alignment horizontal="center"/>
    </xf>
    <xf numFmtId="0" fontId="26" fillId="0" borderId="5" xfId="4" applyNumberFormat="1" applyFont="1" applyFill="1" applyBorder="1" applyAlignment="1">
      <alignment horizontal="left" wrapText="1" indent="4"/>
    </xf>
    <xf numFmtId="4" fontId="26" fillId="0" borderId="1" xfId="4" applyNumberFormat="1" applyFont="1" applyFill="1" applyBorder="1" applyAlignment="1">
      <alignment horizontal="right" wrapText="1"/>
    </xf>
    <xf numFmtId="49" fontId="26" fillId="0" borderId="17" xfId="4" applyNumberFormat="1" applyFont="1" applyFill="1" applyBorder="1" applyAlignment="1">
      <alignment horizontal="center" wrapText="1"/>
    </xf>
    <xf numFmtId="49" fontId="26" fillId="0" borderId="3" xfId="4" applyNumberFormat="1" applyFont="1" applyFill="1" applyBorder="1" applyAlignment="1">
      <alignment horizontal="left" wrapText="1"/>
    </xf>
    <xf numFmtId="4" fontId="26" fillId="0" borderId="25" xfId="4" applyNumberFormat="1" applyFont="1" applyFill="1" applyBorder="1" applyAlignment="1">
      <alignment horizontal="right"/>
    </xf>
    <xf numFmtId="4" fontId="26" fillId="0" borderId="6" xfId="4" applyNumberFormat="1" applyFont="1" applyFill="1" applyBorder="1" applyAlignment="1">
      <alignment horizontal="right"/>
    </xf>
    <xf numFmtId="49" fontId="26" fillId="0" borderId="6" xfId="4" applyNumberFormat="1" applyFont="1" applyFill="1" applyBorder="1" applyAlignment="1">
      <alignment horizontal="center" wrapText="1"/>
    </xf>
    <xf numFmtId="49" fontId="26" fillId="0" borderId="6" xfId="4" applyNumberFormat="1" applyFont="1" applyFill="1" applyBorder="1" applyAlignment="1">
      <alignment horizontal="center"/>
    </xf>
    <xf numFmtId="49" fontId="26" fillId="0" borderId="26" xfId="4" applyNumberFormat="1" applyFont="1" applyFill="1" applyBorder="1" applyAlignment="1">
      <alignment horizontal="center"/>
    </xf>
    <xf numFmtId="0" fontId="26" fillId="0" borderId="2" xfId="4" applyNumberFormat="1" applyFont="1" applyFill="1" applyBorder="1" applyAlignment="1">
      <alignment horizontal="left" wrapText="1" indent="3"/>
    </xf>
    <xf numFmtId="0" fontId="26" fillId="0" borderId="5" xfId="4" applyNumberFormat="1" applyFont="1" applyFill="1" applyBorder="1" applyAlignment="1">
      <alignment horizontal="left" wrapText="1" indent="1"/>
    </xf>
    <xf numFmtId="0" fontId="26" fillId="0" borderId="5" xfId="4" applyNumberFormat="1" applyFont="1" applyFill="1" applyBorder="1" applyAlignment="1">
      <alignment horizontal="left" wrapText="1" indent="2"/>
    </xf>
    <xf numFmtId="0" fontId="26" fillId="0" borderId="2" xfId="4" applyNumberFormat="1" applyFont="1" applyFill="1" applyBorder="1" applyAlignment="1">
      <alignment horizontal="left" wrapText="1" indent="2"/>
    </xf>
    <xf numFmtId="0" fontId="26" fillId="0" borderId="3" xfId="4" applyNumberFormat="1" applyFont="1" applyFill="1" applyBorder="1" applyAlignment="1">
      <alignment horizontal="left" wrapText="1"/>
    </xf>
    <xf numFmtId="49" fontId="26" fillId="0" borderId="27" xfId="4" applyNumberFormat="1" applyFont="1" applyFill="1" applyBorder="1" applyAlignment="1">
      <alignment horizontal="center" vertical="top"/>
    </xf>
    <xf numFmtId="49" fontId="26" fillId="0" borderId="6" xfId="4" applyNumberFormat="1" applyFont="1" applyFill="1" applyBorder="1" applyAlignment="1">
      <alignment horizontal="center" vertical="top"/>
    </xf>
    <xf numFmtId="49" fontId="26" fillId="0" borderId="3" xfId="4" applyNumberFormat="1" applyFont="1" applyFill="1" applyBorder="1" applyAlignment="1">
      <alignment horizontal="center" vertical="top"/>
    </xf>
    <xf numFmtId="0" fontId="26" fillId="0" borderId="28" xfId="4" applyNumberFormat="1" applyFont="1" applyFill="1" applyBorder="1" applyAlignment="1">
      <alignment horizontal="center" vertical="center" wrapText="1"/>
    </xf>
    <xf numFmtId="0" fontId="26" fillId="0" borderId="10" xfId="4" applyNumberFormat="1" applyFont="1" applyFill="1" applyBorder="1" applyAlignment="1">
      <alignment horizontal="center" vertical="top" wrapText="1"/>
    </xf>
    <xf numFmtId="0" fontId="26" fillId="0" borderId="10" xfId="4" applyNumberFormat="1" applyFont="1" applyFill="1" applyBorder="1" applyAlignment="1">
      <alignment horizontal="center" vertical="center" wrapText="1"/>
    </xf>
    <xf numFmtId="0" fontId="26" fillId="0" borderId="5" xfId="4" applyNumberFormat="1" applyFont="1" applyFill="1" applyBorder="1" applyAlignment="1">
      <alignment horizontal="center" vertical="center"/>
    </xf>
    <xf numFmtId="0" fontId="26" fillId="0" borderId="27" xfId="4" applyNumberFormat="1" applyFont="1" applyFill="1" applyBorder="1" applyAlignment="1">
      <alignment horizontal="center" vertical="center" wrapText="1"/>
    </xf>
    <xf numFmtId="0" fontId="26" fillId="0" borderId="6" xfId="4" applyNumberFormat="1" applyFont="1" applyFill="1" applyBorder="1" applyAlignment="1">
      <alignment horizontal="center"/>
    </xf>
    <xf numFmtId="0" fontId="26" fillId="0" borderId="8" xfId="4" applyNumberFormat="1" applyFont="1" applyFill="1" applyBorder="1" applyAlignment="1">
      <alignment horizontal="center" vertical="center" wrapText="1"/>
    </xf>
    <xf numFmtId="0" fontId="26" fillId="0" borderId="0" xfId="4" applyNumberFormat="1" applyFont="1" applyFill="1" applyBorder="1" applyAlignment="1">
      <alignment horizontal="center" vertical="center"/>
    </xf>
    <xf numFmtId="0" fontId="26" fillId="0" borderId="4" xfId="4" applyNumberFormat="1" applyFont="1" applyFill="1" applyBorder="1" applyAlignment="1">
      <alignment horizontal="center" vertical="center"/>
    </xf>
    <xf numFmtId="0" fontId="26" fillId="0" borderId="3" xfId="4" applyNumberFormat="1" applyFont="1" applyFill="1" applyBorder="1" applyAlignment="1">
      <alignment horizontal="center" vertical="center"/>
    </xf>
    <xf numFmtId="0" fontId="26" fillId="0" borderId="1" xfId="4" applyNumberFormat="1" applyFont="1" applyFill="1" applyBorder="1" applyAlignment="1">
      <alignment horizontal="center" vertical="center"/>
    </xf>
    <xf numFmtId="0" fontId="26" fillId="0" borderId="6" xfId="4" applyNumberFormat="1" applyFont="1" applyFill="1" applyBorder="1" applyAlignment="1">
      <alignment horizontal="center" vertical="center" wrapText="1"/>
    </xf>
    <xf numFmtId="0" fontId="26" fillId="0" borderId="2" xfId="4" applyNumberFormat="1" applyFont="1" applyFill="1" applyBorder="1" applyAlignment="1">
      <alignment horizontal="center" vertical="center"/>
    </xf>
    <xf numFmtId="0" fontId="27" fillId="0" borderId="0" xfId="4" applyNumberFormat="1" applyFont="1" applyFill="1" applyBorder="1" applyAlignment="1">
      <alignment horizontal="center"/>
    </xf>
    <xf numFmtId="49" fontId="26" fillId="0" borderId="29" xfId="4" applyNumberFormat="1" applyFont="1" applyFill="1" applyBorder="1" applyAlignment="1">
      <alignment horizontal="center"/>
    </xf>
    <xf numFmtId="0" fontId="26" fillId="0" borderId="0" xfId="4" applyNumberFormat="1" applyFont="1" applyFill="1" applyBorder="1" applyAlignment="1">
      <alignment horizontal="right"/>
    </xf>
    <xf numFmtId="0" fontId="26" fillId="0" borderId="0" xfId="4" applyNumberFormat="1" applyFont="1" applyFill="1" applyBorder="1" applyAlignment="1">
      <alignment horizontal="left"/>
    </xf>
    <xf numFmtId="49" fontId="26" fillId="0" borderId="30" xfId="4" applyNumberFormat="1" applyFont="1" applyFill="1" applyBorder="1" applyAlignment="1">
      <alignment horizontal="center"/>
    </xf>
    <xf numFmtId="49" fontId="26" fillId="0" borderId="5" xfId="4" applyNumberFormat="1" applyFont="1" applyFill="1" applyBorder="1" applyAlignment="1">
      <alignment horizontal="left" wrapText="1"/>
    </xf>
    <xf numFmtId="49" fontId="26" fillId="0" borderId="31" xfId="4" applyNumberFormat="1" applyFont="1" applyFill="1" applyBorder="1" applyAlignment="1">
      <alignment horizontal="center"/>
    </xf>
    <xf numFmtId="49" fontId="26" fillId="0" borderId="0" xfId="4" applyNumberFormat="1" applyFont="1" applyFill="1" applyBorder="1" applyAlignment="1">
      <alignment horizontal="center" wrapText="1"/>
    </xf>
    <xf numFmtId="0" fontId="26" fillId="0" borderId="32" xfId="4" applyNumberFormat="1" applyFont="1" applyFill="1" applyBorder="1" applyAlignment="1">
      <alignment horizontal="center" vertical="center"/>
    </xf>
    <xf numFmtId="0" fontId="26" fillId="0" borderId="27" xfId="4" applyNumberFormat="1" applyFont="1" applyFill="1" applyBorder="1" applyAlignment="1">
      <alignment horizontal="center" vertical="center"/>
    </xf>
    <xf numFmtId="0" fontId="28" fillId="0" borderId="0" xfId="4" applyNumberFormat="1" applyFont="1" applyFill="1" applyBorder="1" applyAlignment="1">
      <alignment horizontal="center"/>
    </xf>
    <xf numFmtId="0" fontId="28" fillId="0" borderId="0" xfId="4" applyNumberFormat="1" applyFont="1" applyFill="1" applyBorder="1"/>
    <xf numFmtId="0" fontId="26" fillId="0" borderId="2" xfId="4" applyNumberFormat="1" applyFont="1" applyFill="1" applyBorder="1" applyAlignment="1">
      <alignment horizontal="left"/>
    </xf>
    <xf numFmtId="0" fontId="29" fillId="0" borderId="5" xfId="4" applyNumberFormat="1" applyFont="1" applyFill="1" applyBorder="1"/>
    <xf numFmtId="0" fontId="26" fillId="0" borderId="5" xfId="4" applyNumberFormat="1" applyFont="1" applyFill="1" applyBorder="1" applyAlignment="1">
      <alignment horizontal="right"/>
    </xf>
    <xf numFmtId="49" fontId="26" fillId="0" borderId="5" xfId="4" applyNumberFormat="1" applyFont="1" applyFill="1" applyBorder="1" applyAlignment="1">
      <alignment horizontal="center"/>
    </xf>
    <xf numFmtId="0" fontId="26" fillId="0" borderId="0" xfId="4" applyNumberFormat="1" applyFont="1" applyFill="1" applyBorder="1" applyAlignment="1">
      <alignment horizontal="left"/>
    </xf>
    <xf numFmtId="0" fontId="26" fillId="0" borderId="0" xfId="4" applyNumberFormat="1" applyFont="1" applyFill="1" applyBorder="1" applyAlignment="1">
      <alignment horizontal="right"/>
    </xf>
    <xf numFmtId="0" fontId="30" fillId="0" borderId="0" xfId="4" applyNumberFormat="1" applyFont="1" applyFill="1" applyBorder="1" applyAlignment="1">
      <alignment horizontal="center" vertical="top"/>
    </xf>
    <xf numFmtId="0" fontId="30" fillId="0" borderId="2" xfId="4" applyNumberFormat="1" applyFont="1" applyFill="1" applyBorder="1" applyAlignment="1">
      <alignment horizontal="center" vertical="top"/>
    </xf>
    <xf numFmtId="0" fontId="26" fillId="0" borderId="5" xfId="4" applyNumberFormat="1" applyFont="1" applyFill="1" applyBorder="1" applyAlignment="1">
      <alignment horizontal="center"/>
    </xf>
    <xf numFmtId="49" fontId="26" fillId="0" borderId="4" xfId="4" applyNumberFormat="1" applyFont="1" applyFill="1" applyBorder="1" applyAlignment="1">
      <alignment horizontal="center"/>
    </xf>
    <xf numFmtId="49" fontId="26" fillId="0" borderId="3" xfId="4" applyNumberFormat="1" applyFont="1" applyFill="1" applyBorder="1" applyAlignment="1">
      <alignment horizontal="center"/>
    </xf>
    <xf numFmtId="49" fontId="26" fillId="0" borderId="17" xfId="4" applyNumberFormat="1" applyFont="1" applyFill="1" applyBorder="1" applyAlignment="1">
      <alignment horizontal="center"/>
    </xf>
    <xf numFmtId="0" fontId="26" fillId="0" borderId="3" xfId="4" applyNumberFormat="1" applyFont="1" applyFill="1" applyBorder="1" applyAlignment="1">
      <alignment horizontal="left" indent="1"/>
    </xf>
    <xf numFmtId="0" fontId="26" fillId="0" borderId="1" xfId="4" applyNumberFormat="1" applyFont="1" applyFill="1" applyBorder="1" applyAlignment="1">
      <alignment horizontal="left" wrapText="1" indent="1"/>
    </xf>
    <xf numFmtId="49" fontId="27" fillId="0" borderId="33" xfId="4" applyNumberFormat="1" applyFont="1" applyFill="1" applyBorder="1" applyAlignment="1">
      <alignment horizontal="center"/>
    </xf>
    <xf numFmtId="49" fontId="27" fillId="0" borderId="34" xfId="4" applyNumberFormat="1" applyFont="1" applyFill="1" applyBorder="1" applyAlignment="1">
      <alignment horizontal="center"/>
    </xf>
    <xf numFmtId="49" fontId="27" fillId="0" borderId="22" xfId="4" applyNumberFormat="1" applyFont="1" applyFill="1" applyBorder="1" applyAlignment="1">
      <alignment horizontal="center"/>
    </xf>
    <xf numFmtId="0" fontId="27" fillId="0" borderId="3" xfId="4" applyNumberFormat="1" applyFont="1" applyFill="1" applyBorder="1" applyAlignment="1">
      <alignment horizontal="left"/>
    </xf>
    <xf numFmtId="0" fontId="27" fillId="0" borderId="1" xfId="4" applyNumberFormat="1" applyFont="1" applyFill="1" applyBorder="1" applyAlignment="1">
      <alignment horizontal="left"/>
    </xf>
    <xf numFmtId="49" fontId="27" fillId="0" borderId="4" xfId="4" applyNumberFormat="1" applyFont="1" applyFill="1" applyBorder="1" applyAlignment="1">
      <alignment horizontal="center"/>
    </xf>
    <xf numFmtId="49" fontId="27" fillId="0" borderId="3" xfId="4" applyNumberFormat="1" applyFont="1" applyFill="1" applyBorder="1" applyAlignment="1">
      <alignment horizontal="center"/>
    </xf>
    <xf numFmtId="175" fontId="26" fillId="0" borderId="1" xfId="4" applyNumberFormat="1" applyFont="1" applyFill="1" applyBorder="1" applyAlignment="1">
      <alignment horizontal="left" wrapText="1" indent="1"/>
    </xf>
    <xf numFmtId="49" fontId="26" fillId="0" borderId="14" xfId="4" applyNumberFormat="1" applyFont="1" applyFill="1" applyBorder="1" applyAlignment="1">
      <alignment horizontal="center" vertical="top"/>
    </xf>
    <xf numFmtId="49" fontId="26" fillId="0" borderId="23" xfId="4" applyNumberFormat="1" applyFont="1" applyFill="1" applyBorder="1" applyAlignment="1">
      <alignment horizontal="center" vertical="top"/>
    </xf>
    <xf numFmtId="49" fontId="26" fillId="0" borderId="35" xfId="4" applyNumberFormat="1" applyFont="1" applyFill="1" applyBorder="1" applyAlignment="1">
      <alignment horizontal="center" vertical="top"/>
    </xf>
    <xf numFmtId="49" fontId="26" fillId="0" borderId="36" xfId="4" applyNumberFormat="1" applyFont="1" applyFill="1" applyBorder="1" applyAlignment="1">
      <alignment horizontal="center" vertical="top"/>
    </xf>
    <xf numFmtId="49" fontId="26" fillId="0" borderId="23" xfId="4" applyNumberFormat="1" applyFont="1" applyFill="1" applyBorder="1" applyAlignment="1">
      <alignment horizontal="center" vertical="top"/>
    </xf>
    <xf numFmtId="49" fontId="26" fillId="0" borderId="4" xfId="4" applyNumberFormat="1" applyFont="1" applyFill="1" applyBorder="1" applyAlignment="1">
      <alignment horizontal="center" vertical="top"/>
    </xf>
    <xf numFmtId="49" fontId="26" fillId="0" borderId="3" xfId="4" applyNumberFormat="1" applyFont="1" applyFill="1" applyBorder="1" applyAlignment="1">
      <alignment horizontal="center" vertical="top"/>
    </xf>
    <xf numFmtId="49" fontId="26" fillId="0" borderId="10" xfId="4" applyNumberFormat="1" applyFont="1" applyFill="1" applyBorder="1" applyAlignment="1">
      <alignment horizontal="center" vertical="top" wrapText="1"/>
    </xf>
    <xf numFmtId="0" fontId="26" fillId="0" borderId="11" xfId="4" applyNumberFormat="1" applyFont="1" applyFill="1" applyBorder="1" applyAlignment="1">
      <alignment horizontal="center" vertical="center" wrapText="1"/>
    </xf>
    <xf numFmtId="0" fontId="26" fillId="0" borderId="5" xfId="4" applyNumberFormat="1" applyFont="1" applyFill="1" applyBorder="1" applyAlignment="1">
      <alignment horizontal="center" vertical="center" wrapText="1"/>
    </xf>
    <xf numFmtId="0" fontId="26" fillId="0" borderId="11" xfId="4" applyNumberFormat="1" applyFont="1" applyFill="1" applyBorder="1" applyAlignment="1">
      <alignment horizontal="center" vertical="center"/>
    </xf>
    <xf numFmtId="0" fontId="26" fillId="0" borderId="9" xfId="4" applyNumberFormat="1" applyFont="1" applyFill="1" applyBorder="1" applyAlignment="1">
      <alignment horizontal="center" vertical="center" wrapText="1"/>
    </xf>
    <xf numFmtId="0" fontId="26" fillId="0" borderId="0" xfId="4" applyNumberFormat="1" applyFont="1" applyFill="1" applyBorder="1" applyAlignment="1">
      <alignment horizontal="center" vertical="center" wrapText="1"/>
    </xf>
    <xf numFmtId="0" fontId="26" fillId="0" borderId="9" xfId="4" applyNumberFormat="1" applyFont="1" applyFill="1" applyBorder="1" applyAlignment="1">
      <alignment horizontal="center" vertical="center"/>
    </xf>
    <xf numFmtId="0" fontId="26" fillId="0" borderId="7" xfId="4" applyNumberFormat="1" applyFont="1" applyFill="1" applyBorder="1" applyAlignment="1">
      <alignment horizontal="center" vertical="center" wrapText="1"/>
    </xf>
    <xf numFmtId="0" fontId="26" fillId="0" borderId="2" xfId="4" applyNumberFormat="1" applyFont="1" applyFill="1" applyBorder="1" applyAlignment="1">
      <alignment horizontal="center" vertical="center" wrapText="1"/>
    </xf>
    <xf numFmtId="0" fontId="26" fillId="0" borderId="7" xfId="4" applyNumberFormat="1" applyFont="1" applyFill="1" applyBorder="1" applyAlignment="1">
      <alignment horizontal="center" vertical="center"/>
    </xf>
  </cellXfs>
  <cellStyles count="5">
    <cellStyle name="Обычный" xfId="0" builtinId="0"/>
    <cellStyle name="Обычный 2" xfId="4" xr:uid="{00000000-0005-0000-0000-000001000000}"/>
    <cellStyle name="Обычный 3 2" xfId="1" xr:uid="{00000000-0005-0000-0000-000002000000}"/>
    <cellStyle name="Обычный 4_стр.2 (2)" xfId="2" xr:uid="{00000000-0005-0000-0000-000003000000}"/>
    <cellStyle name="Процентный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D0932-3140-4C3E-9062-F948A8FCD30B}">
  <sheetPr>
    <pageSetUpPr fitToPage="1"/>
  </sheetPr>
  <dimension ref="A1:O110"/>
  <sheetViews>
    <sheetView tabSelected="1" topLeftCell="A94" workbookViewId="0">
      <selection activeCell="C101" sqref="C101"/>
    </sheetView>
  </sheetViews>
  <sheetFormatPr defaultRowHeight="10.15" customHeight="1" x14ac:dyDescent="0.25"/>
  <cols>
    <col min="1" max="1" width="60.7109375" style="397" customWidth="1"/>
    <col min="2" max="2" width="8.7109375" style="397" customWidth="1"/>
    <col min="3" max="3" width="11.7109375" style="397" customWidth="1"/>
    <col min="4" max="11" width="10.7109375" style="397" customWidth="1"/>
    <col min="12" max="15" width="12.7109375" style="397" customWidth="1"/>
    <col min="16" max="20" width="0.85546875" style="397" customWidth="1"/>
    <col min="21" max="16384" width="9.140625" style="397"/>
  </cols>
  <sheetData>
    <row r="1" spans="1:15" ht="15" x14ac:dyDescent="0.25"/>
    <row r="2" spans="1:15" ht="15" x14ac:dyDescent="0.25">
      <c r="N2" s="405" t="s">
        <v>656</v>
      </c>
      <c r="O2" s="405"/>
    </row>
    <row r="3" spans="1:15" ht="15" x14ac:dyDescent="0.25">
      <c r="N3" s="404" t="s">
        <v>655</v>
      </c>
      <c r="O3" s="404"/>
    </row>
    <row r="4" spans="1:15" ht="17.100000000000001" customHeight="1" x14ac:dyDescent="0.25">
      <c r="N4" s="402" t="s">
        <v>654</v>
      </c>
      <c r="O4" s="402"/>
    </row>
    <row r="5" spans="1:15" ht="15" customHeight="1" x14ac:dyDescent="0.25">
      <c r="N5" s="403" t="s">
        <v>653</v>
      </c>
      <c r="O5" s="403"/>
    </row>
    <row r="6" spans="1:15" ht="17.100000000000001" customHeight="1" x14ac:dyDescent="0.25">
      <c r="N6" s="402" t="s">
        <v>652</v>
      </c>
      <c r="O6" s="402"/>
    </row>
    <row r="7" spans="1:15" ht="19.899999999999999" customHeight="1" x14ac:dyDescent="0.25">
      <c r="N7" s="401" t="s">
        <v>651</v>
      </c>
      <c r="O7" s="401"/>
    </row>
    <row r="8" spans="1:15" ht="15" x14ac:dyDescent="0.25">
      <c r="N8" s="400" t="s">
        <v>650</v>
      </c>
      <c r="O8" s="399" t="s">
        <v>649</v>
      </c>
    </row>
    <row r="9" spans="1:15" ht="15" x14ac:dyDescent="0.25">
      <c r="N9" s="398" t="s">
        <v>659</v>
      </c>
      <c r="O9" s="398"/>
    </row>
    <row r="10" spans="1:15" ht="15" x14ac:dyDescent="0.25"/>
    <row r="11" spans="1:15" ht="12.75" customHeight="1" x14ac:dyDescent="0.25">
      <c r="A11" s="478" t="s">
        <v>648</v>
      </c>
      <c r="B11" s="478"/>
      <c r="C11" s="478"/>
      <c r="D11" s="478"/>
      <c r="E11" s="478"/>
      <c r="F11" s="478"/>
      <c r="G11" s="478"/>
      <c r="H11" s="478"/>
      <c r="I11" s="478"/>
      <c r="J11" s="478"/>
      <c r="K11" s="478"/>
      <c r="L11" s="478"/>
      <c r="M11" s="478"/>
      <c r="N11" s="478"/>
      <c r="O11" s="479"/>
    </row>
    <row r="12" spans="1:15" ht="12.75" customHeight="1" x14ac:dyDescent="0.25">
      <c r="A12" s="478" t="s">
        <v>647</v>
      </c>
      <c r="B12" s="478"/>
      <c r="C12" s="478"/>
      <c r="D12" s="478"/>
      <c r="E12" s="478"/>
      <c r="F12" s="478"/>
      <c r="G12" s="478"/>
      <c r="H12" s="478"/>
      <c r="I12" s="478"/>
      <c r="J12" s="478"/>
      <c r="K12" s="478"/>
      <c r="L12" s="478"/>
      <c r="M12" s="478"/>
      <c r="N12" s="478"/>
      <c r="O12" s="477" t="s">
        <v>646</v>
      </c>
    </row>
    <row r="13" spans="1:15" ht="15.75" thickBot="1" x14ac:dyDescent="0.3">
      <c r="O13" s="476"/>
    </row>
    <row r="14" spans="1:15" ht="11.45" customHeight="1" x14ac:dyDescent="0.25">
      <c r="B14" s="475" t="s">
        <v>658</v>
      </c>
      <c r="C14" s="475"/>
      <c r="D14" s="475"/>
      <c r="N14" s="470" t="s">
        <v>645</v>
      </c>
      <c r="O14" s="474" t="s">
        <v>657</v>
      </c>
    </row>
    <row r="15" spans="1:15" ht="15" x14ac:dyDescent="0.25">
      <c r="A15" s="471" t="s">
        <v>644</v>
      </c>
      <c r="N15" s="470" t="s">
        <v>638</v>
      </c>
      <c r="O15" s="472" t="s">
        <v>643</v>
      </c>
    </row>
    <row r="16" spans="1:15" ht="11.45" customHeight="1" x14ac:dyDescent="0.25">
      <c r="A16" s="471" t="s">
        <v>642</v>
      </c>
      <c r="B16" s="473" t="s">
        <v>641</v>
      </c>
      <c r="C16" s="473"/>
      <c r="D16" s="473"/>
      <c r="E16" s="473"/>
      <c r="F16" s="473"/>
      <c r="G16" s="473"/>
      <c r="H16" s="473"/>
      <c r="I16" s="473"/>
      <c r="J16" s="473"/>
      <c r="K16" s="473"/>
      <c r="L16" s="473"/>
      <c r="N16" s="470" t="s">
        <v>640</v>
      </c>
      <c r="O16" s="472" t="s">
        <v>639</v>
      </c>
    </row>
    <row r="17" spans="1:15" ht="15" x14ac:dyDescent="0.25">
      <c r="N17" s="470" t="s">
        <v>638</v>
      </c>
      <c r="O17" s="472" t="s">
        <v>637</v>
      </c>
    </row>
    <row r="18" spans="1:15" ht="15" x14ac:dyDescent="0.25">
      <c r="N18" s="470" t="s">
        <v>636</v>
      </c>
      <c r="O18" s="472" t="s">
        <v>635</v>
      </c>
    </row>
    <row r="19" spans="1:15" ht="11.45" customHeight="1" x14ac:dyDescent="0.25">
      <c r="A19" s="471" t="s">
        <v>634</v>
      </c>
      <c r="B19" s="473" t="s">
        <v>633</v>
      </c>
      <c r="C19" s="473"/>
      <c r="D19" s="473"/>
      <c r="E19" s="473"/>
      <c r="F19" s="473"/>
      <c r="G19" s="473"/>
      <c r="H19" s="473"/>
      <c r="I19" s="473"/>
      <c r="J19" s="473"/>
      <c r="K19" s="473"/>
      <c r="L19" s="473"/>
      <c r="N19" s="470" t="s">
        <v>632</v>
      </c>
      <c r="O19" s="472" t="s">
        <v>631</v>
      </c>
    </row>
    <row r="20" spans="1:15" ht="15.75" thickBot="1" x14ac:dyDescent="0.3">
      <c r="A20" s="471" t="s">
        <v>630</v>
      </c>
      <c r="N20" s="470" t="s">
        <v>629</v>
      </c>
      <c r="O20" s="469" t="s">
        <v>628</v>
      </c>
    </row>
    <row r="21" spans="1:15" ht="15" x14ac:dyDescent="0.25"/>
    <row r="22" spans="1:15" ht="15" x14ac:dyDescent="0.25">
      <c r="A22" s="468" t="s">
        <v>627</v>
      </c>
      <c r="B22" s="468"/>
      <c r="C22" s="468"/>
      <c r="D22" s="468"/>
      <c r="E22" s="468"/>
      <c r="F22" s="468"/>
      <c r="G22" s="468"/>
      <c r="H22" s="468"/>
      <c r="I22" s="468"/>
      <c r="J22" s="468"/>
      <c r="K22" s="468"/>
      <c r="L22" s="468"/>
      <c r="M22" s="468"/>
      <c r="N22" s="468"/>
      <c r="O22" s="468"/>
    </row>
    <row r="23" spans="1:15" ht="15" x14ac:dyDescent="0.25"/>
    <row r="24" spans="1:15" ht="13.15" customHeight="1" x14ac:dyDescent="0.25">
      <c r="A24" s="467" t="s">
        <v>45</v>
      </c>
      <c r="B24" s="466" t="s">
        <v>626</v>
      </c>
      <c r="C24" s="466" t="s">
        <v>625</v>
      </c>
      <c r="D24" s="466" t="s">
        <v>624</v>
      </c>
      <c r="E24" s="466" t="s">
        <v>623</v>
      </c>
      <c r="F24" s="466" t="s">
        <v>622</v>
      </c>
      <c r="G24" s="466" t="s">
        <v>621</v>
      </c>
      <c r="H24" s="466" t="s">
        <v>620</v>
      </c>
      <c r="I24" s="466" t="s">
        <v>619</v>
      </c>
      <c r="J24" s="466" t="s">
        <v>618</v>
      </c>
      <c r="K24" s="466" t="s">
        <v>617</v>
      </c>
      <c r="L24" s="465" t="s">
        <v>616</v>
      </c>
      <c r="M24" s="464"/>
      <c r="N24" s="464"/>
      <c r="O24" s="463"/>
    </row>
    <row r="25" spans="1:15" ht="21.95" customHeight="1" x14ac:dyDescent="0.25">
      <c r="A25" s="462"/>
      <c r="B25" s="461"/>
      <c r="C25" s="461"/>
      <c r="D25" s="461"/>
      <c r="E25" s="461"/>
      <c r="F25" s="461"/>
      <c r="G25" s="461"/>
      <c r="H25" s="461"/>
      <c r="I25" s="461"/>
      <c r="J25" s="461"/>
      <c r="K25" s="461"/>
      <c r="L25" s="460" t="s">
        <v>615</v>
      </c>
      <c r="M25" s="460" t="s">
        <v>614</v>
      </c>
      <c r="N25" s="460" t="s">
        <v>613</v>
      </c>
      <c r="O25" s="459" t="s">
        <v>612</v>
      </c>
    </row>
    <row r="26" spans="1:15" ht="34.15" customHeight="1" x14ac:dyDescent="0.25">
      <c r="A26" s="458"/>
      <c r="B26" s="457"/>
      <c r="C26" s="457"/>
      <c r="D26" s="457"/>
      <c r="E26" s="457"/>
      <c r="F26" s="457"/>
      <c r="G26" s="457"/>
      <c r="H26" s="457"/>
      <c r="I26" s="457"/>
      <c r="J26" s="457"/>
      <c r="K26" s="457"/>
      <c r="L26" s="456" t="s">
        <v>611</v>
      </c>
      <c r="M26" s="456" t="s">
        <v>610</v>
      </c>
      <c r="N26" s="456" t="s">
        <v>609</v>
      </c>
      <c r="O26" s="455"/>
    </row>
    <row r="27" spans="1:15" ht="15.75" thickBot="1" x14ac:dyDescent="0.3">
      <c r="A27" s="454" t="s">
        <v>6</v>
      </c>
      <c r="B27" s="453" t="s">
        <v>7</v>
      </c>
      <c r="C27" s="453" t="s">
        <v>8</v>
      </c>
      <c r="D27" s="453" t="s">
        <v>9</v>
      </c>
      <c r="E27" s="453" t="s">
        <v>10</v>
      </c>
      <c r="F27" s="453" t="s">
        <v>13</v>
      </c>
      <c r="G27" s="453" t="s">
        <v>99</v>
      </c>
      <c r="H27" s="453" t="s">
        <v>100</v>
      </c>
      <c r="I27" s="453" t="s">
        <v>608</v>
      </c>
      <c r="J27" s="453" t="s">
        <v>607</v>
      </c>
      <c r="K27" s="453" t="s">
        <v>606</v>
      </c>
      <c r="L27" s="453" t="s">
        <v>605</v>
      </c>
      <c r="M27" s="453" t="s">
        <v>604</v>
      </c>
      <c r="N27" s="453" t="s">
        <v>603</v>
      </c>
      <c r="O27" s="452" t="s">
        <v>602</v>
      </c>
    </row>
    <row r="28" spans="1:15" ht="15" x14ac:dyDescent="0.25">
      <c r="A28" s="451" t="s">
        <v>601</v>
      </c>
      <c r="B28" s="433" t="s">
        <v>600</v>
      </c>
      <c r="C28" s="432" t="s">
        <v>412</v>
      </c>
      <c r="D28" s="432" t="s">
        <v>412</v>
      </c>
      <c r="E28" s="432" t="s">
        <v>412</v>
      </c>
      <c r="F28" s="432" t="s">
        <v>412</v>
      </c>
      <c r="G28" s="432" t="s">
        <v>412</v>
      </c>
      <c r="H28" s="432" t="s">
        <v>412</v>
      </c>
      <c r="I28" s="432" t="s">
        <v>412</v>
      </c>
      <c r="J28" s="432" t="s">
        <v>412</v>
      </c>
      <c r="K28" s="432" t="s">
        <v>412</v>
      </c>
      <c r="L28" s="430">
        <v>4388.55</v>
      </c>
      <c r="M28" s="430">
        <v>0</v>
      </c>
      <c r="N28" s="430">
        <v>0</v>
      </c>
      <c r="O28" s="429"/>
    </row>
    <row r="29" spans="1:15" ht="15" x14ac:dyDescent="0.25">
      <c r="A29" s="451" t="s">
        <v>599</v>
      </c>
      <c r="B29" s="419" t="s">
        <v>598</v>
      </c>
      <c r="C29" s="418" t="s">
        <v>412</v>
      </c>
      <c r="D29" s="418" t="s">
        <v>412</v>
      </c>
      <c r="E29" s="418" t="s">
        <v>412</v>
      </c>
      <c r="F29" s="418" t="s">
        <v>412</v>
      </c>
      <c r="G29" s="418" t="s">
        <v>412</v>
      </c>
      <c r="H29" s="418" t="s">
        <v>412</v>
      </c>
      <c r="I29" s="418" t="s">
        <v>412</v>
      </c>
      <c r="J29" s="418" t="s">
        <v>412</v>
      </c>
      <c r="K29" s="418" t="s">
        <v>412</v>
      </c>
      <c r="L29" s="413">
        <v>0</v>
      </c>
      <c r="M29" s="413">
        <v>0</v>
      </c>
      <c r="N29" s="413">
        <v>0</v>
      </c>
      <c r="O29" s="412"/>
    </row>
    <row r="30" spans="1:15" ht="23.25" x14ac:dyDescent="0.25">
      <c r="A30" s="417" t="s">
        <v>597</v>
      </c>
      <c r="B30" s="416" t="s">
        <v>596</v>
      </c>
      <c r="C30" s="415"/>
      <c r="D30" s="414" t="s">
        <v>407</v>
      </c>
      <c r="E30" s="414"/>
      <c r="F30" s="414" t="s">
        <v>411</v>
      </c>
      <c r="G30" s="414" t="s">
        <v>410</v>
      </c>
      <c r="H30" s="414" t="s">
        <v>409</v>
      </c>
      <c r="I30" s="414" t="s">
        <v>409</v>
      </c>
      <c r="J30" s="414" t="s">
        <v>408</v>
      </c>
      <c r="K30" s="414" t="s">
        <v>407</v>
      </c>
      <c r="L30" s="413">
        <v>22481.4</v>
      </c>
      <c r="M30" s="413">
        <v>28554.45</v>
      </c>
      <c r="N30" s="413">
        <v>29531.25</v>
      </c>
      <c r="O30" s="412">
        <v>0</v>
      </c>
    </row>
    <row r="31" spans="1:15" ht="23.25" x14ac:dyDescent="0.25">
      <c r="A31" s="420" t="s">
        <v>595</v>
      </c>
      <c r="B31" s="419" t="s">
        <v>594</v>
      </c>
      <c r="C31" s="418" t="s">
        <v>588</v>
      </c>
      <c r="D31" s="414" t="s">
        <v>407</v>
      </c>
      <c r="E31" s="414"/>
      <c r="F31" s="414" t="s">
        <v>411</v>
      </c>
      <c r="G31" s="414" t="s">
        <v>7</v>
      </c>
      <c r="H31" s="414" t="s">
        <v>409</v>
      </c>
      <c r="I31" s="414" t="s">
        <v>588</v>
      </c>
      <c r="J31" s="414" t="s">
        <v>408</v>
      </c>
      <c r="K31" s="414" t="s">
        <v>407</v>
      </c>
      <c r="L31" s="413">
        <v>0</v>
      </c>
      <c r="M31" s="413">
        <v>0</v>
      </c>
      <c r="N31" s="413">
        <v>0</v>
      </c>
      <c r="O31" s="412">
        <v>0</v>
      </c>
    </row>
    <row r="32" spans="1:15" ht="15" x14ac:dyDescent="0.25">
      <c r="A32" s="450" t="s">
        <v>0</v>
      </c>
      <c r="B32" s="446"/>
      <c r="C32" s="445"/>
      <c r="D32" s="444"/>
      <c r="E32" s="444"/>
      <c r="F32" s="444"/>
      <c r="G32" s="444"/>
      <c r="H32" s="444"/>
      <c r="I32" s="444"/>
      <c r="J32" s="444"/>
      <c r="K32" s="444"/>
      <c r="L32" s="443"/>
      <c r="M32" s="443"/>
      <c r="N32" s="443"/>
      <c r="O32" s="442"/>
    </row>
    <row r="33" spans="1:15" ht="34.5" x14ac:dyDescent="0.25">
      <c r="A33" s="449" t="s">
        <v>593</v>
      </c>
      <c r="B33" s="427" t="s">
        <v>590</v>
      </c>
      <c r="C33" s="426" t="s">
        <v>588</v>
      </c>
      <c r="D33" s="425" t="s">
        <v>407</v>
      </c>
      <c r="E33" s="425" t="s">
        <v>550</v>
      </c>
      <c r="F33" s="425" t="s">
        <v>577</v>
      </c>
      <c r="G33" s="425" t="s">
        <v>7</v>
      </c>
      <c r="H33" s="425" t="s">
        <v>592</v>
      </c>
      <c r="I33" s="425" t="s">
        <v>588</v>
      </c>
      <c r="J33" s="425" t="s">
        <v>408</v>
      </c>
      <c r="K33" s="425" t="s">
        <v>407</v>
      </c>
      <c r="L33" s="424">
        <v>0</v>
      </c>
      <c r="M33" s="424">
        <v>0</v>
      </c>
      <c r="N33" s="424">
        <v>0</v>
      </c>
      <c r="O33" s="423">
        <v>0</v>
      </c>
    </row>
    <row r="34" spans="1:15" ht="34.5" x14ac:dyDescent="0.25">
      <c r="A34" s="449" t="s">
        <v>593</v>
      </c>
      <c r="B34" s="427" t="s">
        <v>590</v>
      </c>
      <c r="C34" s="426" t="s">
        <v>588</v>
      </c>
      <c r="D34" s="425" t="s">
        <v>407</v>
      </c>
      <c r="E34" s="425" t="s">
        <v>550</v>
      </c>
      <c r="F34" s="425" t="s">
        <v>419</v>
      </c>
      <c r="G34" s="425" t="s">
        <v>7</v>
      </c>
      <c r="H34" s="425" t="s">
        <v>592</v>
      </c>
      <c r="I34" s="425" t="s">
        <v>588</v>
      </c>
      <c r="J34" s="425" t="s">
        <v>408</v>
      </c>
      <c r="K34" s="425" t="s">
        <v>407</v>
      </c>
      <c r="L34" s="424">
        <v>0</v>
      </c>
      <c r="M34" s="424">
        <v>0</v>
      </c>
      <c r="N34" s="424">
        <v>0</v>
      </c>
      <c r="O34" s="423">
        <v>0</v>
      </c>
    </row>
    <row r="35" spans="1:15" ht="34.5" x14ac:dyDescent="0.25">
      <c r="A35" s="449" t="s">
        <v>591</v>
      </c>
      <c r="B35" s="427" t="s">
        <v>590</v>
      </c>
      <c r="C35" s="426" t="s">
        <v>588</v>
      </c>
      <c r="D35" s="425" t="s">
        <v>407</v>
      </c>
      <c r="E35" s="425" t="s">
        <v>550</v>
      </c>
      <c r="F35" s="425" t="s">
        <v>419</v>
      </c>
      <c r="G35" s="425" t="s">
        <v>7</v>
      </c>
      <c r="H35" s="425" t="s">
        <v>589</v>
      </c>
      <c r="I35" s="425" t="s">
        <v>588</v>
      </c>
      <c r="J35" s="425" t="s">
        <v>408</v>
      </c>
      <c r="K35" s="425" t="s">
        <v>407</v>
      </c>
      <c r="L35" s="424">
        <v>0</v>
      </c>
      <c r="M35" s="424">
        <v>0</v>
      </c>
      <c r="N35" s="424">
        <v>0</v>
      </c>
      <c r="O35" s="423">
        <v>0</v>
      </c>
    </row>
    <row r="36" spans="1:15" ht="23.25" x14ac:dyDescent="0.25">
      <c r="A36" s="448" t="s">
        <v>587</v>
      </c>
      <c r="B36" s="427" t="s">
        <v>586</v>
      </c>
      <c r="C36" s="426" t="s">
        <v>581</v>
      </c>
      <c r="D36" s="425" t="s">
        <v>407</v>
      </c>
      <c r="E36" s="425"/>
      <c r="F36" s="425" t="s">
        <v>411</v>
      </c>
      <c r="G36" s="425" t="s">
        <v>410</v>
      </c>
      <c r="H36" s="425" t="s">
        <v>409</v>
      </c>
      <c r="I36" s="425" t="s">
        <v>581</v>
      </c>
      <c r="J36" s="425" t="s">
        <v>408</v>
      </c>
      <c r="K36" s="425" t="s">
        <v>407</v>
      </c>
      <c r="L36" s="424">
        <v>17981.400000000001</v>
      </c>
      <c r="M36" s="424">
        <v>28554.45</v>
      </c>
      <c r="N36" s="424">
        <v>29531.25</v>
      </c>
      <c r="O36" s="423">
        <v>0</v>
      </c>
    </row>
    <row r="37" spans="1:15" ht="11.1" customHeight="1" x14ac:dyDescent="0.25">
      <c r="A37" s="447" t="s">
        <v>0</v>
      </c>
      <c r="B37" s="446"/>
      <c r="C37" s="445"/>
      <c r="D37" s="444"/>
      <c r="E37" s="444"/>
      <c r="F37" s="444"/>
      <c r="G37" s="444"/>
      <c r="H37" s="444"/>
      <c r="I37" s="444"/>
      <c r="J37" s="444"/>
      <c r="K37" s="444"/>
      <c r="L37" s="443"/>
      <c r="M37" s="443"/>
      <c r="N37" s="443"/>
      <c r="O37" s="442"/>
    </row>
    <row r="38" spans="1:15" ht="34.5" x14ac:dyDescent="0.25">
      <c r="A38" s="428" t="s">
        <v>275</v>
      </c>
      <c r="B38" s="427" t="s">
        <v>585</v>
      </c>
      <c r="C38" s="426" t="s">
        <v>581</v>
      </c>
      <c r="D38" s="425" t="s">
        <v>407</v>
      </c>
      <c r="E38" s="425"/>
      <c r="F38" s="425" t="s">
        <v>411</v>
      </c>
      <c r="G38" s="425" t="s">
        <v>9</v>
      </c>
      <c r="H38" s="425" t="s">
        <v>526</v>
      </c>
      <c r="I38" s="425" t="s">
        <v>581</v>
      </c>
      <c r="J38" s="425" t="s">
        <v>408</v>
      </c>
      <c r="K38" s="425" t="s">
        <v>407</v>
      </c>
      <c r="L38" s="424">
        <v>17981.400000000001</v>
      </c>
      <c r="M38" s="424">
        <v>24420.7</v>
      </c>
      <c r="N38" s="424">
        <v>25397.5</v>
      </c>
      <c r="O38" s="423">
        <v>0</v>
      </c>
    </row>
    <row r="39" spans="1:15" ht="34.5" x14ac:dyDescent="0.25">
      <c r="A39" s="422" t="s">
        <v>584</v>
      </c>
      <c r="B39" s="419" t="s">
        <v>583</v>
      </c>
      <c r="C39" s="418" t="s">
        <v>581</v>
      </c>
      <c r="D39" s="414"/>
      <c r="E39" s="414"/>
      <c r="F39" s="414"/>
      <c r="G39" s="414"/>
      <c r="H39" s="414"/>
      <c r="I39" s="414"/>
      <c r="J39" s="414"/>
      <c r="K39" s="414"/>
      <c r="L39" s="413">
        <v>0</v>
      </c>
      <c r="M39" s="413">
        <v>0</v>
      </c>
      <c r="N39" s="413">
        <v>0</v>
      </c>
      <c r="O39" s="412">
        <v>0</v>
      </c>
    </row>
    <row r="40" spans="1:15" ht="23.25" x14ac:dyDescent="0.25">
      <c r="A40" s="422" t="s">
        <v>564</v>
      </c>
      <c r="B40" s="419" t="s">
        <v>582</v>
      </c>
      <c r="C40" s="418" t="s">
        <v>581</v>
      </c>
      <c r="D40" s="414" t="s">
        <v>407</v>
      </c>
      <c r="E40" s="414"/>
      <c r="F40" s="414" t="s">
        <v>411</v>
      </c>
      <c r="G40" s="414" t="s">
        <v>410</v>
      </c>
      <c r="H40" s="414" t="s">
        <v>409</v>
      </c>
      <c r="I40" s="414" t="s">
        <v>581</v>
      </c>
      <c r="J40" s="414" t="s">
        <v>408</v>
      </c>
      <c r="K40" s="414" t="s">
        <v>407</v>
      </c>
      <c r="L40" s="413">
        <v>0</v>
      </c>
      <c r="M40" s="413">
        <v>4133.75</v>
      </c>
      <c r="N40" s="413">
        <v>4133.75</v>
      </c>
      <c r="O40" s="412">
        <v>0</v>
      </c>
    </row>
    <row r="41" spans="1:15" ht="11.1" customHeight="1" x14ac:dyDescent="0.25">
      <c r="A41" s="422"/>
      <c r="B41" s="419"/>
      <c r="C41" s="418"/>
      <c r="D41" s="414"/>
      <c r="E41" s="414"/>
      <c r="F41" s="414"/>
      <c r="G41" s="414"/>
      <c r="H41" s="414"/>
      <c r="I41" s="414"/>
      <c r="J41" s="414"/>
      <c r="K41" s="414"/>
      <c r="L41" s="413"/>
      <c r="M41" s="413"/>
      <c r="N41" s="413"/>
      <c r="O41" s="412"/>
    </row>
    <row r="42" spans="1:15" ht="23.25" x14ac:dyDescent="0.25">
      <c r="A42" s="448" t="s">
        <v>580</v>
      </c>
      <c r="B42" s="419" t="s">
        <v>579</v>
      </c>
      <c r="C42" s="418" t="s">
        <v>572</v>
      </c>
      <c r="D42" s="414" t="s">
        <v>407</v>
      </c>
      <c r="E42" s="414"/>
      <c r="F42" s="414" t="s">
        <v>411</v>
      </c>
      <c r="G42" s="414" t="s">
        <v>7</v>
      </c>
      <c r="H42" s="414" t="s">
        <v>409</v>
      </c>
      <c r="I42" s="414" t="s">
        <v>572</v>
      </c>
      <c r="J42" s="414" t="s">
        <v>408</v>
      </c>
      <c r="K42" s="414" t="s">
        <v>407</v>
      </c>
      <c r="L42" s="413">
        <v>0</v>
      </c>
      <c r="M42" s="413">
        <v>0</v>
      </c>
      <c r="N42" s="413">
        <v>0</v>
      </c>
      <c r="O42" s="412">
        <v>0</v>
      </c>
    </row>
    <row r="43" spans="1:15" ht="11.1" customHeight="1" x14ac:dyDescent="0.25">
      <c r="A43" s="450" t="s">
        <v>0</v>
      </c>
      <c r="B43" s="446"/>
      <c r="C43" s="445"/>
      <c r="D43" s="444"/>
      <c r="E43" s="444"/>
      <c r="F43" s="444"/>
      <c r="G43" s="444"/>
      <c r="H43" s="444"/>
      <c r="I43" s="444"/>
      <c r="J43" s="444"/>
      <c r="K43" s="444"/>
      <c r="L43" s="443"/>
      <c r="M43" s="443"/>
      <c r="N43" s="443"/>
      <c r="O43" s="442"/>
    </row>
    <row r="44" spans="1:15" ht="34.5" x14ac:dyDescent="0.25">
      <c r="A44" s="449" t="s">
        <v>578</v>
      </c>
      <c r="B44" s="427" t="s">
        <v>574</v>
      </c>
      <c r="C44" s="426" t="s">
        <v>572</v>
      </c>
      <c r="D44" s="425" t="s">
        <v>407</v>
      </c>
      <c r="E44" s="425" t="s">
        <v>550</v>
      </c>
      <c r="F44" s="425" t="s">
        <v>419</v>
      </c>
      <c r="G44" s="425" t="s">
        <v>7</v>
      </c>
      <c r="H44" s="425" t="s">
        <v>576</v>
      </c>
      <c r="I44" s="425" t="s">
        <v>572</v>
      </c>
      <c r="J44" s="425" t="s">
        <v>408</v>
      </c>
      <c r="K44" s="425" t="s">
        <v>407</v>
      </c>
      <c r="L44" s="424">
        <v>0</v>
      </c>
      <c r="M44" s="424">
        <v>0</v>
      </c>
      <c r="N44" s="424">
        <v>0</v>
      </c>
      <c r="O44" s="423">
        <v>0</v>
      </c>
    </row>
    <row r="45" spans="1:15" ht="34.5" x14ac:dyDescent="0.25">
      <c r="A45" s="449" t="s">
        <v>578</v>
      </c>
      <c r="B45" s="427" t="s">
        <v>574</v>
      </c>
      <c r="C45" s="426" t="s">
        <v>572</v>
      </c>
      <c r="D45" s="425" t="s">
        <v>407</v>
      </c>
      <c r="E45" s="425" t="s">
        <v>550</v>
      </c>
      <c r="F45" s="425" t="s">
        <v>577</v>
      </c>
      <c r="G45" s="425" t="s">
        <v>7</v>
      </c>
      <c r="H45" s="425" t="s">
        <v>576</v>
      </c>
      <c r="I45" s="425" t="s">
        <v>572</v>
      </c>
      <c r="J45" s="425" t="s">
        <v>408</v>
      </c>
      <c r="K45" s="425" t="s">
        <v>407</v>
      </c>
      <c r="L45" s="424">
        <v>0</v>
      </c>
      <c r="M45" s="424">
        <v>0</v>
      </c>
      <c r="N45" s="424">
        <v>0</v>
      </c>
      <c r="O45" s="423">
        <v>0</v>
      </c>
    </row>
    <row r="46" spans="1:15" ht="34.5" x14ac:dyDescent="0.25">
      <c r="A46" s="449" t="s">
        <v>575</v>
      </c>
      <c r="B46" s="427" t="s">
        <v>574</v>
      </c>
      <c r="C46" s="426" t="s">
        <v>572</v>
      </c>
      <c r="D46" s="425" t="s">
        <v>407</v>
      </c>
      <c r="E46" s="425" t="s">
        <v>550</v>
      </c>
      <c r="F46" s="425" t="s">
        <v>419</v>
      </c>
      <c r="G46" s="425" t="s">
        <v>7</v>
      </c>
      <c r="H46" s="425" t="s">
        <v>573</v>
      </c>
      <c r="I46" s="425" t="s">
        <v>572</v>
      </c>
      <c r="J46" s="425" t="s">
        <v>408</v>
      </c>
      <c r="K46" s="425" t="s">
        <v>407</v>
      </c>
      <c r="L46" s="424">
        <v>0</v>
      </c>
      <c r="M46" s="424">
        <v>0</v>
      </c>
      <c r="N46" s="424">
        <v>0</v>
      </c>
      <c r="O46" s="423">
        <v>0</v>
      </c>
    </row>
    <row r="47" spans="1:15" ht="23.25" x14ac:dyDescent="0.25">
      <c r="A47" s="448" t="s">
        <v>571</v>
      </c>
      <c r="B47" s="419" t="s">
        <v>570</v>
      </c>
      <c r="C47" s="418" t="s">
        <v>562</v>
      </c>
      <c r="D47" s="414" t="s">
        <v>407</v>
      </c>
      <c r="E47" s="414"/>
      <c r="F47" s="414" t="s">
        <v>411</v>
      </c>
      <c r="G47" s="414" t="s">
        <v>410</v>
      </c>
      <c r="H47" s="414" t="s">
        <v>409</v>
      </c>
      <c r="I47" s="414" t="s">
        <v>562</v>
      </c>
      <c r="J47" s="414" t="s">
        <v>408</v>
      </c>
      <c r="K47" s="414" t="s">
        <v>407</v>
      </c>
      <c r="L47" s="413">
        <v>4500</v>
      </c>
      <c r="M47" s="413">
        <v>0</v>
      </c>
      <c r="N47" s="413">
        <v>0</v>
      </c>
      <c r="O47" s="412">
        <v>0</v>
      </c>
    </row>
    <row r="48" spans="1:15" ht="11.1" customHeight="1" x14ac:dyDescent="0.25">
      <c r="A48" s="447" t="s">
        <v>0</v>
      </c>
      <c r="B48" s="446"/>
      <c r="C48" s="445"/>
      <c r="D48" s="444"/>
      <c r="E48" s="444"/>
      <c r="F48" s="444"/>
      <c r="G48" s="444"/>
      <c r="H48" s="444"/>
      <c r="I48" s="444"/>
      <c r="J48" s="444"/>
      <c r="K48" s="444"/>
      <c r="L48" s="443"/>
      <c r="M48" s="443"/>
      <c r="N48" s="443"/>
      <c r="O48" s="442"/>
    </row>
    <row r="49" spans="1:15" ht="23.25" x14ac:dyDescent="0.25">
      <c r="A49" s="428" t="s">
        <v>569</v>
      </c>
      <c r="B49" s="427" t="s">
        <v>568</v>
      </c>
      <c r="C49" s="426" t="s">
        <v>562</v>
      </c>
      <c r="D49" s="425" t="s">
        <v>407</v>
      </c>
      <c r="E49" s="425"/>
      <c r="F49" s="425" t="s">
        <v>411</v>
      </c>
      <c r="G49" s="425" t="s">
        <v>10</v>
      </c>
      <c r="H49" s="425" t="s">
        <v>409</v>
      </c>
      <c r="I49" s="425" t="s">
        <v>562</v>
      </c>
      <c r="J49" s="425" t="s">
        <v>408</v>
      </c>
      <c r="K49" s="425" t="s">
        <v>407</v>
      </c>
      <c r="L49" s="424">
        <v>4500</v>
      </c>
      <c r="M49" s="424">
        <v>0</v>
      </c>
      <c r="N49" s="424">
        <v>0</v>
      </c>
      <c r="O49" s="423">
        <v>0</v>
      </c>
    </row>
    <row r="50" spans="1:15" ht="23.25" x14ac:dyDescent="0.25">
      <c r="A50" s="428" t="s">
        <v>567</v>
      </c>
      <c r="B50" s="419" t="s">
        <v>566</v>
      </c>
      <c r="C50" s="418" t="s">
        <v>562</v>
      </c>
      <c r="D50" s="414" t="s">
        <v>407</v>
      </c>
      <c r="E50" s="414"/>
      <c r="F50" s="414" t="s">
        <v>411</v>
      </c>
      <c r="G50" s="414" t="s">
        <v>13</v>
      </c>
      <c r="H50" s="414" t="s">
        <v>565</v>
      </c>
      <c r="I50" s="414" t="s">
        <v>562</v>
      </c>
      <c r="J50" s="414" t="s">
        <v>408</v>
      </c>
      <c r="K50" s="414" t="s">
        <v>407</v>
      </c>
      <c r="L50" s="413">
        <v>0</v>
      </c>
      <c r="M50" s="413">
        <v>0</v>
      </c>
      <c r="N50" s="413">
        <v>0</v>
      </c>
      <c r="O50" s="412">
        <v>0</v>
      </c>
    </row>
    <row r="51" spans="1:15" ht="23.25" x14ac:dyDescent="0.25">
      <c r="A51" s="428" t="s">
        <v>564</v>
      </c>
      <c r="B51" s="419" t="s">
        <v>563</v>
      </c>
      <c r="C51" s="418" t="s">
        <v>562</v>
      </c>
      <c r="D51" s="414" t="s">
        <v>407</v>
      </c>
      <c r="E51" s="414"/>
      <c r="F51" s="414" t="s">
        <v>411</v>
      </c>
      <c r="G51" s="414" t="s">
        <v>7</v>
      </c>
      <c r="H51" s="414" t="s">
        <v>409</v>
      </c>
      <c r="I51" s="414" t="s">
        <v>562</v>
      </c>
      <c r="J51" s="414" t="s">
        <v>408</v>
      </c>
      <c r="K51" s="414" t="s">
        <v>407</v>
      </c>
      <c r="L51" s="413">
        <v>0</v>
      </c>
      <c r="M51" s="413">
        <v>0</v>
      </c>
      <c r="N51" s="413">
        <v>0</v>
      </c>
      <c r="O51" s="412">
        <v>0</v>
      </c>
    </row>
    <row r="52" spans="1:15" ht="23.25" x14ac:dyDescent="0.25">
      <c r="A52" s="448" t="s">
        <v>561</v>
      </c>
      <c r="B52" s="419" t="s">
        <v>559</v>
      </c>
      <c r="C52" s="418" t="s">
        <v>415</v>
      </c>
      <c r="D52" s="414" t="s">
        <v>407</v>
      </c>
      <c r="E52" s="414"/>
      <c r="F52" s="414" t="s">
        <v>411</v>
      </c>
      <c r="G52" s="414" t="s">
        <v>410</v>
      </c>
      <c r="H52" s="414" t="s">
        <v>409</v>
      </c>
      <c r="I52" s="414" t="s">
        <v>415</v>
      </c>
      <c r="J52" s="414" t="s">
        <v>408</v>
      </c>
      <c r="K52" s="414" t="s">
        <v>407</v>
      </c>
      <c r="L52" s="413">
        <v>0</v>
      </c>
      <c r="M52" s="413">
        <v>0</v>
      </c>
      <c r="N52" s="413">
        <v>0</v>
      </c>
      <c r="O52" s="412">
        <v>0</v>
      </c>
    </row>
    <row r="53" spans="1:15" ht="11.1" customHeight="1" x14ac:dyDescent="0.25">
      <c r="A53" s="447" t="s">
        <v>0</v>
      </c>
      <c r="B53" s="446"/>
      <c r="C53" s="445"/>
      <c r="D53" s="444"/>
      <c r="E53" s="444"/>
      <c r="F53" s="444"/>
      <c r="G53" s="444"/>
      <c r="H53" s="444"/>
      <c r="I53" s="444"/>
      <c r="J53" s="444"/>
      <c r="K53" s="444"/>
      <c r="L53" s="443"/>
      <c r="M53" s="443"/>
      <c r="N53" s="443"/>
      <c r="O53" s="442"/>
    </row>
    <row r="54" spans="1:15" ht="34.5" x14ac:dyDescent="0.25">
      <c r="A54" s="428" t="s">
        <v>560</v>
      </c>
      <c r="B54" s="427" t="s">
        <v>559</v>
      </c>
      <c r="C54" s="426" t="s">
        <v>415</v>
      </c>
      <c r="D54" s="425" t="s">
        <v>407</v>
      </c>
      <c r="E54" s="425" t="s">
        <v>550</v>
      </c>
      <c r="F54" s="425" t="s">
        <v>411</v>
      </c>
      <c r="G54" s="425" t="s">
        <v>410</v>
      </c>
      <c r="H54" s="425" t="s">
        <v>409</v>
      </c>
      <c r="I54" s="425" t="s">
        <v>415</v>
      </c>
      <c r="J54" s="425" t="s">
        <v>408</v>
      </c>
      <c r="K54" s="425" t="s">
        <v>407</v>
      </c>
      <c r="L54" s="424">
        <v>0</v>
      </c>
      <c r="M54" s="424">
        <v>0</v>
      </c>
      <c r="N54" s="424">
        <v>0</v>
      </c>
      <c r="O54" s="423">
        <v>0</v>
      </c>
    </row>
    <row r="55" spans="1:15" ht="11.1" customHeight="1" x14ac:dyDescent="0.25">
      <c r="A55" s="428"/>
      <c r="B55" s="419"/>
      <c r="C55" s="418"/>
      <c r="D55" s="414"/>
      <c r="E55" s="414"/>
      <c r="F55" s="414"/>
      <c r="G55" s="414"/>
      <c r="H55" s="414"/>
      <c r="I55" s="414"/>
      <c r="J55" s="414"/>
      <c r="K55" s="414"/>
      <c r="L55" s="413"/>
      <c r="M55" s="413"/>
      <c r="N55" s="413"/>
      <c r="O55" s="412"/>
    </row>
    <row r="56" spans="1:15" ht="15" x14ac:dyDescent="0.25">
      <c r="A56" s="448" t="s">
        <v>552</v>
      </c>
      <c r="B56" s="419" t="s">
        <v>551</v>
      </c>
      <c r="C56" s="418"/>
      <c r="D56" s="414"/>
      <c r="E56" s="414"/>
      <c r="F56" s="414"/>
      <c r="G56" s="414"/>
      <c r="H56" s="414"/>
      <c r="I56" s="414"/>
      <c r="J56" s="414"/>
      <c r="K56" s="414"/>
      <c r="L56" s="413">
        <v>0</v>
      </c>
      <c r="M56" s="413">
        <v>0</v>
      </c>
      <c r="N56" s="413">
        <v>0</v>
      </c>
      <c r="O56" s="412">
        <v>0</v>
      </c>
    </row>
    <row r="57" spans="1:15" ht="11.1" customHeight="1" x14ac:dyDescent="0.25">
      <c r="A57" s="447" t="s">
        <v>0</v>
      </c>
      <c r="B57" s="446"/>
      <c r="C57" s="445"/>
      <c r="D57" s="444"/>
      <c r="E57" s="444"/>
      <c r="F57" s="444"/>
      <c r="G57" s="444"/>
      <c r="H57" s="444"/>
      <c r="I57" s="444"/>
      <c r="J57" s="444"/>
      <c r="K57" s="444"/>
      <c r="L57" s="443"/>
      <c r="M57" s="443"/>
      <c r="N57" s="443"/>
      <c r="O57" s="442"/>
    </row>
    <row r="58" spans="1:15" ht="23.25" x14ac:dyDescent="0.25">
      <c r="A58" s="448" t="s">
        <v>558</v>
      </c>
      <c r="B58" s="419" t="s">
        <v>557</v>
      </c>
      <c r="C58" s="418" t="s">
        <v>412</v>
      </c>
      <c r="D58" s="414" t="s">
        <v>407</v>
      </c>
      <c r="E58" s="414"/>
      <c r="F58" s="414" t="s">
        <v>411</v>
      </c>
      <c r="G58" s="414" t="s">
        <v>410</v>
      </c>
      <c r="H58" s="414" t="s">
        <v>553</v>
      </c>
      <c r="I58" s="414" t="s">
        <v>553</v>
      </c>
      <c r="J58" s="414" t="s">
        <v>408</v>
      </c>
      <c r="K58" s="414" t="s">
        <v>407</v>
      </c>
      <c r="L58" s="413">
        <v>0</v>
      </c>
      <c r="M58" s="413">
        <v>0</v>
      </c>
      <c r="N58" s="413">
        <v>0</v>
      </c>
      <c r="O58" s="412">
        <v>0</v>
      </c>
    </row>
    <row r="59" spans="1:15" ht="12.75" customHeight="1" x14ac:dyDescent="0.25">
      <c r="A59" s="447" t="s">
        <v>556</v>
      </c>
      <c r="B59" s="446"/>
      <c r="C59" s="445"/>
      <c r="D59" s="444"/>
      <c r="E59" s="444"/>
      <c r="F59" s="444"/>
      <c r="G59" s="444"/>
      <c r="H59" s="444"/>
      <c r="I59" s="444"/>
      <c r="J59" s="444"/>
      <c r="K59" s="444"/>
      <c r="L59" s="443"/>
      <c r="M59" s="443"/>
      <c r="N59" s="443"/>
      <c r="O59" s="442"/>
    </row>
    <row r="60" spans="1:15" ht="23.25" x14ac:dyDescent="0.25">
      <c r="A60" s="428" t="s">
        <v>555</v>
      </c>
      <c r="B60" s="427" t="s">
        <v>554</v>
      </c>
      <c r="C60" s="426" t="s">
        <v>553</v>
      </c>
      <c r="D60" s="425" t="s">
        <v>407</v>
      </c>
      <c r="E60" s="425"/>
      <c r="F60" s="425" t="s">
        <v>411</v>
      </c>
      <c r="G60" s="425" t="s">
        <v>410</v>
      </c>
      <c r="H60" s="425" t="s">
        <v>553</v>
      </c>
      <c r="I60" s="425" t="s">
        <v>553</v>
      </c>
      <c r="J60" s="425" t="s">
        <v>408</v>
      </c>
      <c r="K60" s="425" t="s">
        <v>407</v>
      </c>
      <c r="L60" s="424">
        <v>0</v>
      </c>
      <c r="M60" s="424">
        <v>0</v>
      </c>
      <c r="N60" s="424">
        <v>0</v>
      </c>
      <c r="O60" s="423">
        <v>0</v>
      </c>
    </row>
    <row r="61" spans="1:15" ht="34.5" x14ac:dyDescent="0.25">
      <c r="A61" s="441" t="s">
        <v>552</v>
      </c>
      <c r="B61" s="440" t="s">
        <v>551</v>
      </c>
      <c r="C61" s="414"/>
      <c r="D61" s="414" t="s">
        <v>407</v>
      </c>
      <c r="E61" s="414" t="s">
        <v>550</v>
      </c>
      <c r="F61" s="414" t="s">
        <v>411</v>
      </c>
      <c r="G61" s="414" t="s">
        <v>410</v>
      </c>
      <c r="H61" s="414" t="s">
        <v>409</v>
      </c>
      <c r="I61" s="414" t="s">
        <v>409</v>
      </c>
      <c r="J61" s="414" t="s">
        <v>408</v>
      </c>
      <c r="K61" s="414" t="s">
        <v>407</v>
      </c>
      <c r="L61" s="439">
        <v>0</v>
      </c>
      <c r="M61" s="439">
        <v>0</v>
      </c>
      <c r="N61" s="439">
        <v>0</v>
      </c>
      <c r="O61" s="412">
        <v>0</v>
      </c>
    </row>
    <row r="62" spans="1:15" ht="23.25" x14ac:dyDescent="0.25">
      <c r="A62" s="417" t="s">
        <v>549</v>
      </c>
      <c r="B62" s="416" t="s">
        <v>548</v>
      </c>
      <c r="C62" s="415" t="s">
        <v>412</v>
      </c>
      <c r="D62" s="414" t="s">
        <v>407</v>
      </c>
      <c r="E62" s="414"/>
      <c r="F62" s="414" t="s">
        <v>411</v>
      </c>
      <c r="G62" s="414" t="s">
        <v>410</v>
      </c>
      <c r="H62" s="414" t="s">
        <v>409</v>
      </c>
      <c r="I62" s="414"/>
      <c r="J62" s="414" t="s">
        <v>408</v>
      </c>
      <c r="K62" s="414" t="s">
        <v>407</v>
      </c>
      <c r="L62" s="413">
        <v>26869.95</v>
      </c>
      <c r="M62" s="413">
        <v>28554.45</v>
      </c>
      <c r="N62" s="413">
        <v>29531.25</v>
      </c>
      <c r="O62" s="412">
        <v>0</v>
      </c>
    </row>
    <row r="63" spans="1:15" ht="23.25" x14ac:dyDescent="0.25">
      <c r="A63" s="411" t="s">
        <v>547</v>
      </c>
      <c r="B63" s="419" t="s">
        <v>546</v>
      </c>
      <c r="C63" s="418" t="s">
        <v>412</v>
      </c>
      <c r="D63" s="414" t="s">
        <v>407</v>
      </c>
      <c r="E63" s="414"/>
      <c r="F63" s="414" t="s">
        <v>411</v>
      </c>
      <c r="G63" s="414" t="s">
        <v>410</v>
      </c>
      <c r="H63" s="414" t="s">
        <v>409</v>
      </c>
      <c r="I63" s="414"/>
      <c r="J63" s="414" t="s">
        <v>408</v>
      </c>
      <c r="K63" s="414" t="s">
        <v>407</v>
      </c>
      <c r="L63" s="413">
        <v>7566.52</v>
      </c>
      <c r="M63" s="413">
        <v>7715.7</v>
      </c>
      <c r="N63" s="413">
        <v>7715.7</v>
      </c>
      <c r="O63" s="412">
        <v>0</v>
      </c>
    </row>
    <row r="64" spans="1:15" ht="23.25" x14ac:dyDescent="0.25">
      <c r="A64" s="422" t="s">
        <v>545</v>
      </c>
      <c r="B64" s="419" t="s">
        <v>544</v>
      </c>
      <c r="C64" s="418" t="s">
        <v>543</v>
      </c>
      <c r="D64" s="414" t="s">
        <v>407</v>
      </c>
      <c r="E64" s="414"/>
      <c r="F64" s="414" t="s">
        <v>411</v>
      </c>
      <c r="G64" s="414" t="s">
        <v>410</v>
      </c>
      <c r="H64" s="414" t="s">
        <v>409</v>
      </c>
      <c r="I64" s="414"/>
      <c r="J64" s="414" t="s">
        <v>408</v>
      </c>
      <c r="K64" s="414" t="s">
        <v>407</v>
      </c>
      <c r="L64" s="413">
        <v>5818.42</v>
      </c>
      <c r="M64" s="413">
        <v>5933</v>
      </c>
      <c r="N64" s="413">
        <v>5933</v>
      </c>
      <c r="O64" s="412">
        <v>0</v>
      </c>
    </row>
    <row r="65" spans="1:15" ht="23.25" x14ac:dyDescent="0.25">
      <c r="A65" s="428" t="s">
        <v>542</v>
      </c>
      <c r="B65" s="419" t="s">
        <v>541</v>
      </c>
      <c r="C65" s="418" t="s">
        <v>540</v>
      </c>
      <c r="D65" s="414" t="s">
        <v>407</v>
      </c>
      <c r="E65" s="414"/>
      <c r="F65" s="414" t="s">
        <v>411</v>
      </c>
      <c r="G65" s="414" t="s">
        <v>410</v>
      </c>
      <c r="H65" s="414" t="s">
        <v>409</v>
      </c>
      <c r="I65" s="414"/>
      <c r="J65" s="414" t="s">
        <v>408</v>
      </c>
      <c r="K65" s="414" t="s">
        <v>407</v>
      </c>
      <c r="L65" s="413">
        <v>0</v>
      </c>
      <c r="M65" s="413">
        <v>0</v>
      </c>
      <c r="N65" s="413">
        <v>0</v>
      </c>
      <c r="O65" s="412">
        <v>0</v>
      </c>
    </row>
    <row r="66" spans="1:15" ht="23.25" x14ac:dyDescent="0.25">
      <c r="A66" s="422" t="s">
        <v>539</v>
      </c>
      <c r="B66" s="419" t="s">
        <v>538</v>
      </c>
      <c r="C66" s="418" t="s">
        <v>537</v>
      </c>
      <c r="D66" s="414" t="s">
        <v>407</v>
      </c>
      <c r="E66" s="414"/>
      <c r="F66" s="414" t="s">
        <v>411</v>
      </c>
      <c r="G66" s="414" t="s">
        <v>410</v>
      </c>
      <c r="H66" s="414" t="s">
        <v>409</v>
      </c>
      <c r="I66" s="414"/>
      <c r="J66" s="414" t="s">
        <v>408</v>
      </c>
      <c r="K66" s="414" t="s">
        <v>407</v>
      </c>
      <c r="L66" s="413">
        <v>0</v>
      </c>
      <c r="M66" s="413">
        <v>0</v>
      </c>
      <c r="N66" s="413">
        <v>0</v>
      </c>
      <c r="O66" s="412">
        <v>0</v>
      </c>
    </row>
    <row r="67" spans="1:15" ht="23.25" x14ac:dyDescent="0.25">
      <c r="A67" s="422" t="s">
        <v>536</v>
      </c>
      <c r="B67" s="419" t="s">
        <v>535</v>
      </c>
      <c r="C67" s="418" t="s">
        <v>529</v>
      </c>
      <c r="D67" s="414" t="s">
        <v>407</v>
      </c>
      <c r="E67" s="414"/>
      <c r="F67" s="414" t="s">
        <v>411</v>
      </c>
      <c r="G67" s="414" t="s">
        <v>410</v>
      </c>
      <c r="H67" s="414" t="s">
        <v>409</v>
      </c>
      <c r="I67" s="414"/>
      <c r="J67" s="414" t="s">
        <v>408</v>
      </c>
      <c r="K67" s="414" t="s">
        <v>407</v>
      </c>
      <c r="L67" s="413">
        <v>1748.1</v>
      </c>
      <c r="M67" s="413">
        <v>1782.7</v>
      </c>
      <c r="N67" s="413">
        <v>1782.7</v>
      </c>
      <c r="O67" s="412">
        <v>0</v>
      </c>
    </row>
    <row r="68" spans="1:15" ht="23.25" x14ac:dyDescent="0.25">
      <c r="A68" s="421" t="s">
        <v>534</v>
      </c>
      <c r="B68" s="419" t="s">
        <v>533</v>
      </c>
      <c r="C68" s="418" t="s">
        <v>529</v>
      </c>
      <c r="D68" s="414" t="s">
        <v>407</v>
      </c>
      <c r="E68" s="414"/>
      <c r="F68" s="414" t="s">
        <v>411</v>
      </c>
      <c r="G68" s="414" t="s">
        <v>410</v>
      </c>
      <c r="H68" s="414" t="s">
        <v>532</v>
      </c>
      <c r="I68" s="414"/>
      <c r="J68" s="414" t="s">
        <v>408</v>
      </c>
      <c r="K68" s="414" t="s">
        <v>407</v>
      </c>
      <c r="L68" s="413">
        <v>1748.1</v>
      </c>
      <c r="M68" s="413">
        <v>1782.7</v>
      </c>
      <c r="N68" s="413">
        <v>1782.7</v>
      </c>
      <c r="O68" s="412">
        <v>0</v>
      </c>
    </row>
    <row r="69" spans="1:15" ht="24" thickBot="1" x14ac:dyDescent="0.3">
      <c r="A69" s="438" t="s">
        <v>531</v>
      </c>
      <c r="B69" s="437" t="s">
        <v>530</v>
      </c>
      <c r="C69" s="436" t="s">
        <v>529</v>
      </c>
      <c r="D69" s="435" t="s">
        <v>407</v>
      </c>
      <c r="E69" s="435"/>
      <c r="F69" s="435" t="s">
        <v>411</v>
      </c>
      <c r="G69" s="435" t="s">
        <v>410</v>
      </c>
      <c r="H69" s="435" t="s">
        <v>409</v>
      </c>
      <c r="I69" s="435"/>
      <c r="J69" s="435" t="s">
        <v>408</v>
      </c>
      <c r="K69" s="435" t="s">
        <v>407</v>
      </c>
      <c r="L69" s="434">
        <v>0</v>
      </c>
      <c r="M69" s="434">
        <v>0</v>
      </c>
      <c r="N69" s="434">
        <v>0</v>
      </c>
      <c r="O69" s="406">
        <v>0</v>
      </c>
    </row>
    <row r="70" spans="1:15" ht="23.25" x14ac:dyDescent="0.25">
      <c r="A70" s="428" t="s">
        <v>528</v>
      </c>
      <c r="B70" s="419" t="s">
        <v>527</v>
      </c>
      <c r="C70" s="418" t="s">
        <v>526</v>
      </c>
      <c r="D70" s="414"/>
      <c r="E70" s="414"/>
      <c r="F70" s="414"/>
      <c r="G70" s="414"/>
      <c r="H70" s="414"/>
      <c r="I70" s="414"/>
      <c r="J70" s="414"/>
      <c r="K70" s="414"/>
      <c r="L70" s="413">
        <v>0</v>
      </c>
      <c r="M70" s="413">
        <v>0</v>
      </c>
      <c r="N70" s="413">
        <v>0</v>
      </c>
      <c r="O70" s="412">
        <v>0</v>
      </c>
    </row>
    <row r="71" spans="1:15" ht="23.25" x14ac:dyDescent="0.25">
      <c r="A71" s="422" t="s">
        <v>525</v>
      </c>
      <c r="B71" s="419" t="s">
        <v>524</v>
      </c>
      <c r="C71" s="418" t="s">
        <v>523</v>
      </c>
      <c r="D71" s="414"/>
      <c r="E71" s="414"/>
      <c r="F71" s="414"/>
      <c r="G71" s="414"/>
      <c r="H71" s="414"/>
      <c r="I71" s="414"/>
      <c r="J71" s="414"/>
      <c r="K71" s="414"/>
      <c r="L71" s="413">
        <v>0</v>
      </c>
      <c r="M71" s="413">
        <v>0</v>
      </c>
      <c r="N71" s="413">
        <v>0</v>
      </c>
      <c r="O71" s="412">
        <v>0</v>
      </c>
    </row>
    <row r="72" spans="1:15" ht="23.25" x14ac:dyDescent="0.25">
      <c r="A72" s="422" t="s">
        <v>522</v>
      </c>
      <c r="B72" s="419" t="s">
        <v>521</v>
      </c>
      <c r="C72" s="418" t="s">
        <v>520</v>
      </c>
      <c r="D72" s="414"/>
      <c r="E72" s="414"/>
      <c r="F72" s="414"/>
      <c r="G72" s="414"/>
      <c r="H72" s="414"/>
      <c r="I72" s="414"/>
      <c r="J72" s="414"/>
      <c r="K72" s="414"/>
      <c r="L72" s="413">
        <v>0</v>
      </c>
      <c r="M72" s="413">
        <v>0</v>
      </c>
      <c r="N72" s="413">
        <v>0</v>
      </c>
      <c r="O72" s="412">
        <v>0</v>
      </c>
    </row>
    <row r="73" spans="1:15" ht="23.25" x14ac:dyDescent="0.25">
      <c r="A73" s="422" t="s">
        <v>519</v>
      </c>
      <c r="B73" s="419" t="s">
        <v>518</v>
      </c>
      <c r="C73" s="418" t="s">
        <v>515</v>
      </c>
      <c r="D73" s="414"/>
      <c r="E73" s="414"/>
      <c r="F73" s="414"/>
      <c r="G73" s="414"/>
      <c r="H73" s="414"/>
      <c r="I73" s="414"/>
      <c r="J73" s="414"/>
      <c r="K73" s="414"/>
      <c r="L73" s="413">
        <v>0</v>
      </c>
      <c r="M73" s="413">
        <v>0</v>
      </c>
      <c r="N73" s="413">
        <v>0</v>
      </c>
      <c r="O73" s="412">
        <v>0</v>
      </c>
    </row>
    <row r="74" spans="1:15" ht="23.25" x14ac:dyDescent="0.25">
      <c r="A74" s="421" t="s">
        <v>517</v>
      </c>
      <c r="B74" s="419" t="s">
        <v>516</v>
      </c>
      <c r="C74" s="418" t="s">
        <v>515</v>
      </c>
      <c r="D74" s="414"/>
      <c r="E74" s="414"/>
      <c r="F74" s="414"/>
      <c r="G74" s="414"/>
      <c r="H74" s="414"/>
      <c r="I74" s="414"/>
      <c r="J74" s="414"/>
      <c r="K74" s="414"/>
      <c r="L74" s="413">
        <v>0</v>
      </c>
      <c r="M74" s="413">
        <v>0</v>
      </c>
      <c r="N74" s="413">
        <v>0</v>
      </c>
      <c r="O74" s="412">
        <v>0</v>
      </c>
    </row>
    <row r="75" spans="1:15" ht="23.25" x14ac:dyDescent="0.25">
      <c r="A75" s="420" t="s">
        <v>514</v>
      </c>
      <c r="B75" s="419" t="s">
        <v>513</v>
      </c>
      <c r="C75" s="418" t="s">
        <v>512</v>
      </c>
      <c r="D75" s="414" t="s">
        <v>407</v>
      </c>
      <c r="E75" s="414"/>
      <c r="F75" s="414" t="s">
        <v>411</v>
      </c>
      <c r="G75" s="414" t="s">
        <v>410</v>
      </c>
      <c r="H75" s="414" t="s">
        <v>409</v>
      </c>
      <c r="I75" s="414"/>
      <c r="J75" s="414" t="s">
        <v>408</v>
      </c>
      <c r="K75" s="414" t="s">
        <v>407</v>
      </c>
      <c r="L75" s="413">
        <v>0</v>
      </c>
      <c r="M75" s="413">
        <v>0</v>
      </c>
      <c r="N75" s="413">
        <v>0</v>
      </c>
      <c r="O75" s="412">
        <v>0</v>
      </c>
    </row>
    <row r="76" spans="1:15" ht="34.5" x14ac:dyDescent="0.25">
      <c r="A76" s="422" t="s">
        <v>511</v>
      </c>
      <c r="B76" s="419" t="s">
        <v>510</v>
      </c>
      <c r="C76" s="418" t="s">
        <v>509</v>
      </c>
      <c r="D76" s="414"/>
      <c r="E76" s="414"/>
      <c r="F76" s="414"/>
      <c r="G76" s="414"/>
      <c r="H76" s="414"/>
      <c r="I76" s="414"/>
      <c r="J76" s="414"/>
      <c r="K76" s="414"/>
      <c r="L76" s="413">
        <v>0</v>
      </c>
      <c r="M76" s="413">
        <v>0</v>
      </c>
      <c r="N76" s="413">
        <v>0</v>
      </c>
      <c r="O76" s="412">
        <v>0</v>
      </c>
    </row>
    <row r="77" spans="1:15" ht="34.5" x14ac:dyDescent="0.25">
      <c r="A77" s="421" t="s">
        <v>508</v>
      </c>
      <c r="B77" s="419" t="s">
        <v>507</v>
      </c>
      <c r="C77" s="418" t="s">
        <v>506</v>
      </c>
      <c r="D77" s="414" t="s">
        <v>407</v>
      </c>
      <c r="E77" s="414"/>
      <c r="F77" s="414" t="s">
        <v>411</v>
      </c>
      <c r="G77" s="414" t="s">
        <v>410</v>
      </c>
      <c r="H77" s="414" t="s">
        <v>409</v>
      </c>
      <c r="I77" s="414"/>
      <c r="J77" s="414" t="s">
        <v>408</v>
      </c>
      <c r="K77" s="414" t="s">
        <v>407</v>
      </c>
      <c r="L77" s="413">
        <v>0</v>
      </c>
      <c r="M77" s="413">
        <v>0</v>
      </c>
      <c r="N77" s="413">
        <v>0</v>
      </c>
      <c r="O77" s="412">
        <v>0</v>
      </c>
    </row>
    <row r="78" spans="1:15" ht="23.25" x14ac:dyDescent="0.25">
      <c r="A78" s="422" t="s">
        <v>505</v>
      </c>
      <c r="B78" s="419" t="s">
        <v>504</v>
      </c>
      <c r="C78" s="418" t="s">
        <v>503</v>
      </c>
      <c r="D78" s="414" t="s">
        <v>407</v>
      </c>
      <c r="E78" s="414"/>
      <c r="F78" s="414" t="s">
        <v>411</v>
      </c>
      <c r="G78" s="414" t="s">
        <v>410</v>
      </c>
      <c r="H78" s="414" t="s">
        <v>502</v>
      </c>
      <c r="I78" s="414"/>
      <c r="J78" s="414" t="s">
        <v>408</v>
      </c>
      <c r="K78" s="414" t="s">
        <v>407</v>
      </c>
      <c r="L78" s="413">
        <v>0</v>
      </c>
      <c r="M78" s="413">
        <v>0</v>
      </c>
      <c r="N78" s="413">
        <v>0</v>
      </c>
      <c r="O78" s="412">
        <v>0</v>
      </c>
    </row>
    <row r="79" spans="1:15" ht="34.5" x14ac:dyDescent="0.25">
      <c r="A79" s="422" t="s">
        <v>501</v>
      </c>
      <c r="B79" s="419" t="s">
        <v>500</v>
      </c>
      <c r="C79" s="418" t="s">
        <v>499</v>
      </c>
      <c r="D79" s="414" t="s">
        <v>407</v>
      </c>
      <c r="E79" s="414"/>
      <c r="F79" s="414" t="s">
        <v>411</v>
      </c>
      <c r="G79" s="414" t="s">
        <v>410</v>
      </c>
      <c r="H79" s="414" t="s">
        <v>409</v>
      </c>
      <c r="I79" s="414"/>
      <c r="J79" s="414" t="s">
        <v>408</v>
      </c>
      <c r="K79" s="414" t="s">
        <v>407</v>
      </c>
      <c r="L79" s="413">
        <v>0</v>
      </c>
      <c r="M79" s="413">
        <v>0</v>
      </c>
      <c r="N79" s="413">
        <v>0</v>
      </c>
      <c r="O79" s="412">
        <v>0</v>
      </c>
    </row>
    <row r="80" spans="1:15" ht="23.25" x14ac:dyDescent="0.25">
      <c r="A80" s="422" t="s">
        <v>498</v>
      </c>
      <c r="B80" s="419" t="s">
        <v>497</v>
      </c>
      <c r="C80" s="418" t="s">
        <v>496</v>
      </c>
      <c r="D80" s="414" t="s">
        <v>407</v>
      </c>
      <c r="E80" s="414"/>
      <c r="F80" s="414" t="s">
        <v>411</v>
      </c>
      <c r="G80" s="414" t="s">
        <v>410</v>
      </c>
      <c r="H80" s="414" t="s">
        <v>495</v>
      </c>
      <c r="I80" s="414"/>
      <c r="J80" s="414" t="s">
        <v>408</v>
      </c>
      <c r="K80" s="414" t="s">
        <v>407</v>
      </c>
      <c r="L80" s="413">
        <v>0</v>
      </c>
      <c r="M80" s="413">
        <v>0</v>
      </c>
      <c r="N80" s="413">
        <v>0</v>
      </c>
      <c r="O80" s="412">
        <v>0</v>
      </c>
    </row>
    <row r="81" spans="1:15" ht="23.25" x14ac:dyDescent="0.25">
      <c r="A81" s="420" t="s">
        <v>494</v>
      </c>
      <c r="B81" s="419" t="s">
        <v>493</v>
      </c>
      <c r="C81" s="418" t="s">
        <v>492</v>
      </c>
      <c r="D81" s="414" t="s">
        <v>407</v>
      </c>
      <c r="E81" s="414"/>
      <c r="F81" s="414" t="s">
        <v>411</v>
      </c>
      <c r="G81" s="414" t="s">
        <v>410</v>
      </c>
      <c r="H81" s="414" t="s">
        <v>409</v>
      </c>
      <c r="I81" s="414"/>
      <c r="J81" s="414" t="s">
        <v>408</v>
      </c>
      <c r="K81" s="414" t="s">
        <v>407</v>
      </c>
      <c r="L81" s="413">
        <v>110</v>
      </c>
      <c r="M81" s="413">
        <v>160</v>
      </c>
      <c r="N81" s="413">
        <v>160</v>
      </c>
      <c r="O81" s="412">
        <v>0</v>
      </c>
    </row>
    <row r="82" spans="1:15" ht="23.25" x14ac:dyDescent="0.25">
      <c r="A82" s="422" t="s">
        <v>491</v>
      </c>
      <c r="B82" s="419" t="s">
        <v>490</v>
      </c>
      <c r="C82" s="418" t="s">
        <v>489</v>
      </c>
      <c r="D82" s="414" t="s">
        <v>407</v>
      </c>
      <c r="E82" s="414"/>
      <c r="F82" s="414" t="s">
        <v>411</v>
      </c>
      <c r="G82" s="414" t="s">
        <v>410</v>
      </c>
      <c r="H82" s="414" t="s">
        <v>488</v>
      </c>
      <c r="I82" s="414"/>
      <c r="J82" s="414" t="s">
        <v>408</v>
      </c>
      <c r="K82" s="414" t="s">
        <v>407</v>
      </c>
      <c r="L82" s="413">
        <v>0</v>
      </c>
      <c r="M82" s="413">
        <v>0</v>
      </c>
      <c r="N82" s="413">
        <v>0</v>
      </c>
      <c r="O82" s="412">
        <v>0</v>
      </c>
    </row>
    <row r="83" spans="1:15" ht="23.25" x14ac:dyDescent="0.25">
      <c r="A83" s="422" t="s">
        <v>487</v>
      </c>
      <c r="B83" s="419" t="s">
        <v>486</v>
      </c>
      <c r="C83" s="418" t="s">
        <v>485</v>
      </c>
      <c r="D83" s="414" t="s">
        <v>407</v>
      </c>
      <c r="E83" s="414"/>
      <c r="F83" s="414" t="s">
        <v>411</v>
      </c>
      <c r="G83" s="414" t="s">
        <v>410</v>
      </c>
      <c r="H83" s="414" t="s">
        <v>409</v>
      </c>
      <c r="I83" s="414"/>
      <c r="J83" s="414" t="s">
        <v>408</v>
      </c>
      <c r="K83" s="414" t="s">
        <v>407</v>
      </c>
      <c r="L83" s="413">
        <v>60</v>
      </c>
      <c r="M83" s="413">
        <v>60</v>
      </c>
      <c r="N83" s="413">
        <v>60</v>
      </c>
      <c r="O83" s="412">
        <v>0</v>
      </c>
    </row>
    <row r="84" spans="1:15" ht="23.25" x14ac:dyDescent="0.25">
      <c r="A84" s="422" t="s">
        <v>484</v>
      </c>
      <c r="B84" s="419" t="s">
        <v>483</v>
      </c>
      <c r="C84" s="418" t="s">
        <v>482</v>
      </c>
      <c r="D84" s="414" t="s">
        <v>407</v>
      </c>
      <c r="E84" s="414"/>
      <c r="F84" s="414" t="s">
        <v>411</v>
      </c>
      <c r="G84" s="414" t="s">
        <v>410</v>
      </c>
      <c r="H84" s="414" t="s">
        <v>409</v>
      </c>
      <c r="I84" s="414"/>
      <c r="J84" s="414" t="s">
        <v>408</v>
      </c>
      <c r="K84" s="414" t="s">
        <v>407</v>
      </c>
      <c r="L84" s="413">
        <v>50</v>
      </c>
      <c r="M84" s="413">
        <v>100</v>
      </c>
      <c r="N84" s="413">
        <v>100</v>
      </c>
      <c r="O84" s="412">
        <v>0</v>
      </c>
    </row>
    <row r="85" spans="1:15" ht="15" x14ac:dyDescent="0.25">
      <c r="A85" s="420" t="s">
        <v>481</v>
      </c>
      <c r="B85" s="419" t="s">
        <v>480</v>
      </c>
      <c r="C85" s="418" t="s">
        <v>412</v>
      </c>
      <c r="D85" s="414"/>
      <c r="E85" s="414"/>
      <c r="F85" s="414"/>
      <c r="G85" s="414"/>
      <c r="H85" s="414"/>
      <c r="I85" s="414"/>
      <c r="J85" s="414"/>
      <c r="K85" s="414"/>
      <c r="L85" s="413">
        <v>0</v>
      </c>
      <c r="M85" s="413">
        <v>0</v>
      </c>
      <c r="N85" s="413">
        <v>0</v>
      </c>
      <c r="O85" s="412">
        <v>0</v>
      </c>
    </row>
    <row r="86" spans="1:15" ht="23.25" x14ac:dyDescent="0.25">
      <c r="A86" s="422" t="s">
        <v>479</v>
      </c>
      <c r="B86" s="419" t="s">
        <v>478</v>
      </c>
      <c r="C86" s="418" t="s">
        <v>477</v>
      </c>
      <c r="D86" s="414"/>
      <c r="E86" s="414"/>
      <c r="F86" s="414"/>
      <c r="G86" s="414"/>
      <c r="H86" s="414"/>
      <c r="I86" s="414"/>
      <c r="J86" s="414"/>
      <c r="K86" s="414"/>
      <c r="L86" s="413">
        <v>0</v>
      </c>
      <c r="M86" s="413">
        <v>0</v>
      </c>
      <c r="N86" s="413">
        <v>0</v>
      </c>
      <c r="O86" s="412">
        <v>0</v>
      </c>
    </row>
    <row r="87" spans="1:15" ht="15" x14ac:dyDescent="0.25">
      <c r="A87" s="422" t="s">
        <v>476</v>
      </c>
      <c r="B87" s="419" t="s">
        <v>475</v>
      </c>
      <c r="C87" s="418" t="s">
        <v>474</v>
      </c>
      <c r="D87" s="414"/>
      <c r="E87" s="414"/>
      <c r="F87" s="414"/>
      <c r="G87" s="414"/>
      <c r="H87" s="414"/>
      <c r="I87" s="414"/>
      <c r="J87" s="414"/>
      <c r="K87" s="414"/>
      <c r="L87" s="413">
        <v>0</v>
      </c>
      <c r="M87" s="413">
        <v>0</v>
      </c>
      <c r="N87" s="413">
        <v>0</v>
      </c>
      <c r="O87" s="412">
        <v>0</v>
      </c>
    </row>
    <row r="88" spans="1:15" ht="23.25" x14ac:dyDescent="0.25">
      <c r="A88" s="422" t="s">
        <v>473</v>
      </c>
      <c r="B88" s="419" t="s">
        <v>472</v>
      </c>
      <c r="C88" s="418" t="s">
        <v>471</v>
      </c>
      <c r="D88" s="414"/>
      <c r="E88" s="414"/>
      <c r="F88" s="414"/>
      <c r="G88" s="414"/>
      <c r="H88" s="414"/>
      <c r="I88" s="414"/>
      <c r="J88" s="414"/>
      <c r="K88" s="414"/>
      <c r="L88" s="413">
        <v>0</v>
      </c>
      <c r="M88" s="413">
        <v>0</v>
      </c>
      <c r="N88" s="413">
        <v>0</v>
      </c>
      <c r="O88" s="412">
        <v>0</v>
      </c>
    </row>
    <row r="89" spans="1:15" ht="15" x14ac:dyDescent="0.25">
      <c r="A89" s="422" t="s">
        <v>470</v>
      </c>
      <c r="B89" s="419" t="s">
        <v>469</v>
      </c>
      <c r="C89" s="418" t="s">
        <v>468</v>
      </c>
      <c r="D89" s="414"/>
      <c r="E89" s="414"/>
      <c r="F89" s="414"/>
      <c r="G89" s="414"/>
      <c r="H89" s="414"/>
      <c r="I89" s="414"/>
      <c r="J89" s="414"/>
      <c r="K89" s="414"/>
      <c r="L89" s="413">
        <v>0</v>
      </c>
      <c r="M89" s="413">
        <v>0</v>
      </c>
      <c r="N89" s="413">
        <v>0</v>
      </c>
      <c r="O89" s="412">
        <v>0</v>
      </c>
    </row>
    <row r="90" spans="1:15" ht="15" x14ac:dyDescent="0.25">
      <c r="A90" s="422" t="s">
        <v>467</v>
      </c>
      <c r="B90" s="419" t="s">
        <v>466</v>
      </c>
      <c r="C90" s="418" t="s">
        <v>465</v>
      </c>
      <c r="D90" s="414"/>
      <c r="E90" s="414"/>
      <c r="F90" s="414"/>
      <c r="G90" s="414"/>
      <c r="H90" s="414"/>
      <c r="I90" s="414"/>
      <c r="J90" s="414"/>
      <c r="K90" s="414"/>
      <c r="L90" s="413">
        <v>0</v>
      </c>
      <c r="M90" s="413">
        <v>0</v>
      </c>
      <c r="N90" s="413">
        <v>0</v>
      </c>
      <c r="O90" s="412">
        <v>0</v>
      </c>
    </row>
    <row r="91" spans="1:15" ht="23.25" x14ac:dyDescent="0.25">
      <c r="A91" s="422" t="s">
        <v>464</v>
      </c>
      <c r="B91" s="419" t="s">
        <v>463</v>
      </c>
      <c r="C91" s="418" t="s">
        <v>462</v>
      </c>
      <c r="D91" s="414"/>
      <c r="E91" s="414"/>
      <c r="F91" s="414"/>
      <c r="G91" s="414"/>
      <c r="H91" s="414"/>
      <c r="I91" s="414"/>
      <c r="J91" s="414"/>
      <c r="K91" s="414"/>
      <c r="L91" s="413">
        <v>0</v>
      </c>
      <c r="M91" s="413">
        <v>0</v>
      </c>
      <c r="N91" s="413">
        <v>0</v>
      </c>
      <c r="O91" s="412">
        <v>0</v>
      </c>
    </row>
    <row r="92" spans="1:15" ht="23.25" x14ac:dyDescent="0.25">
      <c r="A92" s="420" t="s">
        <v>461</v>
      </c>
      <c r="B92" s="419" t="s">
        <v>460</v>
      </c>
      <c r="C92" s="418" t="s">
        <v>412</v>
      </c>
      <c r="D92" s="414" t="s">
        <v>407</v>
      </c>
      <c r="E92" s="414"/>
      <c r="F92" s="414" t="s">
        <v>411</v>
      </c>
      <c r="G92" s="414" t="s">
        <v>410</v>
      </c>
      <c r="H92" s="414" t="s">
        <v>409</v>
      </c>
      <c r="I92" s="414"/>
      <c r="J92" s="414" t="s">
        <v>408</v>
      </c>
      <c r="K92" s="414" t="s">
        <v>407</v>
      </c>
      <c r="L92" s="413">
        <v>0</v>
      </c>
      <c r="M92" s="413">
        <v>0</v>
      </c>
      <c r="N92" s="413">
        <v>0</v>
      </c>
      <c r="O92" s="412">
        <v>0</v>
      </c>
    </row>
    <row r="93" spans="1:15" ht="23.25" x14ac:dyDescent="0.25">
      <c r="A93" s="422" t="s">
        <v>459</v>
      </c>
      <c r="B93" s="419" t="s">
        <v>458</v>
      </c>
      <c r="C93" s="418" t="s">
        <v>457</v>
      </c>
      <c r="D93" s="414" t="s">
        <v>407</v>
      </c>
      <c r="E93" s="414"/>
      <c r="F93" s="414" t="s">
        <v>411</v>
      </c>
      <c r="G93" s="414" t="s">
        <v>410</v>
      </c>
      <c r="H93" s="414" t="s">
        <v>409</v>
      </c>
      <c r="I93" s="414"/>
      <c r="J93" s="414" t="s">
        <v>408</v>
      </c>
      <c r="K93" s="414" t="s">
        <v>407</v>
      </c>
      <c r="L93" s="413">
        <v>0</v>
      </c>
      <c r="M93" s="413">
        <v>0</v>
      </c>
      <c r="N93" s="413">
        <v>0</v>
      </c>
      <c r="O93" s="412">
        <v>0</v>
      </c>
    </row>
    <row r="94" spans="1:15" ht="23.25" x14ac:dyDescent="0.25">
      <c r="A94" s="420" t="s">
        <v>456</v>
      </c>
      <c r="B94" s="419" t="s">
        <v>455</v>
      </c>
      <c r="C94" s="418" t="s">
        <v>412</v>
      </c>
      <c r="D94" s="414" t="s">
        <v>407</v>
      </c>
      <c r="E94" s="414"/>
      <c r="F94" s="414" t="s">
        <v>411</v>
      </c>
      <c r="G94" s="414" t="s">
        <v>410</v>
      </c>
      <c r="H94" s="414" t="s">
        <v>409</v>
      </c>
      <c r="I94" s="414"/>
      <c r="J94" s="414" t="s">
        <v>408</v>
      </c>
      <c r="K94" s="414" t="s">
        <v>407</v>
      </c>
      <c r="L94" s="413">
        <v>19193.419999999998</v>
      </c>
      <c r="M94" s="413">
        <v>20678.75</v>
      </c>
      <c r="N94" s="413">
        <v>21655.55</v>
      </c>
      <c r="O94" s="412">
        <v>0</v>
      </c>
    </row>
    <row r="95" spans="1:15" ht="35.25" thickBot="1" x14ac:dyDescent="0.3">
      <c r="A95" s="422" t="s">
        <v>454</v>
      </c>
      <c r="B95" s="419" t="s">
        <v>453</v>
      </c>
      <c r="C95" s="418" t="s">
        <v>452</v>
      </c>
      <c r="D95" s="414"/>
      <c r="E95" s="414"/>
      <c r="F95" s="414"/>
      <c r="G95" s="414"/>
      <c r="H95" s="414"/>
      <c r="I95" s="414"/>
      <c r="J95" s="414"/>
      <c r="K95" s="414"/>
      <c r="L95" s="413">
        <v>0</v>
      </c>
      <c r="M95" s="413">
        <v>0</v>
      </c>
      <c r="N95" s="413">
        <v>0</v>
      </c>
      <c r="O95" s="412">
        <v>0</v>
      </c>
    </row>
    <row r="96" spans="1:15" ht="23.25" x14ac:dyDescent="0.25">
      <c r="A96" s="422" t="s">
        <v>451</v>
      </c>
      <c r="B96" s="433" t="s">
        <v>450</v>
      </c>
      <c r="C96" s="432" t="s">
        <v>449</v>
      </c>
      <c r="D96" s="431" t="s">
        <v>407</v>
      </c>
      <c r="E96" s="431"/>
      <c r="F96" s="431" t="s">
        <v>411</v>
      </c>
      <c r="G96" s="431" t="s">
        <v>410</v>
      </c>
      <c r="H96" s="431" t="s">
        <v>409</v>
      </c>
      <c r="I96" s="431"/>
      <c r="J96" s="431" t="s">
        <v>408</v>
      </c>
      <c r="K96" s="431" t="s">
        <v>407</v>
      </c>
      <c r="L96" s="430">
        <v>0</v>
      </c>
      <c r="M96" s="430">
        <v>0</v>
      </c>
      <c r="N96" s="430">
        <v>0</v>
      </c>
      <c r="O96" s="429">
        <v>0</v>
      </c>
    </row>
    <row r="97" spans="1:15" ht="23.25" x14ac:dyDescent="0.25">
      <c r="A97" s="428" t="s">
        <v>448</v>
      </c>
      <c r="B97" s="427" t="s">
        <v>447</v>
      </c>
      <c r="C97" s="426" t="s">
        <v>446</v>
      </c>
      <c r="D97" s="425" t="s">
        <v>407</v>
      </c>
      <c r="E97" s="425"/>
      <c r="F97" s="425" t="s">
        <v>411</v>
      </c>
      <c r="G97" s="425" t="s">
        <v>410</v>
      </c>
      <c r="H97" s="425" t="s">
        <v>409</v>
      </c>
      <c r="I97" s="425"/>
      <c r="J97" s="425" t="s">
        <v>408</v>
      </c>
      <c r="K97" s="425" t="s">
        <v>407</v>
      </c>
      <c r="L97" s="424">
        <v>16551.12</v>
      </c>
      <c r="M97" s="424">
        <v>18204.810000000001</v>
      </c>
      <c r="N97" s="424">
        <v>19181.61</v>
      </c>
      <c r="O97" s="423">
        <v>0</v>
      </c>
    </row>
    <row r="98" spans="1:15" ht="23.25" x14ac:dyDescent="0.25">
      <c r="A98" s="422" t="s">
        <v>445</v>
      </c>
      <c r="B98" s="419" t="s">
        <v>444</v>
      </c>
      <c r="C98" s="418" t="s">
        <v>443</v>
      </c>
      <c r="D98" s="414"/>
      <c r="E98" s="414"/>
      <c r="F98" s="414"/>
      <c r="G98" s="414"/>
      <c r="H98" s="414"/>
      <c r="I98" s="414"/>
      <c r="J98" s="414"/>
      <c r="K98" s="414"/>
      <c r="L98" s="413">
        <v>0</v>
      </c>
      <c r="M98" s="413">
        <v>0</v>
      </c>
      <c r="N98" s="413">
        <v>0</v>
      </c>
      <c r="O98" s="412">
        <v>0</v>
      </c>
    </row>
    <row r="99" spans="1:15" ht="23.25" x14ac:dyDescent="0.25">
      <c r="A99" s="422" t="s">
        <v>442</v>
      </c>
      <c r="B99" s="419" t="s">
        <v>441</v>
      </c>
      <c r="C99" s="418" t="s">
        <v>440</v>
      </c>
      <c r="D99" s="414" t="s">
        <v>407</v>
      </c>
      <c r="E99" s="414"/>
      <c r="F99" s="414" t="s">
        <v>411</v>
      </c>
      <c r="G99" s="414" t="s">
        <v>410</v>
      </c>
      <c r="H99" s="414" t="s">
        <v>439</v>
      </c>
      <c r="I99" s="414"/>
      <c r="J99" s="414" t="s">
        <v>408</v>
      </c>
      <c r="K99" s="414" t="s">
        <v>407</v>
      </c>
      <c r="L99" s="413">
        <v>2642.3</v>
      </c>
      <c r="M99" s="413">
        <v>2473.94</v>
      </c>
      <c r="N99" s="413">
        <v>2473.94</v>
      </c>
      <c r="O99" s="412">
        <v>0</v>
      </c>
    </row>
    <row r="100" spans="1:15" ht="23.25" x14ac:dyDescent="0.25">
      <c r="A100" s="422" t="s">
        <v>438</v>
      </c>
      <c r="B100" s="419" t="s">
        <v>437</v>
      </c>
      <c r="C100" s="418" t="s">
        <v>436</v>
      </c>
      <c r="D100" s="414" t="s">
        <v>407</v>
      </c>
      <c r="E100" s="414"/>
      <c r="F100" s="414" t="s">
        <v>411</v>
      </c>
      <c r="G100" s="414" t="s">
        <v>13</v>
      </c>
      <c r="H100" s="414" t="s">
        <v>409</v>
      </c>
      <c r="I100" s="414"/>
      <c r="J100" s="414" t="s">
        <v>408</v>
      </c>
      <c r="K100" s="414" t="s">
        <v>407</v>
      </c>
      <c r="L100" s="413">
        <v>0</v>
      </c>
      <c r="M100" s="413">
        <v>0</v>
      </c>
      <c r="N100" s="413">
        <v>0</v>
      </c>
      <c r="O100" s="412">
        <v>0</v>
      </c>
    </row>
    <row r="101" spans="1:15" ht="34.5" x14ac:dyDescent="0.25">
      <c r="A101" s="421" t="s">
        <v>435</v>
      </c>
      <c r="B101" s="419" t="s">
        <v>434</v>
      </c>
      <c r="C101" s="418" t="s">
        <v>433</v>
      </c>
      <c r="D101" s="414"/>
      <c r="E101" s="414"/>
      <c r="F101" s="414"/>
      <c r="G101" s="414"/>
      <c r="H101" s="414"/>
      <c r="I101" s="414"/>
      <c r="J101" s="414"/>
      <c r="K101" s="414"/>
      <c r="L101" s="413">
        <v>0</v>
      </c>
      <c r="M101" s="413">
        <v>0</v>
      </c>
      <c r="N101" s="413">
        <v>0</v>
      </c>
      <c r="O101" s="412">
        <v>0</v>
      </c>
    </row>
    <row r="102" spans="1:15" ht="23.25" x14ac:dyDescent="0.25">
      <c r="A102" s="421" t="s">
        <v>432</v>
      </c>
      <c r="B102" s="419" t="s">
        <v>431</v>
      </c>
      <c r="C102" s="418" t="s">
        <v>430</v>
      </c>
      <c r="D102" s="414" t="s">
        <v>407</v>
      </c>
      <c r="E102" s="414"/>
      <c r="F102" s="414" t="s">
        <v>411</v>
      </c>
      <c r="G102" s="414" t="s">
        <v>13</v>
      </c>
      <c r="H102" s="414" t="s">
        <v>409</v>
      </c>
      <c r="I102" s="414"/>
      <c r="J102" s="414" t="s">
        <v>408</v>
      </c>
      <c r="K102" s="414" t="s">
        <v>407</v>
      </c>
      <c r="L102" s="413">
        <v>0</v>
      </c>
      <c r="M102" s="413">
        <v>0</v>
      </c>
      <c r="N102" s="413">
        <v>0</v>
      </c>
      <c r="O102" s="412">
        <v>0</v>
      </c>
    </row>
    <row r="103" spans="1:15" ht="23.25" x14ac:dyDescent="0.25">
      <c r="A103" s="420" t="s">
        <v>429</v>
      </c>
      <c r="B103" s="419" t="s">
        <v>428</v>
      </c>
      <c r="C103" s="418" t="s">
        <v>427</v>
      </c>
      <c r="D103" s="414" t="s">
        <v>407</v>
      </c>
      <c r="E103" s="414"/>
      <c r="F103" s="414" t="s">
        <v>411</v>
      </c>
      <c r="G103" s="414" t="s">
        <v>410</v>
      </c>
      <c r="H103" s="414" t="s">
        <v>409</v>
      </c>
      <c r="I103" s="414"/>
      <c r="J103" s="414" t="s">
        <v>408</v>
      </c>
      <c r="K103" s="414" t="s">
        <v>407</v>
      </c>
      <c r="L103" s="413">
        <v>0</v>
      </c>
      <c r="M103" s="413">
        <v>0</v>
      </c>
      <c r="N103" s="413">
        <v>0</v>
      </c>
      <c r="O103" s="412">
        <v>0</v>
      </c>
    </row>
    <row r="104" spans="1:15" ht="23.25" x14ac:dyDescent="0.25">
      <c r="A104" s="417" t="s">
        <v>426</v>
      </c>
      <c r="B104" s="416" t="s">
        <v>425</v>
      </c>
      <c r="C104" s="415" t="s">
        <v>424</v>
      </c>
      <c r="D104" s="414" t="s">
        <v>407</v>
      </c>
      <c r="E104" s="414"/>
      <c r="F104" s="414" t="s">
        <v>411</v>
      </c>
      <c r="G104" s="414" t="s">
        <v>7</v>
      </c>
      <c r="H104" s="414" t="s">
        <v>409</v>
      </c>
      <c r="I104" s="414" t="s">
        <v>415</v>
      </c>
      <c r="J104" s="414" t="s">
        <v>408</v>
      </c>
      <c r="K104" s="414" t="s">
        <v>407</v>
      </c>
      <c r="L104" s="413">
        <v>0</v>
      </c>
      <c r="M104" s="413">
        <v>0</v>
      </c>
      <c r="N104" s="413">
        <v>0</v>
      </c>
      <c r="O104" s="412">
        <v>0</v>
      </c>
    </row>
    <row r="105" spans="1:15" ht="23.25" x14ac:dyDescent="0.25">
      <c r="A105" s="411" t="s">
        <v>423</v>
      </c>
      <c r="B105" s="419" t="s">
        <v>422</v>
      </c>
      <c r="C105" s="418"/>
      <c r="D105" s="414" t="s">
        <v>407</v>
      </c>
      <c r="E105" s="414"/>
      <c r="F105" s="414" t="s">
        <v>411</v>
      </c>
      <c r="G105" s="414" t="s">
        <v>7</v>
      </c>
      <c r="H105" s="414" t="s">
        <v>418</v>
      </c>
      <c r="I105" s="414" t="s">
        <v>415</v>
      </c>
      <c r="J105" s="414" t="s">
        <v>408</v>
      </c>
      <c r="K105" s="414" t="s">
        <v>407</v>
      </c>
      <c r="L105" s="413">
        <v>0</v>
      </c>
      <c r="M105" s="413">
        <v>0</v>
      </c>
      <c r="N105" s="413">
        <v>0</v>
      </c>
      <c r="O105" s="412">
        <v>0</v>
      </c>
    </row>
    <row r="106" spans="1:15" ht="23.25" x14ac:dyDescent="0.25">
      <c r="A106" s="411" t="s">
        <v>421</v>
      </c>
      <c r="B106" s="419" t="s">
        <v>420</v>
      </c>
      <c r="C106" s="418"/>
      <c r="D106" s="414" t="s">
        <v>407</v>
      </c>
      <c r="E106" s="414"/>
      <c r="F106" s="414" t="s">
        <v>419</v>
      </c>
      <c r="G106" s="414" t="s">
        <v>7</v>
      </c>
      <c r="H106" s="414" t="s">
        <v>418</v>
      </c>
      <c r="I106" s="414" t="s">
        <v>415</v>
      </c>
      <c r="J106" s="414" t="s">
        <v>408</v>
      </c>
      <c r="K106" s="414" t="s">
        <v>407</v>
      </c>
      <c r="L106" s="413">
        <v>0</v>
      </c>
      <c r="M106" s="413">
        <v>0</v>
      </c>
      <c r="N106" s="413">
        <v>0</v>
      </c>
      <c r="O106" s="412">
        <v>0</v>
      </c>
    </row>
    <row r="107" spans="1:15" ht="23.25" x14ac:dyDescent="0.25">
      <c r="A107" s="411" t="s">
        <v>417</v>
      </c>
      <c r="B107" s="419" t="s">
        <v>416</v>
      </c>
      <c r="C107" s="418"/>
      <c r="D107" s="414" t="s">
        <v>407</v>
      </c>
      <c r="E107" s="414"/>
      <c r="F107" s="414" t="s">
        <v>411</v>
      </c>
      <c r="G107" s="414" t="s">
        <v>7</v>
      </c>
      <c r="H107" s="414" t="s">
        <v>409</v>
      </c>
      <c r="I107" s="414" t="s">
        <v>415</v>
      </c>
      <c r="J107" s="414" t="s">
        <v>408</v>
      </c>
      <c r="K107" s="414" t="s">
        <v>407</v>
      </c>
      <c r="L107" s="413">
        <v>0</v>
      </c>
      <c r="M107" s="413">
        <v>0</v>
      </c>
      <c r="N107" s="413">
        <v>0</v>
      </c>
      <c r="O107" s="412">
        <v>0</v>
      </c>
    </row>
    <row r="108" spans="1:15" ht="23.25" x14ac:dyDescent="0.25">
      <c r="A108" s="417" t="s">
        <v>414</v>
      </c>
      <c r="B108" s="416" t="s">
        <v>413</v>
      </c>
      <c r="C108" s="415" t="s">
        <v>412</v>
      </c>
      <c r="D108" s="414" t="s">
        <v>407</v>
      </c>
      <c r="E108" s="414"/>
      <c r="F108" s="414" t="s">
        <v>411</v>
      </c>
      <c r="G108" s="414" t="s">
        <v>410</v>
      </c>
      <c r="H108" s="414" t="s">
        <v>409</v>
      </c>
      <c r="I108" s="414" t="s">
        <v>404</v>
      </c>
      <c r="J108" s="414" t="s">
        <v>408</v>
      </c>
      <c r="K108" s="414" t="s">
        <v>407</v>
      </c>
      <c r="L108" s="413">
        <v>0</v>
      </c>
      <c r="M108" s="413">
        <v>0</v>
      </c>
      <c r="N108" s="413">
        <v>0</v>
      </c>
      <c r="O108" s="412">
        <v>0</v>
      </c>
    </row>
    <row r="109" spans="1:15" ht="24" thickBot="1" x14ac:dyDescent="0.3">
      <c r="A109" s="411" t="s">
        <v>406</v>
      </c>
      <c r="B109" s="410" t="s">
        <v>405</v>
      </c>
      <c r="C109" s="409" t="s">
        <v>404</v>
      </c>
      <c r="D109" s="408"/>
      <c r="E109" s="408"/>
      <c r="F109" s="408"/>
      <c r="G109" s="408"/>
      <c r="H109" s="408"/>
      <c r="I109" s="408"/>
      <c r="J109" s="408"/>
      <c r="K109" s="408"/>
      <c r="L109" s="407">
        <v>0</v>
      </c>
      <c r="M109" s="407">
        <v>0</v>
      </c>
      <c r="N109" s="407">
        <v>0</v>
      </c>
      <c r="O109" s="406">
        <v>0</v>
      </c>
    </row>
    <row r="110" spans="1:15" ht="15" x14ac:dyDescent="0.25"/>
  </sheetData>
  <mergeCells count="27">
    <mergeCell ref="N2:O2"/>
    <mergeCell ref="N3:O3"/>
    <mergeCell ref="N4:O4"/>
    <mergeCell ref="O12:O13"/>
    <mergeCell ref="A11:N11"/>
    <mergeCell ref="A12:N12"/>
    <mergeCell ref="B14:D14"/>
    <mergeCell ref="N5:O5"/>
    <mergeCell ref="N6:O6"/>
    <mergeCell ref="N9:O9"/>
    <mergeCell ref="N7:O7"/>
    <mergeCell ref="G24:G26"/>
    <mergeCell ref="F24:F26"/>
    <mergeCell ref="D24:D26"/>
    <mergeCell ref="E24:E26"/>
    <mergeCell ref="J24:J26"/>
    <mergeCell ref="B16:L16"/>
    <mergeCell ref="L24:O24"/>
    <mergeCell ref="B19:L19"/>
    <mergeCell ref="A22:O22"/>
    <mergeCell ref="A24:A26"/>
    <mergeCell ref="B24:B26"/>
    <mergeCell ref="C24:C26"/>
    <mergeCell ref="K24:K26"/>
    <mergeCell ref="O25:O26"/>
    <mergeCell ref="I24:I26"/>
    <mergeCell ref="H24:H26"/>
  </mergeCells>
  <pageMargins left="0.59055118110236227" right="0.51181102362204722" top="0.78740157480314965" bottom="0.31496062992125984" header="0.19685039370078741" footer="0.19685039370078741"/>
  <pageSetup paperSize="9" scale="63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I14"/>
  <sheetViews>
    <sheetView view="pageBreakPreview" zoomScaleNormal="100" zoomScaleSheetLayoutView="100" workbookViewId="0">
      <selection activeCell="G12" sqref="G12:AA12"/>
    </sheetView>
  </sheetViews>
  <sheetFormatPr defaultColWidth="0.85546875" defaultRowHeight="15" x14ac:dyDescent="0.25"/>
  <cols>
    <col min="1" max="16384" width="0.85546875" style="1"/>
  </cols>
  <sheetData>
    <row r="1" spans="1:139" s="5" customFormat="1" ht="3" customHeight="1" x14ac:dyDescent="0.25"/>
    <row r="2" spans="1:139" s="5" customFormat="1" x14ac:dyDescent="0.25">
      <c r="A2" s="5" t="s">
        <v>151</v>
      </c>
    </row>
    <row r="3" spans="1:139" s="5" customFormat="1" ht="12.75" customHeight="1" x14ac:dyDescent="0.25"/>
    <row r="4" spans="1:139" s="3" customFormat="1" ht="13.7" customHeight="1" x14ac:dyDescent="0.2">
      <c r="A4" s="201" t="s">
        <v>3</v>
      </c>
      <c r="B4" s="202"/>
      <c r="C4" s="202"/>
      <c r="D4" s="202"/>
      <c r="E4" s="202"/>
      <c r="F4" s="203"/>
      <c r="G4" s="201" t="s">
        <v>45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2"/>
      <c r="AA4" s="203"/>
      <c r="AB4" s="201" t="s">
        <v>219</v>
      </c>
      <c r="AC4" s="202"/>
      <c r="AD4" s="202"/>
      <c r="AE4" s="202"/>
      <c r="AF4" s="202"/>
      <c r="AG4" s="202"/>
      <c r="AH4" s="202"/>
      <c r="AI4" s="202"/>
      <c r="AJ4" s="202"/>
      <c r="AK4" s="202"/>
      <c r="AL4" s="202"/>
      <c r="AM4" s="202"/>
      <c r="AN4" s="202"/>
      <c r="AO4" s="203"/>
      <c r="AP4" s="201" t="s">
        <v>54</v>
      </c>
      <c r="AQ4" s="202"/>
      <c r="AR4" s="202"/>
      <c r="AS4" s="202"/>
      <c r="AT4" s="202"/>
      <c r="AU4" s="202"/>
      <c r="AV4" s="202"/>
      <c r="AW4" s="202"/>
      <c r="AX4" s="202"/>
      <c r="AY4" s="202"/>
      <c r="AZ4" s="202"/>
      <c r="BA4" s="202"/>
      <c r="BB4" s="202"/>
      <c r="BC4" s="203"/>
      <c r="BD4" s="201" t="s">
        <v>77</v>
      </c>
      <c r="BE4" s="202"/>
      <c r="BF4" s="202"/>
      <c r="BG4" s="202"/>
      <c r="BH4" s="202"/>
      <c r="BI4" s="202"/>
      <c r="BJ4" s="202"/>
      <c r="BK4" s="202"/>
      <c r="BL4" s="202"/>
      <c r="BM4" s="202"/>
      <c r="BN4" s="202"/>
      <c r="BO4" s="202"/>
      <c r="BP4" s="202"/>
      <c r="BQ4" s="202"/>
      <c r="BR4" s="201" t="s">
        <v>237</v>
      </c>
      <c r="BS4" s="202"/>
      <c r="BT4" s="202"/>
      <c r="BU4" s="202"/>
      <c r="BV4" s="202"/>
      <c r="BW4" s="202"/>
      <c r="BX4" s="202"/>
      <c r="BY4" s="202"/>
      <c r="BZ4" s="202"/>
      <c r="CA4" s="202"/>
      <c r="CB4" s="202"/>
      <c r="CC4" s="202"/>
      <c r="CD4" s="202"/>
      <c r="CE4" s="203"/>
      <c r="CF4" s="210" t="s">
        <v>0</v>
      </c>
      <c r="CG4" s="168"/>
      <c r="CH4" s="168"/>
      <c r="CI4" s="168"/>
      <c r="CJ4" s="168"/>
      <c r="CK4" s="168"/>
      <c r="CL4" s="168"/>
      <c r="CM4" s="168"/>
      <c r="CN4" s="168"/>
      <c r="CO4" s="168"/>
      <c r="CP4" s="168"/>
      <c r="CQ4" s="168"/>
      <c r="CR4" s="168"/>
      <c r="CS4" s="168"/>
      <c r="CT4" s="168"/>
      <c r="CU4" s="168"/>
      <c r="CV4" s="168"/>
      <c r="CW4" s="168"/>
      <c r="CX4" s="168"/>
      <c r="CY4" s="168"/>
      <c r="CZ4" s="168"/>
      <c r="DA4" s="168"/>
      <c r="DB4" s="168"/>
      <c r="DC4" s="168"/>
      <c r="DD4" s="168"/>
      <c r="DE4" s="168"/>
      <c r="DF4" s="168"/>
      <c r="DG4" s="168"/>
      <c r="DH4" s="168"/>
      <c r="DI4" s="168"/>
      <c r="DJ4" s="168"/>
      <c r="DK4" s="168"/>
      <c r="DL4" s="168"/>
      <c r="DM4" s="168"/>
      <c r="DN4" s="168"/>
      <c r="DO4" s="168"/>
      <c r="DP4" s="168"/>
      <c r="DQ4" s="168"/>
      <c r="DR4" s="168"/>
      <c r="DS4" s="168"/>
      <c r="DT4" s="168"/>
      <c r="DU4" s="168"/>
      <c r="DV4" s="168"/>
      <c r="DW4" s="168"/>
      <c r="DX4" s="168"/>
      <c r="DY4" s="168"/>
      <c r="DZ4" s="168"/>
      <c r="EA4" s="168"/>
      <c r="EB4" s="168"/>
      <c r="EC4" s="168"/>
      <c r="ED4" s="168"/>
      <c r="EE4" s="168"/>
      <c r="EF4" s="168"/>
      <c r="EG4" s="168"/>
      <c r="EH4" s="168"/>
      <c r="EI4" s="169"/>
    </row>
    <row r="5" spans="1:139" s="3" customFormat="1" ht="70.5" customHeight="1" x14ac:dyDescent="0.2">
      <c r="A5" s="204"/>
      <c r="B5" s="205"/>
      <c r="C5" s="205"/>
      <c r="D5" s="205"/>
      <c r="E5" s="205"/>
      <c r="F5" s="206"/>
      <c r="G5" s="204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6"/>
      <c r="AB5" s="204"/>
      <c r="AC5" s="205"/>
      <c r="AD5" s="205"/>
      <c r="AE5" s="205"/>
      <c r="AF5" s="205"/>
      <c r="AG5" s="205"/>
      <c r="AH5" s="205"/>
      <c r="AI5" s="205"/>
      <c r="AJ5" s="205"/>
      <c r="AK5" s="205"/>
      <c r="AL5" s="205"/>
      <c r="AM5" s="205"/>
      <c r="AN5" s="205"/>
      <c r="AO5" s="206"/>
      <c r="AP5" s="204"/>
      <c r="AQ5" s="205"/>
      <c r="AR5" s="205"/>
      <c r="AS5" s="205"/>
      <c r="AT5" s="205"/>
      <c r="AU5" s="205"/>
      <c r="AV5" s="205"/>
      <c r="AW5" s="205"/>
      <c r="AX5" s="205"/>
      <c r="AY5" s="205"/>
      <c r="AZ5" s="205"/>
      <c r="BA5" s="205"/>
      <c r="BB5" s="205"/>
      <c r="BC5" s="206"/>
      <c r="BD5" s="204"/>
      <c r="BE5" s="205"/>
      <c r="BF5" s="205"/>
      <c r="BG5" s="205"/>
      <c r="BH5" s="205"/>
      <c r="BI5" s="205"/>
      <c r="BJ5" s="205"/>
      <c r="BK5" s="205"/>
      <c r="BL5" s="205"/>
      <c r="BM5" s="205"/>
      <c r="BN5" s="205"/>
      <c r="BO5" s="205"/>
      <c r="BP5" s="205"/>
      <c r="BQ5" s="205"/>
      <c r="BR5" s="204"/>
      <c r="BS5" s="205"/>
      <c r="BT5" s="205"/>
      <c r="BU5" s="205"/>
      <c r="BV5" s="205"/>
      <c r="BW5" s="205"/>
      <c r="BX5" s="205"/>
      <c r="BY5" s="205"/>
      <c r="BZ5" s="205"/>
      <c r="CA5" s="205"/>
      <c r="CB5" s="205"/>
      <c r="CC5" s="205"/>
      <c r="CD5" s="205"/>
      <c r="CE5" s="206"/>
      <c r="CF5" s="218" t="s">
        <v>168</v>
      </c>
      <c r="CG5" s="183"/>
      <c r="CH5" s="183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4"/>
      <c r="CT5" s="218" t="s">
        <v>176</v>
      </c>
      <c r="CU5" s="183"/>
      <c r="CV5" s="183"/>
      <c r="CW5" s="183"/>
      <c r="CX5" s="183"/>
      <c r="CY5" s="183"/>
      <c r="CZ5" s="183"/>
      <c r="DA5" s="183"/>
      <c r="DB5" s="183"/>
      <c r="DC5" s="183"/>
      <c r="DD5" s="183"/>
      <c r="DE5" s="183"/>
      <c r="DF5" s="183"/>
      <c r="DG5" s="183"/>
      <c r="DH5" s="183"/>
      <c r="DI5" s="184"/>
      <c r="DJ5" s="261" t="s">
        <v>18</v>
      </c>
      <c r="DK5" s="261"/>
      <c r="DL5" s="261"/>
      <c r="DM5" s="261"/>
      <c r="DN5" s="261"/>
      <c r="DO5" s="261"/>
      <c r="DP5" s="261"/>
      <c r="DQ5" s="261"/>
      <c r="DR5" s="261"/>
      <c r="DS5" s="261"/>
      <c r="DT5" s="261"/>
      <c r="DU5" s="261"/>
      <c r="DV5" s="261"/>
      <c r="DW5" s="261"/>
      <c r="DX5" s="261"/>
      <c r="DY5" s="261"/>
      <c r="DZ5" s="261"/>
      <c r="EA5" s="261"/>
      <c r="EB5" s="261"/>
      <c r="EC5" s="261"/>
      <c r="ED5" s="261"/>
      <c r="EE5" s="261"/>
      <c r="EF5" s="261"/>
      <c r="EG5" s="261"/>
      <c r="EH5" s="261"/>
      <c r="EI5" s="262"/>
    </row>
    <row r="6" spans="1:139" s="3" customFormat="1" ht="28.5" customHeight="1" x14ac:dyDescent="0.2">
      <c r="A6" s="207"/>
      <c r="B6" s="208"/>
      <c r="C6" s="208"/>
      <c r="D6" s="208"/>
      <c r="E6" s="208"/>
      <c r="F6" s="209"/>
      <c r="G6" s="207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  <c r="AA6" s="209"/>
      <c r="AB6" s="207"/>
      <c r="AC6" s="208"/>
      <c r="AD6" s="208"/>
      <c r="AE6" s="208"/>
      <c r="AF6" s="208"/>
      <c r="AG6" s="208"/>
      <c r="AH6" s="208"/>
      <c r="AI6" s="208"/>
      <c r="AJ6" s="208"/>
      <c r="AK6" s="208"/>
      <c r="AL6" s="208"/>
      <c r="AM6" s="208"/>
      <c r="AN6" s="208"/>
      <c r="AO6" s="209"/>
      <c r="AP6" s="207"/>
      <c r="AQ6" s="208"/>
      <c r="AR6" s="208"/>
      <c r="AS6" s="208"/>
      <c r="AT6" s="208"/>
      <c r="AU6" s="208"/>
      <c r="AV6" s="208"/>
      <c r="AW6" s="208"/>
      <c r="AX6" s="208"/>
      <c r="AY6" s="208"/>
      <c r="AZ6" s="208"/>
      <c r="BA6" s="208"/>
      <c r="BB6" s="208"/>
      <c r="BC6" s="209"/>
      <c r="BD6" s="207"/>
      <c r="BE6" s="208"/>
      <c r="BF6" s="208"/>
      <c r="BG6" s="208"/>
      <c r="BH6" s="208"/>
      <c r="BI6" s="208"/>
      <c r="BJ6" s="208"/>
      <c r="BK6" s="208"/>
      <c r="BL6" s="208"/>
      <c r="BM6" s="208"/>
      <c r="BN6" s="208"/>
      <c r="BO6" s="208"/>
      <c r="BP6" s="208"/>
      <c r="BQ6" s="208"/>
      <c r="BR6" s="207"/>
      <c r="BS6" s="208"/>
      <c r="BT6" s="208"/>
      <c r="BU6" s="208"/>
      <c r="BV6" s="208"/>
      <c r="BW6" s="208"/>
      <c r="BX6" s="208"/>
      <c r="BY6" s="208"/>
      <c r="BZ6" s="208"/>
      <c r="CA6" s="208"/>
      <c r="CB6" s="208"/>
      <c r="CC6" s="208"/>
      <c r="CD6" s="208"/>
      <c r="CE6" s="209"/>
      <c r="CF6" s="185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6"/>
      <c r="CS6" s="187"/>
      <c r="CT6" s="185"/>
      <c r="CU6" s="186"/>
      <c r="CV6" s="186"/>
      <c r="CW6" s="186"/>
      <c r="CX6" s="186"/>
      <c r="CY6" s="186"/>
      <c r="CZ6" s="186"/>
      <c r="DA6" s="186"/>
      <c r="DB6" s="186"/>
      <c r="DC6" s="186"/>
      <c r="DD6" s="186"/>
      <c r="DE6" s="186"/>
      <c r="DF6" s="186"/>
      <c r="DG6" s="186"/>
      <c r="DH6" s="186"/>
      <c r="DI6" s="187"/>
      <c r="DJ6" s="210" t="s">
        <v>2</v>
      </c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1"/>
      <c r="DV6" s="212"/>
      <c r="DW6" s="210" t="s">
        <v>43</v>
      </c>
      <c r="DX6" s="211"/>
      <c r="DY6" s="211"/>
      <c r="DZ6" s="211"/>
      <c r="EA6" s="211"/>
      <c r="EB6" s="211"/>
      <c r="EC6" s="211"/>
      <c r="ED6" s="211"/>
      <c r="EE6" s="211"/>
      <c r="EF6" s="211"/>
      <c r="EG6" s="211"/>
      <c r="EH6" s="211"/>
      <c r="EI6" s="212"/>
    </row>
    <row r="7" spans="1:139" s="7" customFormat="1" ht="12.75" x14ac:dyDescent="0.2">
      <c r="A7" s="213">
        <v>1</v>
      </c>
      <c r="B7" s="214"/>
      <c r="C7" s="214"/>
      <c r="D7" s="214"/>
      <c r="E7" s="214"/>
      <c r="F7" s="215"/>
      <c r="G7" s="213">
        <v>2</v>
      </c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5"/>
      <c r="AB7" s="213">
        <v>3</v>
      </c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5"/>
      <c r="AP7" s="213">
        <v>4</v>
      </c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5"/>
      <c r="BD7" s="213">
        <v>5</v>
      </c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3">
        <v>6</v>
      </c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5"/>
      <c r="CF7" s="213">
        <v>7</v>
      </c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5"/>
      <c r="CT7" s="213">
        <v>8</v>
      </c>
      <c r="CU7" s="214"/>
      <c r="CV7" s="214"/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4"/>
      <c r="DH7" s="214"/>
      <c r="DI7" s="215"/>
      <c r="DJ7" s="213">
        <v>9</v>
      </c>
      <c r="DK7" s="214"/>
      <c r="DL7" s="214"/>
      <c r="DM7" s="214"/>
      <c r="DN7" s="214"/>
      <c r="DO7" s="214"/>
      <c r="DP7" s="214"/>
      <c r="DQ7" s="214"/>
      <c r="DR7" s="214"/>
      <c r="DS7" s="214"/>
      <c r="DT7" s="214"/>
      <c r="DU7" s="214"/>
      <c r="DV7" s="215"/>
      <c r="DW7" s="213">
        <v>10</v>
      </c>
      <c r="DX7" s="214"/>
      <c r="DY7" s="214"/>
      <c r="DZ7" s="214"/>
      <c r="EA7" s="214"/>
      <c r="EB7" s="214"/>
      <c r="EC7" s="214"/>
      <c r="ED7" s="214"/>
      <c r="EE7" s="214"/>
      <c r="EF7" s="214"/>
      <c r="EG7" s="214"/>
      <c r="EH7" s="214"/>
      <c r="EI7" s="215"/>
    </row>
    <row r="8" spans="1:139" s="6" customFormat="1" ht="92.25" customHeight="1" x14ac:dyDescent="0.2">
      <c r="A8" s="253" t="s">
        <v>6</v>
      </c>
      <c r="B8" s="254"/>
      <c r="C8" s="254"/>
      <c r="D8" s="254"/>
      <c r="E8" s="254"/>
      <c r="F8" s="255"/>
      <c r="G8" s="200" t="s">
        <v>78</v>
      </c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6"/>
      <c r="AB8" s="151" t="s">
        <v>1</v>
      </c>
      <c r="AC8" s="152"/>
      <c r="AD8" s="152"/>
      <c r="AE8" s="152"/>
      <c r="AF8" s="152"/>
      <c r="AG8" s="152"/>
      <c r="AH8" s="152"/>
      <c r="AI8" s="152"/>
      <c r="AJ8" s="152"/>
      <c r="AK8" s="152"/>
      <c r="AL8" s="152"/>
      <c r="AM8" s="152"/>
      <c r="AN8" s="152"/>
      <c r="AO8" s="153"/>
      <c r="AP8" s="151" t="s">
        <v>1</v>
      </c>
      <c r="AQ8" s="152"/>
      <c r="AR8" s="152"/>
      <c r="AS8" s="152"/>
      <c r="AT8" s="152"/>
      <c r="AU8" s="152"/>
      <c r="AV8" s="152"/>
      <c r="AW8" s="152"/>
      <c r="AX8" s="152"/>
      <c r="AY8" s="152"/>
      <c r="AZ8" s="152"/>
      <c r="BA8" s="152"/>
      <c r="BB8" s="152"/>
      <c r="BC8" s="153"/>
      <c r="BD8" s="151" t="s">
        <v>1</v>
      </c>
      <c r="BE8" s="152"/>
      <c r="BF8" s="152"/>
      <c r="BG8" s="152"/>
      <c r="BH8" s="152"/>
      <c r="BI8" s="152"/>
      <c r="BJ8" s="152"/>
      <c r="BK8" s="152"/>
      <c r="BL8" s="152"/>
      <c r="BM8" s="152"/>
      <c r="BN8" s="152"/>
      <c r="BO8" s="152"/>
      <c r="BP8" s="152"/>
      <c r="BQ8" s="152"/>
      <c r="BR8" s="144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6"/>
      <c r="CF8" s="144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6"/>
      <c r="CT8" s="144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6"/>
      <c r="DJ8" s="144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5"/>
      <c r="DV8" s="146"/>
      <c r="DW8" s="144"/>
      <c r="DX8" s="145"/>
      <c r="DY8" s="145"/>
      <c r="DZ8" s="145"/>
      <c r="EA8" s="145"/>
      <c r="EB8" s="145"/>
      <c r="EC8" s="145"/>
      <c r="ED8" s="145"/>
      <c r="EE8" s="145"/>
      <c r="EF8" s="145"/>
      <c r="EG8" s="145"/>
      <c r="EH8" s="145"/>
      <c r="EI8" s="146"/>
    </row>
    <row r="9" spans="1:139" s="6" customFormat="1" ht="40.700000000000003" customHeight="1" x14ac:dyDescent="0.2">
      <c r="A9" s="253" t="s">
        <v>25</v>
      </c>
      <c r="B9" s="254"/>
      <c r="C9" s="254"/>
      <c r="D9" s="254"/>
      <c r="E9" s="254"/>
      <c r="F9" s="255"/>
      <c r="G9" s="200" t="s">
        <v>79</v>
      </c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6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6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6"/>
      <c r="CT9" s="144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6"/>
      <c r="DJ9" s="144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6"/>
      <c r="DW9" s="144"/>
      <c r="DX9" s="145"/>
      <c r="DY9" s="145"/>
      <c r="DZ9" s="145"/>
      <c r="EA9" s="145"/>
      <c r="EB9" s="145"/>
      <c r="EC9" s="145"/>
      <c r="ED9" s="145"/>
      <c r="EE9" s="145"/>
      <c r="EF9" s="145"/>
      <c r="EG9" s="145"/>
      <c r="EH9" s="145"/>
      <c r="EI9" s="146"/>
    </row>
    <row r="10" spans="1:139" s="6" customFormat="1" ht="93" customHeight="1" x14ac:dyDescent="0.2">
      <c r="A10" s="253" t="s">
        <v>26</v>
      </c>
      <c r="B10" s="254"/>
      <c r="C10" s="254"/>
      <c r="D10" s="254"/>
      <c r="E10" s="254"/>
      <c r="F10" s="255"/>
      <c r="G10" s="200" t="s">
        <v>80</v>
      </c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  <c r="AA10" s="196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6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44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6"/>
      <c r="CT10" s="144"/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6"/>
      <c r="DJ10" s="144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6"/>
      <c r="DW10" s="144"/>
      <c r="DX10" s="145"/>
      <c r="DY10" s="145"/>
      <c r="DZ10" s="145"/>
      <c r="EA10" s="145"/>
      <c r="EB10" s="145"/>
      <c r="EC10" s="145"/>
      <c r="ED10" s="145"/>
      <c r="EE10" s="145"/>
      <c r="EF10" s="145"/>
      <c r="EG10" s="145"/>
      <c r="EH10" s="145"/>
      <c r="EI10" s="146"/>
    </row>
    <row r="11" spans="1:139" s="6" customFormat="1" ht="29.25" customHeight="1" x14ac:dyDescent="0.2">
      <c r="A11" s="256" t="s">
        <v>7</v>
      </c>
      <c r="B11" s="257"/>
      <c r="C11" s="257"/>
      <c r="D11" s="257"/>
      <c r="E11" s="257"/>
      <c r="F11" s="258"/>
      <c r="G11" s="200" t="s">
        <v>244</v>
      </c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95"/>
      <c r="U11" s="195"/>
      <c r="V11" s="195"/>
      <c r="W11" s="195"/>
      <c r="X11" s="195"/>
      <c r="Y11" s="195"/>
      <c r="Z11" s="195"/>
      <c r="AA11" s="196"/>
      <c r="AB11" s="151" t="s">
        <v>1</v>
      </c>
      <c r="AC11" s="152"/>
      <c r="AD11" s="152"/>
      <c r="AE11" s="152"/>
      <c r="AF11" s="152"/>
      <c r="AG11" s="152"/>
      <c r="AH11" s="152"/>
      <c r="AI11" s="152"/>
      <c r="AJ11" s="152"/>
      <c r="AK11" s="152"/>
      <c r="AL11" s="152"/>
      <c r="AM11" s="152"/>
      <c r="AN11" s="152"/>
      <c r="AO11" s="153"/>
      <c r="AP11" s="151" t="s">
        <v>1</v>
      </c>
      <c r="AQ11" s="152"/>
      <c r="AR11" s="152"/>
      <c r="AS11" s="152"/>
      <c r="AT11" s="152"/>
      <c r="AU11" s="152"/>
      <c r="AV11" s="152"/>
      <c r="AW11" s="152"/>
      <c r="AX11" s="152"/>
      <c r="AY11" s="152"/>
      <c r="AZ11" s="152"/>
      <c r="BA11" s="152"/>
      <c r="BB11" s="152"/>
      <c r="BC11" s="153"/>
      <c r="BD11" s="151" t="s">
        <v>1</v>
      </c>
      <c r="BE11" s="152"/>
      <c r="BF11" s="152"/>
      <c r="BG11" s="152"/>
      <c r="BH11" s="152"/>
      <c r="BI11" s="152"/>
      <c r="BJ11" s="152"/>
      <c r="BK11" s="152"/>
      <c r="BL11" s="152"/>
      <c r="BM11" s="152"/>
      <c r="BN11" s="152"/>
      <c r="BO11" s="152"/>
      <c r="BP11" s="152"/>
      <c r="BQ11" s="152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51"/>
      <c r="CG11" s="152"/>
      <c r="CH11" s="152"/>
      <c r="CI11" s="152"/>
      <c r="CJ11" s="152"/>
      <c r="CK11" s="152"/>
      <c r="CL11" s="152"/>
      <c r="CM11" s="152"/>
      <c r="CN11" s="152"/>
      <c r="CO11" s="152"/>
      <c r="CP11" s="152"/>
      <c r="CQ11" s="152"/>
      <c r="CR11" s="152"/>
      <c r="CS11" s="153"/>
      <c r="CT11" s="151"/>
      <c r="CU11" s="152"/>
      <c r="CV11" s="152"/>
      <c r="CW11" s="152"/>
      <c r="CX11" s="152"/>
      <c r="CY11" s="152"/>
      <c r="CZ11" s="152"/>
      <c r="DA11" s="152"/>
      <c r="DB11" s="152"/>
      <c r="DC11" s="152"/>
      <c r="DD11" s="152"/>
      <c r="DE11" s="152"/>
      <c r="DF11" s="152"/>
      <c r="DG11" s="152"/>
      <c r="DH11" s="152"/>
      <c r="DI11" s="153"/>
      <c r="DJ11" s="151"/>
      <c r="DK11" s="152"/>
      <c r="DL11" s="152"/>
      <c r="DM11" s="152"/>
      <c r="DN11" s="152"/>
      <c r="DO11" s="152"/>
      <c r="DP11" s="152"/>
      <c r="DQ11" s="152"/>
      <c r="DR11" s="152"/>
      <c r="DS11" s="152"/>
      <c r="DT11" s="152"/>
      <c r="DU11" s="152"/>
      <c r="DV11" s="153"/>
      <c r="DW11" s="151"/>
      <c r="DX11" s="152"/>
      <c r="DY11" s="152"/>
      <c r="DZ11" s="152"/>
      <c r="EA11" s="152"/>
      <c r="EB11" s="152"/>
      <c r="EC11" s="152"/>
      <c r="ED11" s="152"/>
      <c r="EE11" s="152"/>
      <c r="EF11" s="152"/>
      <c r="EG11" s="152"/>
      <c r="EH11" s="152"/>
      <c r="EI11" s="153"/>
    </row>
    <row r="12" spans="1:139" s="6" customFormat="1" ht="16.5" customHeight="1" x14ac:dyDescent="0.2">
      <c r="A12" s="256" t="s">
        <v>30</v>
      </c>
      <c r="B12" s="257"/>
      <c r="C12" s="257"/>
      <c r="D12" s="257"/>
      <c r="E12" s="257"/>
      <c r="F12" s="258"/>
      <c r="G12" s="200"/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195"/>
      <c r="T12" s="195"/>
      <c r="U12" s="195"/>
      <c r="V12" s="195"/>
      <c r="W12" s="195"/>
      <c r="X12" s="195"/>
      <c r="Y12" s="195"/>
      <c r="Z12" s="195"/>
      <c r="AA12" s="196"/>
      <c r="AB12" s="144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6"/>
      <c r="AP12" s="144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6"/>
      <c r="BD12" s="144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4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51"/>
      <c r="CG12" s="152"/>
      <c r="CH12" s="152"/>
      <c r="CI12" s="152"/>
      <c r="CJ12" s="152"/>
      <c r="CK12" s="152"/>
      <c r="CL12" s="152"/>
      <c r="CM12" s="152"/>
      <c r="CN12" s="152"/>
      <c r="CO12" s="152"/>
      <c r="CP12" s="152"/>
      <c r="CQ12" s="152"/>
      <c r="CR12" s="152"/>
      <c r="CS12" s="153"/>
      <c r="CT12" s="151"/>
      <c r="CU12" s="152"/>
      <c r="CV12" s="152"/>
      <c r="CW12" s="152"/>
      <c r="CX12" s="152"/>
      <c r="CY12" s="152"/>
      <c r="CZ12" s="152"/>
      <c r="DA12" s="152"/>
      <c r="DB12" s="152"/>
      <c r="DC12" s="152"/>
      <c r="DD12" s="152"/>
      <c r="DE12" s="152"/>
      <c r="DF12" s="152"/>
      <c r="DG12" s="152"/>
      <c r="DH12" s="152"/>
      <c r="DI12" s="153"/>
      <c r="DJ12" s="151"/>
      <c r="DK12" s="152"/>
      <c r="DL12" s="152"/>
      <c r="DM12" s="152"/>
      <c r="DN12" s="152"/>
      <c r="DO12" s="152"/>
      <c r="DP12" s="152"/>
      <c r="DQ12" s="152"/>
      <c r="DR12" s="152"/>
      <c r="DS12" s="152"/>
      <c r="DT12" s="152"/>
      <c r="DU12" s="152"/>
      <c r="DV12" s="153"/>
      <c r="DW12" s="151"/>
      <c r="DX12" s="152"/>
      <c r="DY12" s="152"/>
      <c r="DZ12" s="152"/>
      <c r="EA12" s="152"/>
      <c r="EB12" s="152"/>
      <c r="EC12" s="152"/>
      <c r="ED12" s="152"/>
      <c r="EE12" s="152"/>
      <c r="EF12" s="152"/>
      <c r="EG12" s="152"/>
      <c r="EH12" s="152"/>
      <c r="EI12" s="153"/>
    </row>
    <row r="13" spans="1:139" s="6" customFormat="1" ht="16.5" customHeight="1" x14ac:dyDescent="0.2">
      <c r="A13" s="252" t="s">
        <v>16</v>
      </c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4"/>
      <c r="BR13" s="144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6"/>
      <c r="CF13" s="144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6"/>
      <c r="CT13" s="144"/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6"/>
      <c r="DJ13" s="144"/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5"/>
      <c r="DV13" s="146"/>
      <c r="DW13" s="144"/>
      <c r="DX13" s="145"/>
      <c r="DY13" s="145"/>
      <c r="DZ13" s="145"/>
      <c r="EA13" s="145"/>
      <c r="EB13" s="145"/>
      <c r="EC13" s="145"/>
      <c r="ED13" s="145"/>
      <c r="EE13" s="145"/>
      <c r="EF13" s="145"/>
      <c r="EG13" s="145"/>
      <c r="EH13" s="145"/>
      <c r="EI13" s="146"/>
    </row>
    <row r="14" spans="1:139" ht="44.25" customHeight="1" x14ac:dyDescent="0.25">
      <c r="A14" s="221" t="s">
        <v>243</v>
      </c>
      <c r="B14" s="222"/>
      <c r="C14" s="222"/>
      <c r="D14" s="222"/>
      <c r="E14" s="222"/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22"/>
      <c r="Z14" s="222"/>
      <c r="AA14" s="222"/>
      <c r="AB14" s="222"/>
      <c r="AC14" s="222"/>
      <c r="AD14" s="222"/>
      <c r="AE14" s="222"/>
      <c r="AF14" s="222"/>
      <c r="AG14" s="222"/>
      <c r="AH14" s="222"/>
      <c r="AI14" s="222"/>
      <c r="AJ14" s="222"/>
      <c r="AK14" s="222"/>
      <c r="AL14" s="222"/>
      <c r="AM14" s="222"/>
      <c r="AN14" s="222"/>
      <c r="AO14" s="222"/>
      <c r="AP14" s="222"/>
      <c r="AQ14" s="222"/>
      <c r="AR14" s="222"/>
      <c r="AS14" s="222"/>
      <c r="AT14" s="222"/>
      <c r="AU14" s="222"/>
      <c r="AV14" s="222"/>
      <c r="AW14" s="222"/>
      <c r="AX14" s="222"/>
      <c r="AY14" s="222"/>
      <c r="AZ14" s="222"/>
      <c r="BA14" s="222"/>
      <c r="BB14" s="222"/>
      <c r="BC14" s="222"/>
      <c r="BD14" s="222"/>
      <c r="BE14" s="222"/>
      <c r="BF14" s="222"/>
      <c r="BG14" s="222"/>
      <c r="BH14" s="222"/>
      <c r="BI14" s="222"/>
      <c r="BJ14" s="222"/>
      <c r="BK14" s="222"/>
      <c r="BL14" s="222"/>
      <c r="BM14" s="222"/>
      <c r="BN14" s="222"/>
      <c r="BO14" s="222"/>
      <c r="BP14" s="222"/>
      <c r="BQ14" s="222"/>
      <c r="BR14" s="222"/>
      <c r="BS14" s="222"/>
      <c r="BT14" s="222"/>
      <c r="BU14" s="222"/>
      <c r="BV14" s="222"/>
      <c r="BW14" s="222"/>
      <c r="BX14" s="222"/>
      <c r="BY14" s="222"/>
      <c r="BZ14" s="222"/>
      <c r="CA14" s="222"/>
      <c r="CB14" s="222"/>
      <c r="CC14" s="222"/>
      <c r="CD14" s="222"/>
      <c r="CE14" s="222"/>
      <c r="CF14" s="222"/>
      <c r="CG14" s="222"/>
      <c r="CH14" s="222"/>
      <c r="CI14" s="222"/>
      <c r="CJ14" s="222"/>
      <c r="CK14" s="222"/>
      <c r="CL14" s="222"/>
      <c r="CM14" s="222"/>
      <c r="CN14" s="222"/>
      <c r="CO14" s="222"/>
      <c r="CP14" s="222"/>
      <c r="CQ14" s="222"/>
      <c r="CR14" s="222"/>
      <c r="CS14" s="222"/>
      <c r="CT14" s="222"/>
      <c r="CU14" s="222"/>
      <c r="CV14" s="222"/>
      <c r="CW14" s="222"/>
      <c r="CX14" s="222"/>
      <c r="CY14" s="222"/>
      <c r="CZ14" s="222"/>
      <c r="DA14" s="222"/>
      <c r="DB14" s="222"/>
      <c r="DC14" s="222"/>
      <c r="DD14" s="222"/>
      <c r="DE14" s="222"/>
      <c r="DF14" s="222"/>
      <c r="DG14" s="222"/>
      <c r="DH14" s="222"/>
      <c r="DI14" s="222"/>
      <c r="DJ14" s="222"/>
      <c r="DK14" s="222"/>
      <c r="DL14" s="222"/>
      <c r="DM14" s="222"/>
      <c r="DN14" s="222"/>
      <c r="DO14" s="222"/>
      <c r="DP14" s="222"/>
      <c r="DQ14" s="222"/>
      <c r="DR14" s="222"/>
      <c r="DS14" s="222"/>
      <c r="DT14" s="222"/>
      <c r="DU14" s="222"/>
      <c r="DV14" s="222"/>
      <c r="DW14" s="222"/>
      <c r="DX14" s="222"/>
      <c r="DY14" s="222"/>
      <c r="DZ14" s="222"/>
      <c r="EA14" s="222"/>
      <c r="EB14" s="222"/>
      <c r="EC14" s="222"/>
      <c r="ED14" s="222"/>
      <c r="EE14" s="222"/>
      <c r="EF14" s="222"/>
      <c r="EG14" s="222"/>
      <c r="EH14" s="222"/>
      <c r="EI14" s="222"/>
    </row>
  </sheetData>
  <mergeCells count="79">
    <mergeCell ref="A9:F9"/>
    <mergeCell ref="G9:AA9"/>
    <mergeCell ref="AB9:AO9"/>
    <mergeCell ref="AB10:AO10"/>
    <mergeCell ref="A8:F8"/>
    <mergeCell ref="AB8:AO8"/>
    <mergeCell ref="G8:AA8"/>
    <mergeCell ref="AP11:BC11"/>
    <mergeCell ref="BD11:BQ11"/>
    <mergeCell ref="G11:AA11"/>
    <mergeCell ref="A10:F10"/>
    <mergeCell ref="AP10:BC10"/>
    <mergeCell ref="G10:AA10"/>
    <mergeCell ref="AB11:AO11"/>
    <mergeCell ref="CF4:EI4"/>
    <mergeCell ref="CF5:CS6"/>
    <mergeCell ref="DW6:EI6"/>
    <mergeCell ref="DJ5:EI5"/>
    <mergeCell ref="DJ7:DV7"/>
    <mergeCell ref="DW7:EI7"/>
    <mergeCell ref="CT7:DI7"/>
    <mergeCell ref="CT5:DI6"/>
    <mergeCell ref="DJ6:DV6"/>
    <mergeCell ref="CF7:CS7"/>
    <mergeCell ref="A4:F6"/>
    <mergeCell ref="AP7:BC7"/>
    <mergeCell ref="BR4:CE6"/>
    <mergeCell ref="G4:AA6"/>
    <mergeCell ref="G7:AA7"/>
    <mergeCell ref="BD4:BQ6"/>
    <mergeCell ref="BD7:BQ7"/>
    <mergeCell ref="BR7:CE7"/>
    <mergeCell ref="AB4:AO6"/>
    <mergeCell ref="AB7:AO7"/>
    <mergeCell ref="A7:F7"/>
    <mergeCell ref="AP4:BC6"/>
    <mergeCell ref="CT9:DI9"/>
    <mergeCell ref="CF9:CS9"/>
    <mergeCell ref="A14:EI14"/>
    <mergeCell ref="A12:F12"/>
    <mergeCell ref="AB12:AO12"/>
    <mergeCell ref="AP12:BC12"/>
    <mergeCell ref="BD12:BQ12"/>
    <mergeCell ref="BR12:CE12"/>
    <mergeCell ref="CF12:CS12"/>
    <mergeCell ref="A13:BQ13"/>
    <mergeCell ref="G12:AA12"/>
    <mergeCell ref="CT13:DI13"/>
    <mergeCell ref="DJ13:DV13"/>
    <mergeCell ref="DW13:EI13"/>
    <mergeCell ref="DW12:EI12"/>
    <mergeCell ref="A11:F11"/>
    <mergeCell ref="BD8:BQ8"/>
    <mergeCell ref="BR8:CE8"/>
    <mergeCell ref="DJ8:DV8"/>
    <mergeCell ref="DW8:EI8"/>
    <mergeCell ref="AP8:BC8"/>
    <mergeCell ref="CT8:DI8"/>
    <mergeCell ref="BD9:BQ9"/>
    <mergeCell ref="BR9:CE9"/>
    <mergeCell ref="BD10:BQ10"/>
    <mergeCell ref="BR10:CE10"/>
    <mergeCell ref="AP9:BC9"/>
    <mergeCell ref="DJ11:DV11"/>
    <mergeCell ref="CF8:CS8"/>
    <mergeCell ref="DW11:EI11"/>
    <mergeCell ref="BR13:CE13"/>
    <mergeCell ref="CF13:CS13"/>
    <mergeCell ref="CT12:DI12"/>
    <mergeCell ref="DJ12:DV12"/>
    <mergeCell ref="BR11:CE11"/>
    <mergeCell ref="CF11:CS11"/>
    <mergeCell ref="CT11:DI11"/>
    <mergeCell ref="CF10:CS10"/>
    <mergeCell ref="CT10:DI10"/>
    <mergeCell ref="DJ10:DV10"/>
    <mergeCell ref="DW10:EI10"/>
    <mergeCell ref="DW9:EI9"/>
    <mergeCell ref="DJ9:DV9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X19"/>
  <sheetViews>
    <sheetView view="pageBreakPreview" zoomScaleNormal="100" zoomScaleSheetLayoutView="100" workbookViewId="0">
      <selection activeCell="A19" sqref="A19:EX19"/>
    </sheetView>
  </sheetViews>
  <sheetFormatPr defaultColWidth="0.85546875" defaultRowHeight="15" x14ac:dyDescent="0.25"/>
  <cols>
    <col min="1" max="16384" width="0.85546875" style="1"/>
  </cols>
  <sheetData>
    <row r="1" spans="1:154" s="5" customFormat="1" ht="3" customHeight="1" x14ac:dyDescent="0.25"/>
    <row r="2" spans="1:154" s="5" customFormat="1" x14ac:dyDescent="0.25">
      <c r="A2" s="5" t="s">
        <v>149</v>
      </c>
    </row>
    <row r="3" spans="1:154" s="5" customFormat="1" ht="18" customHeight="1" x14ac:dyDescent="0.25">
      <c r="A3" s="5" t="s">
        <v>173</v>
      </c>
    </row>
    <row r="4" spans="1:154" s="5" customFormat="1" ht="12.75" customHeight="1" x14ac:dyDescent="0.25"/>
    <row r="5" spans="1:154" s="3" customFormat="1" ht="20.25" customHeight="1" x14ac:dyDescent="0.2">
      <c r="A5" s="201" t="s">
        <v>3</v>
      </c>
      <c r="B5" s="202"/>
      <c r="C5" s="202"/>
      <c r="D5" s="202"/>
      <c r="E5" s="202"/>
      <c r="F5" s="203"/>
      <c r="G5" s="201" t="s">
        <v>45</v>
      </c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3"/>
      <c r="AB5" s="201" t="s">
        <v>219</v>
      </c>
      <c r="AC5" s="202"/>
      <c r="AD5" s="202"/>
      <c r="AE5" s="202"/>
      <c r="AF5" s="202"/>
      <c r="AG5" s="202"/>
      <c r="AH5" s="202"/>
      <c r="AI5" s="202"/>
      <c r="AJ5" s="202"/>
      <c r="AK5" s="202"/>
      <c r="AL5" s="202"/>
      <c r="AM5" s="202"/>
      <c r="AN5" s="202"/>
      <c r="AO5" s="203"/>
      <c r="AP5" s="201" t="s">
        <v>81</v>
      </c>
      <c r="AQ5" s="202"/>
      <c r="AR5" s="202"/>
      <c r="AS5" s="202"/>
      <c r="AT5" s="202"/>
      <c r="AU5" s="202"/>
      <c r="AV5" s="202"/>
      <c r="AW5" s="202"/>
      <c r="AX5" s="202"/>
      <c r="AY5" s="202"/>
      <c r="AZ5" s="202"/>
      <c r="BA5" s="202"/>
      <c r="BB5" s="202"/>
      <c r="BC5" s="203"/>
      <c r="BD5" s="201" t="s">
        <v>82</v>
      </c>
      <c r="BE5" s="202"/>
      <c r="BF5" s="202"/>
      <c r="BG5" s="202"/>
      <c r="BH5" s="202"/>
      <c r="BI5" s="202"/>
      <c r="BJ5" s="202"/>
      <c r="BK5" s="202"/>
      <c r="BL5" s="202"/>
      <c r="BM5" s="202"/>
      <c r="BN5" s="202"/>
      <c r="BO5" s="202"/>
      <c r="BP5" s="202"/>
      <c r="BQ5" s="202"/>
      <c r="BR5" s="201" t="s">
        <v>245</v>
      </c>
      <c r="BS5" s="202"/>
      <c r="BT5" s="202"/>
      <c r="BU5" s="202"/>
      <c r="BV5" s="202"/>
      <c r="BW5" s="202"/>
      <c r="BX5" s="202"/>
      <c r="BY5" s="202"/>
      <c r="BZ5" s="202"/>
      <c r="CA5" s="202"/>
      <c r="CB5" s="202"/>
      <c r="CC5" s="202"/>
      <c r="CD5" s="202"/>
      <c r="CE5" s="203"/>
      <c r="CF5" s="210" t="s">
        <v>0</v>
      </c>
      <c r="CG5" s="168"/>
      <c r="CH5" s="168"/>
      <c r="CI5" s="168"/>
      <c r="CJ5" s="168"/>
      <c r="CK5" s="168"/>
      <c r="CL5" s="168"/>
      <c r="CM5" s="168"/>
      <c r="CN5" s="168"/>
      <c r="CO5" s="168"/>
      <c r="CP5" s="168"/>
      <c r="CQ5" s="168"/>
      <c r="CR5" s="168"/>
      <c r="CS5" s="168"/>
      <c r="CT5" s="168"/>
      <c r="CU5" s="168"/>
      <c r="CV5" s="168"/>
      <c r="CW5" s="168"/>
      <c r="CX5" s="168"/>
      <c r="CY5" s="168"/>
      <c r="CZ5" s="168"/>
      <c r="DA5" s="168"/>
      <c r="DB5" s="168"/>
      <c r="DC5" s="168"/>
      <c r="DD5" s="168"/>
      <c r="DE5" s="168"/>
      <c r="DF5" s="168"/>
      <c r="DG5" s="168"/>
      <c r="DH5" s="168"/>
      <c r="DI5" s="168"/>
      <c r="DJ5" s="168"/>
      <c r="DK5" s="168"/>
      <c r="DL5" s="168"/>
      <c r="DM5" s="168"/>
      <c r="DN5" s="168"/>
      <c r="DO5" s="168"/>
      <c r="DP5" s="168"/>
      <c r="DQ5" s="168"/>
      <c r="DR5" s="168"/>
      <c r="DS5" s="168"/>
      <c r="DT5" s="168"/>
      <c r="DU5" s="168"/>
      <c r="DV5" s="168"/>
      <c r="DW5" s="168"/>
      <c r="DX5" s="168"/>
      <c r="DY5" s="168"/>
      <c r="DZ5" s="168"/>
      <c r="EA5" s="168"/>
      <c r="EB5" s="168"/>
      <c r="EC5" s="168"/>
      <c r="ED5" s="168"/>
      <c r="EE5" s="168"/>
      <c r="EF5" s="168"/>
      <c r="EG5" s="168"/>
      <c r="EH5" s="168"/>
      <c r="EI5" s="168"/>
      <c r="EJ5" s="168"/>
      <c r="EK5" s="168"/>
      <c r="EL5" s="168"/>
      <c r="EM5" s="168"/>
      <c r="EN5" s="168"/>
      <c r="EO5" s="168"/>
      <c r="EP5" s="168"/>
      <c r="EQ5" s="168"/>
      <c r="ER5" s="168"/>
      <c r="ES5" s="168"/>
      <c r="ET5" s="168"/>
      <c r="EU5" s="168"/>
      <c r="EV5" s="168"/>
      <c r="EW5" s="168"/>
      <c r="EX5" s="169"/>
    </row>
    <row r="6" spans="1:154" s="3" customFormat="1" ht="64.5" customHeight="1" x14ac:dyDescent="0.2">
      <c r="A6" s="204"/>
      <c r="B6" s="205"/>
      <c r="C6" s="205"/>
      <c r="D6" s="205"/>
      <c r="E6" s="205"/>
      <c r="F6" s="206"/>
      <c r="G6" s="204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6"/>
      <c r="AB6" s="204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6"/>
      <c r="AP6" s="204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6"/>
      <c r="BD6" s="204"/>
      <c r="BE6" s="205"/>
      <c r="BF6" s="205"/>
      <c r="BG6" s="205"/>
      <c r="BH6" s="205"/>
      <c r="BI6" s="205"/>
      <c r="BJ6" s="205"/>
      <c r="BK6" s="205"/>
      <c r="BL6" s="205"/>
      <c r="BM6" s="205"/>
      <c r="BN6" s="205"/>
      <c r="BO6" s="205"/>
      <c r="BP6" s="205"/>
      <c r="BQ6" s="205"/>
      <c r="BR6" s="204"/>
      <c r="BS6" s="205"/>
      <c r="BT6" s="205"/>
      <c r="BU6" s="205"/>
      <c r="BV6" s="205"/>
      <c r="BW6" s="205"/>
      <c r="BX6" s="205"/>
      <c r="BY6" s="205"/>
      <c r="BZ6" s="205"/>
      <c r="CA6" s="205"/>
      <c r="CB6" s="205"/>
      <c r="CC6" s="205"/>
      <c r="CD6" s="205"/>
      <c r="CE6" s="206"/>
      <c r="CF6" s="218" t="s">
        <v>168</v>
      </c>
      <c r="CG6" s="183"/>
      <c r="CH6" s="183"/>
      <c r="CI6" s="183"/>
      <c r="CJ6" s="183"/>
      <c r="CK6" s="183"/>
      <c r="CL6" s="183"/>
      <c r="CM6" s="183"/>
      <c r="CN6" s="183"/>
      <c r="CO6" s="183"/>
      <c r="CP6" s="183"/>
      <c r="CQ6" s="183"/>
      <c r="CR6" s="183"/>
      <c r="CS6" s="184"/>
      <c r="CT6" s="218" t="s">
        <v>176</v>
      </c>
      <c r="CU6" s="183"/>
      <c r="CV6" s="183"/>
      <c r="CW6" s="183"/>
      <c r="CX6" s="183"/>
      <c r="CY6" s="183"/>
      <c r="CZ6" s="183"/>
      <c r="DA6" s="183"/>
      <c r="DB6" s="183"/>
      <c r="DC6" s="183"/>
      <c r="DD6" s="183"/>
      <c r="DE6" s="183"/>
      <c r="DF6" s="183"/>
      <c r="DG6" s="183"/>
      <c r="DH6" s="183"/>
      <c r="DI6" s="184"/>
      <c r="DJ6" s="218" t="s">
        <v>17</v>
      </c>
      <c r="DK6" s="183"/>
      <c r="DL6" s="183"/>
      <c r="DM6" s="183"/>
      <c r="DN6" s="183"/>
      <c r="DO6" s="183"/>
      <c r="DP6" s="183"/>
      <c r="DQ6" s="183"/>
      <c r="DR6" s="183"/>
      <c r="DS6" s="183"/>
      <c r="DT6" s="183"/>
      <c r="DU6" s="183"/>
      <c r="DV6" s="183"/>
      <c r="DW6" s="183"/>
      <c r="DX6" s="184"/>
      <c r="DY6" s="261" t="s">
        <v>18</v>
      </c>
      <c r="DZ6" s="261"/>
      <c r="EA6" s="261"/>
      <c r="EB6" s="261"/>
      <c r="EC6" s="261"/>
      <c r="ED6" s="261"/>
      <c r="EE6" s="261"/>
      <c r="EF6" s="261"/>
      <c r="EG6" s="261"/>
      <c r="EH6" s="261"/>
      <c r="EI6" s="261"/>
      <c r="EJ6" s="261"/>
      <c r="EK6" s="261"/>
      <c r="EL6" s="261"/>
      <c r="EM6" s="261"/>
      <c r="EN6" s="261"/>
      <c r="EO6" s="261"/>
      <c r="EP6" s="261"/>
      <c r="EQ6" s="261"/>
      <c r="ER6" s="261"/>
      <c r="ES6" s="261"/>
      <c r="ET6" s="261"/>
      <c r="EU6" s="261"/>
      <c r="EV6" s="261"/>
      <c r="EW6" s="261"/>
      <c r="EX6" s="262"/>
    </row>
    <row r="7" spans="1:154" s="3" customFormat="1" ht="30" customHeight="1" x14ac:dyDescent="0.2">
      <c r="A7" s="207"/>
      <c r="B7" s="208"/>
      <c r="C7" s="208"/>
      <c r="D7" s="208"/>
      <c r="E7" s="208"/>
      <c r="F7" s="209"/>
      <c r="G7" s="207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8"/>
      <c r="S7" s="208"/>
      <c r="T7" s="208"/>
      <c r="U7" s="208"/>
      <c r="V7" s="208"/>
      <c r="W7" s="208"/>
      <c r="X7" s="208"/>
      <c r="Y7" s="208"/>
      <c r="Z7" s="208"/>
      <c r="AA7" s="209"/>
      <c r="AB7" s="207"/>
      <c r="AC7" s="208"/>
      <c r="AD7" s="208"/>
      <c r="AE7" s="208"/>
      <c r="AF7" s="208"/>
      <c r="AG7" s="208"/>
      <c r="AH7" s="208"/>
      <c r="AI7" s="208"/>
      <c r="AJ7" s="208"/>
      <c r="AK7" s="208"/>
      <c r="AL7" s="208"/>
      <c r="AM7" s="208"/>
      <c r="AN7" s="208"/>
      <c r="AO7" s="209"/>
      <c r="AP7" s="207"/>
      <c r="AQ7" s="208"/>
      <c r="AR7" s="208"/>
      <c r="AS7" s="208"/>
      <c r="AT7" s="208"/>
      <c r="AU7" s="208"/>
      <c r="AV7" s="208"/>
      <c r="AW7" s="208"/>
      <c r="AX7" s="208"/>
      <c r="AY7" s="208"/>
      <c r="AZ7" s="208"/>
      <c r="BA7" s="208"/>
      <c r="BB7" s="208"/>
      <c r="BC7" s="209"/>
      <c r="BD7" s="207"/>
      <c r="BE7" s="208"/>
      <c r="BF7" s="208"/>
      <c r="BG7" s="208"/>
      <c r="BH7" s="208"/>
      <c r="BI7" s="208"/>
      <c r="BJ7" s="208"/>
      <c r="BK7" s="208"/>
      <c r="BL7" s="208"/>
      <c r="BM7" s="208"/>
      <c r="BN7" s="208"/>
      <c r="BO7" s="208"/>
      <c r="BP7" s="208"/>
      <c r="BQ7" s="208"/>
      <c r="BR7" s="207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9"/>
      <c r="CF7" s="185"/>
      <c r="CG7" s="186"/>
      <c r="CH7" s="186"/>
      <c r="CI7" s="186"/>
      <c r="CJ7" s="186"/>
      <c r="CK7" s="186"/>
      <c r="CL7" s="186"/>
      <c r="CM7" s="186"/>
      <c r="CN7" s="186"/>
      <c r="CO7" s="186"/>
      <c r="CP7" s="186"/>
      <c r="CQ7" s="186"/>
      <c r="CR7" s="186"/>
      <c r="CS7" s="187"/>
      <c r="CT7" s="185"/>
      <c r="CU7" s="186"/>
      <c r="CV7" s="186"/>
      <c r="CW7" s="186"/>
      <c r="CX7" s="186"/>
      <c r="CY7" s="186"/>
      <c r="CZ7" s="186"/>
      <c r="DA7" s="186"/>
      <c r="DB7" s="186"/>
      <c r="DC7" s="186"/>
      <c r="DD7" s="186"/>
      <c r="DE7" s="186"/>
      <c r="DF7" s="186"/>
      <c r="DG7" s="186"/>
      <c r="DH7" s="186"/>
      <c r="DI7" s="187"/>
      <c r="DJ7" s="185"/>
      <c r="DK7" s="186"/>
      <c r="DL7" s="186"/>
      <c r="DM7" s="186"/>
      <c r="DN7" s="186"/>
      <c r="DO7" s="186"/>
      <c r="DP7" s="186"/>
      <c r="DQ7" s="186"/>
      <c r="DR7" s="186"/>
      <c r="DS7" s="186"/>
      <c r="DT7" s="186"/>
      <c r="DU7" s="186"/>
      <c r="DV7" s="186"/>
      <c r="DW7" s="186"/>
      <c r="DX7" s="187"/>
      <c r="DY7" s="210" t="s">
        <v>2</v>
      </c>
      <c r="DZ7" s="211"/>
      <c r="EA7" s="211"/>
      <c r="EB7" s="211"/>
      <c r="EC7" s="211"/>
      <c r="ED7" s="211"/>
      <c r="EE7" s="211"/>
      <c r="EF7" s="211"/>
      <c r="EG7" s="211"/>
      <c r="EH7" s="211"/>
      <c r="EI7" s="211"/>
      <c r="EJ7" s="211"/>
      <c r="EK7" s="212"/>
      <c r="EL7" s="210" t="s">
        <v>43</v>
      </c>
      <c r="EM7" s="211"/>
      <c r="EN7" s="211"/>
      <c r="EO7" s="211"/>
      <c r="EP7" s="211"/>
      <c r="EQ7" s="211"/>
      <c r="ER7" s="211"/>
      <c r="ES7" s="211"/>
      <c r="ET7" s="211"/>
      <c r="EU7" s="211"/>
      <c r="EV7" s="211"/>
      <c r="EW7" s="211"/>
      <c r="EX7" s="212"/>
    </row>
    <row r="8" spans="1:154" s="7" customFormat="1" ht="12.75" x14ac:dyDescent="0.2">
      <c r="A8" s="213">
        <v>1</v>
      </c>
      <c r="B8" s="214"/>
      <c r="C8" s="214"/>
      <c r="D8" s="214"/>
      <c r="E8" s="214"/>
      <c r="F8" s="215"/>
      <c r="G8" s="213">
        <v>2</v>
      </c>
      <c r="H8" s="214"/>
      <c r="I8" s="214"/>
      <c r="J8" s="214"/>
      <c r="K8" s="214"/>
      <c r="L8" s="214"/>
      <c r="M8" s="214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  <c r="Y8" s="214"/>
      <c r="Z8" s="214"/>
      <c r="AA8" s="215"/>
      <c r="AB8" s="213">
        <v>3</v>
      </c>
      <c r="AC8" s="214"/>
      <c r="AD8" s="214"/>
      <c r="AE8" s="214"/>
      <c r="AF8" s="214"/>
      <c r="AG8" s="214"/>
      <c r="AH8" s="214"/>
      <c r="AI8" s="214"/>
      <c r="AJ8" s="214"/>
      <c r="AK8" s="214"/>
      <c r="AL8" s="214"/>
      <c r="AM8" s="214"/>
      <c r="AN8" s="214"/>
      <c r="AO8" s="215"/>
      <c r="AP8" s="213">
        <v>4</v>
      </c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5"/>
      <c r="BD8" s="213">
        <v>5</v>
      </c>
      <c r="BE8" s="214"/>
      <c r="BF8" s="214"/>
      <c r="BG8" s="214"/>
      <c r="BH8" s="214"/>
      <c r="BI8" s="214"/>
      <c r="BJ8" s="214"/>
      <c r="BK8" s="214"/>
      <c r="BL8" s="214"/>
      <c r="BM8" s="214"/>
      <c r="BN8" s="214"/>
      <c r="BO8" s="214"/>
      <c r="BP8" s="214"/>
      <c r="BQ8" s="214"/>
      <c r="BR8" s="213">
        <v>6</v>
      </c>
      <c r="BS8" s="214"/>
      <c r="BT8" s="214"/>
      <c r="BU8" s="214"/>
      <c r="BV8" s="214"/>
      <c r="BW8" s="214"/>
      <c r="BX8" s="214"/>
      <c r="BY8" s="214"/>
      <c r="BZ8" s="214"/>
      <c r="CA8" s="214"/>
      <c r="CB8" s="214"/>
      <c r="CC8" s="214"/>
      <c r="CD8" s="214"/>
      <c r="CE8" s="215"/>
      <c r="CF8" s="213">
        <v>7</v>
      </c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215"/>
      <c r="CT8" s="213">
        <v>8</v>
      </c>
      <c r="CU8" s="214"/>
      <c r="CV8" s="214"/>
      <c r="CW8" s="214"/>
      <c r="CX8" s="214"/>
      <c r="CY8" s="214"/>
      <c r="CZ8" s="214"/>
      <c r="DA8" s="214"/>
      <c r="DB8" s="214"/>
      <c r="DC8" s="214"/>
      <c r="DD8" s="214"/>
      <c r="DE8" s="214"/>
      <c r="DF8" s="214"/>
      <c r="DG8" s="214"/>
      <c r="DH8" s="214"/>
      <c r="DI8" s="215"/>
      <c r="DJ8" s="213">
        <v>9</v>
      </c>
      <c r="DK8" s="214"/>
      <c r="DL8" s="214"/>
      <c r="DM8" s="214"/>
      <c r="DN8" s="214"/>
      <c r="DO8" s="214"/>
      <c r="DP8" s="214"/>
      <c r="DQ8" s="214"/>
      <c r="DR8" s="214"/>
      <c r="DS8" s="214"/>
      <c r="DT8" s="214"/>
      <c r="DU8" s="214"/>
      <c r="DV8" s="214"/>
      <c r="DW8" s="214"/>
      <c r="DX8" s="215"/>
      <c r="DY8" s="213">
        <v>10</v>
      </c>
      <c r="DZ8" s="214"/>
      <c r="EA8" s="214"/>
      <c r="EB8" s="214"/>
      <c r="EC8" s="214"/>
      <c r="ED8" s="214"/>
      <c r="EE8" s="214"/>
      <c r="EF8" s="214"/>
      <c r="EG8" s="214"/>
      <c r="EH8" s="214"/>
      <c r="EI8" s="214"/>
      <c r="EJ8" s="214"/>
      <c r="EK8" s="215"/>
      <c r="EL8" s="213">
        <v>11</v>
      </c>
      <c r="EM8" s="214"/>
      <c r="EN8" s="214"/>
      <c r="EO8" s="214"/>
      <c r="EP8" s="214"/>
      <c r="EQ8" s="214"/>
      <c r="ER8" s="214"/>
      <c r="ES8" s="214"/>
      <c r="ET8" s="214"/>
      <c r="EU8" s="214"/>
      <c r="EV8" s="214"/>
      <c r="EW8" s="214"/>
      <c r="EX8" s="215"/>
    </row>
    <row r="9" spans="1:154" s="6" customFormat="1" ht="83.25" customHeight="1" x14ac:dyDescent="0.2">
      <c r="A9" s="253" t="s">
        <v>6</v>
      </c>
      <c r="B9" s="254"/>
      <c r="C9" s="254"/>
      <c r="D9" s="254"/>
      <c r="E9" s="254"/>
      <c r="F9" s="255"/>
      <c r="G9" s="141" t="s">
        <v>170</v>
      </c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7"/>
      <c r="AB9" s="151" t="s">
        <v>1</v>
      </c>
      <c r="AC9" s="152"/>
      <c r="AD9" s="152"/>
      <c r="AE9" s="152"/>
      <c r="AF9" s="152"/>
      <c r="AG9" s="152"/>
      <c r="AH9" s="152"/>
      <c r="AI9" s="152"/>
      <c r="AJ9" s="152"/>
      <c r="AK9" s="152"/>
      <c r="AL9" s="152"/>
      <c r="AM9" s="152"/>
      <c r="AN9" s="152"/>
      <c r="AO9" s="153"/>
      <c r="AP9" s="151" t="s">
        <v>1</v>
      </c>
      <c r="AQ9" s="152"/>
      <c r="AR9" s="152"/>
      <c r="AS9" s="152"/>
      <c r="AT9" s="152"/>
      <c r="AU9" s="152"/>
      <c r="AV9" s="152"/>
      <c r="AW9" s="152"/>
      <c r="AX9" s="152"/>
      <c r="AY9" s="152"/>
      <c r="AZ9" s="152"/>
      <c r="BA9" s="152"/>
      <c r="BB9" s="152"/>
      <c r="BC9" s="153"/>
      <c r="BD9" s="151" t="s">
        <v>1</v>
      </c>
      <c r="BE9" s="152"/>
      <c r="BF9" s="152"/>
      <c r="BG9" s="152"/>
      <c r="BH9" s="152"/>
      <c r="BI9" s="152"/>
      <c r="BJ9" s="152"/>
      <c r="BK9" s="152"/>
      <c r="BL9" s="152"/>
      <c r="BM9" s="152"/>
      <c r="BN9" s="152"/>
      <c r="BO9" s="152"/>
      <c r="BP9" s="152"/>
      <c r="BQ9" s="152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6"/>
      <c r="CT9" s="144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6"/>
      <c r="DJ9" s="144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5"/>
      <c r="DW9" s="145"/>
      <c r="DX9" s="146"/>
      <c r="DY9" s="144"/>
      <c r="DZ9" s="145"/>
      <c r="EA9" s="145"/>
      <c r="EB9" s="145"/>
      <c r="EC9" s="145"/>
      <c r="ED9" s="145"/>
      <c r="EE9" s="145"/>
      <c r="EF9" s="145"/>
      <c r="EG9" s="145"/>
      <c r="EH9" s="145"/>
      <c r="EI9" s="145"/>
      <c r="EJ9" s="145"/>
      <c r="EK9" s="146"/>
      <c r="EL9" s="144"/>
      <c r="EM9" s="145"/>
      <c r="EN9" s="145"/>
      <c r="EO9" s="145"/>
      <c r="EP9" s="145"/>
      <c r="EQ9" s="145"/>
      <c r="ER9" s="145"/>
      <c r="ES9" s="145"/>
      <c r="ET9" s="145"/>
      <c r="EU9" s="145"/>
      <c r="EV9" s="145"/>
      <c r="EW9" s="145"/>
      <c r="EX9" s="146"/>
    </row>
    <row r="10" spans="1:154" s="6" customFormat="1" ht="16.5" customHeight="1" x14ac:dyDescent="0.2">
      <c r="A10" s="253" t="s">
        <v>25</v>
      </c>
      <c r="B10" s="254"/>
      <c r="C10" s="254"/>
      <c r="D10" s="254"/>
      <c r="E10" s="254"/>
      <c r="F10" s="255"/>
      <c r="G10" s="141" t="s">
        <v>73</v>
      </c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7"/>
      <c r="AB10" s="151" t="s">
        <v>1</v>
      </c>
      <c r="AC10" s="152"/>
      <c r="AD10" s="152"/>
      <c r="AE10" s="152"/>
      <c r="AF10" s="152"/>
      <c r="AG10" s="152"/>
      <c r="AH10" s="152"/>
      <c r="AI10" s="152"/>
      <c r="AJ10" s="152"/>
      <c r="AK10" s="152"/>
      <c r="AL10" s="152"/>
      <c r="AM10" s="152"/>
      <c r="AN10" s="152"/>
      <c r="AO10" s="153"/>
      <c r="AP10" s="151" t="s">
        <v>1</v>
      </c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3"/>
      <c r="BD10" s="151" t="s">
        <v>1</v>
      </c>
      <c r="BE10" s="152"/>
      <c r="BF10" s="152"/>
      <c r="BG10" s="152"/>
      <c r="BH10" s="152"/>
      <c r="BI10" s="152"/>
      <c r="BJ10" s="152"/>
      <c r="BK10" s="152"/>
      <c r="BL10" s="152"/>
      <c r="BM10" s="152"/>
      <c r="BN10" s="152"/>
      <c r="BO10" s="152"/>
      <c r="BP10" s="152"/>
      <c r="BQ10" s="152"/>
      <c r="BR10" s="151" t="s">
        <v>1</v>
      </c>
      <c r="BS10" s="152"/>
      <c r="BT10" s="152"/>
      <c r="BU10" s="152"/>
      <c r="BV10" s="152"/>
      <c r="BW10" s="152"/>
      <c r="BX10" s="152"/>
      <c r="BY10" s="152"/>
      <c r="BZ10" s="152"/>
      <c r="CA10" s="152"/>
      <c r="CB10" s="152"/>
      <c r="CC10" s="152"/>
      <c r="CD10" s="152"/>
      <c r="CE10" s="153"/>
      <c r="CF10" s="144" t="s">
        <v>1</v>
      </c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6"/>
      <c r="CT10" s="144" t="s">
        <v>1</v>
      </c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6"/>
      <c r="DJ10" s="144" t="s">
        <v>1</v>
      </c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5"/>
      <c r="DW10" s="145"/>
      <c r="DX10" s="146"/>
      <c r="DY10" s="151" t="s">
        <v>1</v>
      </c>
      <c r="DZ10" s="152"/>
      <c r="EA10" s="152"/>
      <c r="EB10" s="152"/>
      <c r="EC10" s="152"/>
      <c r="ED10" s="152"/>
      <c r="EE10" s="152"/>
      <c r="EF10" s="152"/>
      <c r="EG10" s="152"/>
      <c r="EH10" s="152"/>
      <c r="EI10" s="152"/>
      <c r="EJ10" s="152"/>
      <c r="EK10" s="153"/>
      <c r="EL10" s="151" t="s">
        <v>1</v>
      </c>
      <c r="EM10" s="152"/>
      <c r="EN10" s="152"/>
      <c r="EO10" s="152"/>
      <c r="EP10" s="152"/>
      <c r="EQ10" s="152"/>
      <c r="ER10" s="152"/>
      <c r="ES10" s="152"/>
      <c r="ET10" s="152"/>
      <c r="EU10" s="152"/>
      <c r="EV10" s="152"/>
      <c r="EW10" s="152"/>
      <c r="EX10" s="153"/>
    </row>
    <row r="11" spans="1:154" s="6" customFormat="1" ht="16.5" customHeight="1" x14ac:dyDescent="0.2">
      <c r="A11" s="256"/>
      <c r="B11" s="257"/>
      <c r="C11" s="257"/>
      <c r="D11" s="257"/>
      <c r="E11" s="257"/>
      <c r="F11" s="258"/>
      <c r="G11" s="31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7"/>
      <c r="AB11" s="144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6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6"/>
      <c r="BD11" s="144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5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6"/>
      <c r="CT11" s="144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6"/>
      <c r="DJ11" s="144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5"/>
      <c r="DW11" s="145"/>
      <c r="DX11" s="146"/>
      <c r="DY11" s="151" t="s">
        <v>1</v>
      </c>
      <c r="DZ11" s="152"/>
      <c r="EA11" s="152"/>
      <c r="EB11" s="152"/>
      <c r="EC11" s="152"/>
      <c r="ED11" s="152"/>
      <c r="EE11" s="152"/>
      <c r="EF11" s="152"/>
      <c r="EG11" s="152"/>
      <c r="EH11" s="152"/>
      <c r="EI11" s="152"/>
      <c r="EJ11" s="152"/>
      <c r="EK11" s="153"/>
      <c r="EL11" s="151" t="s">
        <v>1</v>
      </c>
      <c r="EM11" s="152"/>
      <c r="EN11" s="152"/>
      <c r="EO11" s="152"/>
      <c r="EP11" s="152"/>
      <c r="EQ11" s="152"/>
      <c r="ER11" s="152"/>
      <c r="ES11" s="152"/>
      <c r="ET11" s="152"/>
      <c r="EU11" s="152"/>
      <c r="EV11" s="152"/>
      <c r="EW11" s="152"/>
      <c r="EX11" s="153"/>
    </row>
    <row r="12" spans="1:154" s="6" customFormat="1" ht="93" customHeight="1" x14ac:dyDescent="0.2">
      <c r="A12" s="253" t="s">
        <v>7</v>
      </c>
      <c r="B12" s="254"/>
      <c r="C12" s="254"/>
      <c r="D12" s="254"/>
      <c r="E12" s="254"/>
      <c r="F12" s="255"/>
      <c r="G12" s="141" t="s">
        <v>171</v>
      </c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7"/>
      <c r="AB12" s="151" t="s">
        <v>1</v>
      </c>
      <c r="AC12" s="152"/>
      <c r="AD12" s="152"/>
      <c r="AE12" s="152"/>
      <c r="AF12" s="152"/>
      <c r="AG12" s="152"/>
      <c r="AH12" s="152"/>
      <c r="AI12" s="152"/>
      <c r="AJ12" s="152"/>
      <c r="AK12" s="152"/>
      <c r="AL12" s="152"/>
      <c r="AM12" s="152"/>
      <c r="AN12" s="152"/>
      <c r="AO12" s="153"/>
      <c r="AP12" s="151" t="s">
        <v>1</v>
      </c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3"/>
      <c r="BD12" s="151" t="s">
        <v>1</v>
      </c>
      <c r="BE12" s="152"/>
      <c r="BF12" s="152"/>
      <c r="BG12" s="152"/>
      <c r="BH12" s="152"/>
      <c r="BI12" s="152"/>
      <c r="BJ12" s="152"/>
      <c r="BK12" s="152"/>
      <c r="BL12" s="152"/>
      <c r="BM12" s="152"/>
      <c r="BN12" s="152"/>
      <c r="BO12" s="152"/>
      <c r="BP12" s="152"/>
      <c r="BQ12" s="152"/>
      <c r="BR12" s="144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44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6"/>
      <c r="CT12" s="144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6"/>
      <c r="DJ12" s="144"/>
      <c r="DK12" s="145"/>
      <c r="DL12" s="145"/>
      <c r="DM12" s="145"/>
      <c r="DN12" s="145"/>
      <c r="DO12" s="145"/>
      <c r="DP12" s="145"/>
      <c r="DQ12" s="145"/>
      <c r="DR12" s="145"/>
      <c r="DS12" s="145"/>
      <c r="DT12" s="145"/>
      <c r="DU12" s="145"/>
      <c r="DV12" s="145"/>
      <c r="DW12" s="145"/>
      <c r="DX12" s="146"/>
      <c r="DY12" s="144"/>
      <c r="DZ12" s="145"/>
      <c r="EA12" s="145"/>
      <c r="EB12" s="145"/>
      <c r="EC12" s="145"/>
      <c r="ED12" s="145"/>
      <c r="EE12" s="145"/>
      <c r="EF12" s="145"/>
      <c r="EG12" s="145"/>
      <c r="EH12" s="145"/>
      <c r="EI12" s="145"/>
      <c r="EJ12" s="145"/>
      <c r="EK12" s="146"/>
      <c r="EL12" s="144"/>
      <c r="EM12" s="145"/>
      <c r="EN12" s="145"/>
      <c r="EO12" s="145"/>
      <c r="EP12" s="145"/>
      <c r="EQ12" s="145"/>
      <c r="ER12" s="145"/>
      <c r="ES12" s="145"/>
      <c r="ET12" s="145"/>
      <c r="EU12" s="145"/>
      <c r="EV12" s="145"/>
      <c r="EW12" s="145"/>
      <c r="EX12" s="146"/>
    </row>
    <row r="13" spans="1:154" s="6" customFormat="1" ht="16.5" customHeight="1" x14ac:dyDescent="0.2">
      <c r="A13" s="253" t="s">
        <v>30</v>
      </c>
      <c r="B13" s="254"/>
      <c r="C13" s="254"/>
      <c r="D13" s="254"/>
      <c r="E13" s="254"/>
      <c r="F13" s="255"/>
      <c r="G13" s="141" t="s">
        <v>73</v>
      </c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7"/>
      <c r="AB13" s="151" t="s">
        <v>1</v>
      </c>
      <c r="AC13" s="152"/>
      <c r="AD13" s="152"/>
      <c r="AE13" s="152"/>
      <c r="AF13" s="152"/>
      <c r="AG13" s="152"/>
      <c r="AH13" s="152"/>
      <c r="AI13" s="152"/>
      <c r="AJ13" s="152"/>
      <c r="AK13" s="152"/>
      <c r="AL13" s="152"/>
      <c r="AM13" s="152"/>
      <c r="AN13" s="152"/>
      <c r="AO13" s="153"/>
      <c r="AP13" s="151" t="s">
        <v>1</v>
      </c>
      <c r="AQ13" s="152"/>
      <c r="AR13" s="152"/>
      <c r="AS13" s="152"/>
      <c r="AT13" s="152"/>
      <c r="AU13" s="152"/>
      <c r="AV13" s="152"/>
      <c r="AW13" s="152"/>
      <c r="AX13" s="152"/>
      <c r="AY13" s="152"/>
      <c r="AZ13" s="152"/>
      <c r="BA13" s="152"/>
      <c r="BB13" s="152"/>
      <c r="BC13" s="153"/>
      <c r="BD13" s="151" t="s">
        <v>1</v>
      </c>
      <c r="BE13" s="152"/>
      <c r="BF13" s="152"/>
      <c r="BG13" s="152"/>
      <c r="BH13" s="152"/>
      <c r="BI13" s="152"/>
      <c r="BJ13" s="152"/>
      <c r="BK13" s="152"/>
      <c r="BL13" s="152"/>
      <c r="BM13" s="152"/>
      <c r="BN13" s="152"/>
      <c r="BO13" s="152"/>
      <c r="BP13" s="152"/>
      <c r="BQ13" s="152"/>
      <c r="BR13" s="151" t="s">
        <v>1</v>
      </c>
      <c r="BS13" s="152"/>
      <c r="BT13" s="152"/>
      <c r="BU13" s="152"/>
      <c r="BV13" s="152"/>
      <c r="BW13" s="152"/>
      <c r="BX13" s="152"/>
      <c r="BY13" s="152"/>
      <c r="BZ13" s="152"/>
      <c r="CA13" s="152"/>
      <c r="CB13" s="152"/>
      <c r="CC13" s="152"/>
      <c r="CD13" s="152"/>
      <c r="CE13" s="153"/>
      <c r="CF13" s="144" t="s">
        <v>1</v>
      </c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6"/>
      <c r="CT13" s="144" t="s">
        <v>1</v>
      </c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6"/>
      <c r="DJ13" s="144" t="s">
        <v>1</v>
      </c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5"/>
      <c r="DV13" s="145"/>
      <c r="DW13" s="145"/>
      <c r="DX13" s="146"/>
      <c r="DY13" s="151" t="s">
        <v>1</v>
      </c>
      <c r="DZ13" s="152"/>
      <c r="EA13" s="152"/>
      <c r="EB13" s="152"/>
      <c r="EC13" s="152"/>
      <c r="ED13" s="152"/>
      <c r="EE13" s="152"/>
      <c r="EF13" s="152"/>
      <c r="EG13" s="152"/>
      <c r="EH13" s="152"/>
      <c r="EI13" s="152"/>
      <c r="EJ13" s="152"/>
      <c r="EK13" s="153"/>
      <c r="EL13" s="151" t="s">
        <v>1</v>
      </c>
      <c r="EM13" s="152"/>
      <c r="EN13" s="152"/>
      <c r="EO13" s="152"/>
      <c r="EP13" s="152"/>
      <c r="EQ13" s="152"/>
      <c r="ER13" s="152"/>
      <c r="ES13" s="152"/>
      <c r="ET13" s="152"/>
      <c r="EU13" s="152"/>
      <c r="EV13" s="152"/>
      <c r="EW13" s="152"/>
      <c r="EX13" s="153"/>
    </row>
    <row r="14" spans="1:154" s="6" customFormat="1" ht="16.5" customHeight="1" x14ac:dyDescent="0.2">
      <c r="A14" s="256"/>
      <c r="B14" s="257"/>
      <c r="C14" s="257"/>
      <c r="D14" s="257"/>
      <c r="E14" s="257"/>
      <c r="F14" s="258"/>
      <c r="G14" s="31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7"/>
      <c r="AB14" s="144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6"/>
      <c r="AP14" s="144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6"/>
      <c r="BD14" s="144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4"/>
      <c r="BS14" s="145"/>
      <c r="BT14" s="145"/>
      <c r="BU14" s="145"/>
      <c r="BV14" s="145"/>
      <c r="BW14" s="145"/>
      <c r="BX14" s="145"/>
      <c r="BY14" s="145"/>
      <c r="BZ14" s="145"/>
      <c r="CA14" s="145"/>
      <c r="CB14" s="145"/>
      <c r="CC14" s="145"/>
      <c r="CD14" s="145"/>
      <c r="CE14" s="146"/>
      <c r="CF14" s="144"/>
      <c r="CG14" s="145"/>
      <c r="CH14" s="145"/>
      <c r="CI14" s="145"/>
      <c r="CJ14" s="145"/>
      <c r="CK14" s="145"/>
      <c r="CL14" s="145"/>
      <c r="CM14" s="145"/>
      <c r="CN14" s="145"/>
      <c r="CO14" s="145"/>
      <c r="CP14" s="145"/>
      <c r="CQ14" s="145"/>
      <c r="CR14" s="145"/>
      <c r="CS14" s="146"/>
      <c r="CT14" s="144"/>
      <c r="CU14" s="145"/>
      <c r="CV14" s="145"/>
      <c r="CW14" s="145"/>
      <c r="CX14" s="145"/>
      <c r="CY14" s="145"/>
      <c r="CZ14" s="145"/>
      <c r="DA14" s="145"/>
      <c r="DB14" s="145"/>
      <c r="DC14" s="145"/>
      <c r="DD14" s="145"/>
      <c r="DE14" s="145"/>
      <c r="DF14" s="145"/>
      <c r="DG14" s="145"/>
      <c r="DH14" s="145"/>
      <c r="DI14" s="146"/>
      <c r="DJ14" s="144"/>
      <c r="DK14" s="145"/>
      <c r="DL14" s="145"/>
      <c r="DM14" s="145"/>
      <c r="DN14" s="145"/>
      <c r="DO14" s="145"/>
      <c r="DP14" s="145"/>
      <c r="DQ14" s="145"/>
      <c r="DR14" s="145"/>
      <c r="DS14" s="145"/>
      <c r="DT14" s="145"/>
      <c r="DU14" s="145"/>
      <c r="DV14" s="145"/>
      <c r="DW14" s="145"/>
      <c r="DX14" s="146"/>
      <c r="DY14" s="151" t="s">
        <v>1</v>
      </c>
      <c r="DZ14" s="152"/>
      <c r="EA14" s="152"/>
      <c r="EB14" s="152"/>
      <c r="EC14" s="152"/>
      <c r="ED14" s="152"/>
      <c r="EE14" s="152"/>
      <c r="EF14" s="152"/>
      <c r="EG14" s="152"/>
      <c r="EH14" s="152"/>
      <c r="EI14" s="152"/>
      <c r="EJ14" s="152"/>
      <c r="EK14" s="153"/>
      <c r="EL14" s="151" t="s">
        <v>1</v>
      </c>
      <c r="EM14" s="152"/>
      <c r="EN14" s="152"/>
      <c r="EO14" s="152"/>
      <c r="EP14" s="152"/>
      <c r="EQ14" s="152"/>
      <c r="ER14" s="152"/>
      <c r="ES14" s="152"/>
      <c r="ET14" s="152"/>
      <c r="EU14" s="152"/>
      <c r="EV14" s="152"/>
      <c r="EW14" s="152"/>
      <c r="EX14" s="153"/>
    </row>
    <row r="15" spans="1:154" s="6" customFormat="1" ht="66.75" customHeight="1" x14ac:dyDescent="0.2">
      <c r="A15" s="253" t="s">
        <v>8</v>
      </c>
      <c r="B15" s="254"/>
      <c r="C15" s="254"/>
      <c r="D15" s="254"/>
      <c r="E15" s="254"/>
      <c r="F15" s="255"/>
      <c r="G15" s="141" t="s">
        <v>172</v>
      </c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7"/>
      <c r="AB15" s="151" t="s">
        <v>1</v>
      </c>
      <c r="AC15" s="152"/>
      <c r="AD15" s="152"/>
      <c r="AE15" s="152"/>
      <c r="AF15" s="152"/>
      <c r="AG15" s="152"/>
      <c r="AH15" s="152"/>
      <c r="AI15" s="152"/>
      <c r="AJ15" s="152"/>
      <c r="AK15" s="152"/>
      <c r="AL15" s="152"/>
      <c r="AM15" s="152"/>
      <c r="AN15" s="152"/>
      <c r="AO15" s="153"/>
      <c r="AP15" s="151" t="s">
        <v>1</v>
      </c>
      <c r="AQ15" s="152"/>
      <c r="AR15" s="152"/>
      <c r="AS15" s="152"/>
      <c r="AT15" s="152"/>
      <c r="AU15" s="152"/>
      <c r="AV15" s="152"/>
      <c r="AW15" s="152"/>
      <c r="AX15" s="152"/>
      <c r="AY15" s="152"/>
      <c r="AZ15" s="152"/>
      <c r="BA15" s="152"/>
      <c r="BB15" s="152"/>
      <c r="BC15" s="153"/>
      <c r="BD15" s="151" t="s">
        <v>1</v>
      </c>
      <c r="BE15" s="152"/>
      <c r="BF15" s="152"/>
      <c r="BG15" s="152"/>
      <c r="BH15" s="152"/>
      <c r="BI15" s="152"/>
      <c r="BJ15" s="152"/>
      <c r="BK15" s="152"/>
      <c r="BL15" s="152"/>
      <c r="BM15" s="152"/>
      <c r="BN15" s="152"/>
      <c r="BO15" s="152"/>
      <c r="BP15" s="152"/>
      <c r="BQ15" s="152"/>
      <c r="BR15" s="144"/>
      <c r="BS15" s="145"/>
      <c r="BT15" s="145"/>
      <c r="BU15" s="145"/>
      <c r="BV15" s="145"/>
      <c r="BW15" s="145"/>
      <c r="BX15" s="145"/>
      <c r="BY15" s="145"/>
      <c r="BZ15" s="145"/>
      <c r="CA15" s="145"/>
      <c r="CB15" s="145"/>
      <c r="CC15" s="145"/>
      <c r="CD15" s="145"/>
      <c r="CE15" s="146"/>
      <c r="CF15" s="144"/>
      <c r="CG15" s="145"/>
      <c r="CH15" s="145"/>
      <c r="CI15" s="145"/>
      <c r="CJ15" s="145"/>
      <c r="CK15" s="145"/>
      <c r="CL15" s="145"/>
      <c r="CM15" s="145"/>
      <c r="CN15" s="145"/>
      <c r="CO15" s="145"/>
      <c r="CP15" s="145"/>
      <c r="CQ15" s="145"/>
      <c r="CR15" s="145"/>
      <c r="CS15" s="146"/>
      <c r="CT15" s="144"/>
      <c r="CU15" s="145"/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5"/>
      <c r="DH15" s="145"/>
      <c r="DI15" s="146"/>
      <c r="DJ15" s="144"/>
      <c r="DK15" s="145"/>
      <c r="DL15" s="145"/>
      <c r="DM15" s="145"/>
      <c r="DN15" s="145"/>
      <c r="DO15" s="145"/>
      <c r="DP15" s="145"/>
      <c r="DQ15" s="145"/>
      <c r="DR15" s="145"/>
      <c r="DS15" s="145"/>
      <c r="DT15" s="145"/>
      <c r="DU15" s="145"/>
      <c r="DV15" s="145"/>
      <c r="DW15" s="145"/>
      <c r="DX15" s="146"/>
      <c r="DY15" s="144"/>
      <c r="DZ15" s="145"/>
      <c r="EA15" s="145"/>
      <c r="EB15" s="145"/>
      <c r="EC15" s="145"/>
      <c r="ED15" s="145"/>
      <c r="EE15" s="145"/>
      <c r="EF15" s="145"/>
      <c r="EG15" s="145"/>
      <c r="EH15" s="145"/>
      <c r="EI15" s="145"/>
      <c r="EJ15" s="145"/>
      <c r="EK15" s="146"/>
      <c r="EL15" s="144"/>
      <c r="EM15" s="145"/>
      <c r="EN15" s="145"/>
      <c r="EO15" s="145"/>
      <c r="EP15" s="145"/>
      <c r="EQ15" s="145"/>
      <c r="ER15" s="145"/>
      <c r="ES15" s="145"/>
      <c r="ET15" s="145"/>
      <c r="EU15" s="145"/>
      <c r="EV15" s="145"/>
      <c r="EW15" s="145"/>
      <c r="EX15" s="146"/>
    </row>
    <row r="16" spans="1:154" s="6" customFormat="1" ht="16.5" customHeight="1" x14ac:dyDescent="0.2">
      <c r="A16" s="253" t="s">
        <v>11</v>
      </c>
      <c r="B16" s="254"/>
      <c r="C16" s="254"/>
      <c r="D16" s="254"/>
      <c r="E16" s="254"/>
      <c r="F16" s="255"/>
      <c r="G16" s="141" t="s">
        <v>73</v>
      </c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7"/>
      <c r="AB16" s="151" t="s">
        <v>1</v>
      </c>
      <c r="AC16" s="152"/>
      <c r="AD16" s="152"/>
      <c r="AE16" s="152"/>
      <c r="AF16" s="152"/>
      <c r="AG16" s="152"/>
      <c r="AH16" s="152"/>
      <c r="AI16" s="152"/>
      <c r="AJ16" s="152"/>
      <c r="AK16" s="152"/>
      <c r="AL16" s="152"/>
      <c r="AM16" s="152"/>
      <c r="AN16" s="152"/>
      <c r="AO16" s="153"/>
      <c r="AP16" s="151" t="s">
        <v>1</v>
      </c>
      <c r="AQ16" s="152"/>
      <c r="AR16" s="152"/>
      <c r="AS16" s="152"/>
      <c r="AT16" s="152"/>
      <c r="AU16" s="152"/>
      <c r="AV16" s="152"/>
      <c r="AW16" s="152"/>
      <c r="AX16" s="152"/>
      <c r="AY16" s="152"/>
      <c r="AZ16" s="152"/>
      <c r="BA16" s="152"/>
      <c r="BB16" s="152"/>
      <c r="BC16" s="153"/>
      <c r="BD16" s="151" t="s">
        <v>1</v>
      </c>
      <c r="BE16" s="152"/>
      <c r="BF16" s="152"/>
      <c r="BG16" s="152"/>
      <c r="BH16" s="152"/>
      <c r="BI16" s="152"/>
      <c r="BJ16" s="152"/>
      <c r="BK16" s="152"/>
      <c r="BL16" s="152"/>
      <c r="BM16" s="152"/>
      <c r="BN16" s="152"/>
      <c r="BO16" s="152"/>
      <c r="BP16" s="152"/>
      <c r="BQ16" s="152"/>
      <c r="BR16" s="151" t="s">
        <v>1</v>
      </c>
      <c r="BS16" s="152"/>
      <c r="BT16" s="152"/>
      <c r="BU16" s="152"/>
      <c r="BV16" s="152"/>
      <c r="BW16" s="152"/>
      <c r="BX16" s="152"/>
      <c r="BY16" s="152"/>
      <c r="BZ16" s="152"/>
      <c r="CA16" s="152"/>
      <c r="CB16" s="152"/>
      <c r="CC16" s="152"/>
      <c r="CD16" s="152"/>
      <c r="CE16" s="153"/>
      <c r="CF16" s="144" t="s">
        <v>1</v>
      </c>
      <c r="CG16" s="145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6"/>
      <c r="CT16" s="144" t="s">
        <v>1</v>
      </c>
      <c r="CU16" s="145"/>
      <c r="CV16" s="145"/>
      <c r="CW16" s="145"/>
      <c r="CX16" s="145"/>
      <c r="CY16" s="145"/>
      <c r="CZ16" s="145"/>
      <c r="DA16" s="145"/>
      <c r="DB16" s="145"/>
      <c r="DC16" s="145"/>
      <c r="DD16" s="145"/>
      <c r="DE16" s="145"/>
      <c r="DF16" s="145"/>
      <c r="DG16" s="145"/>
      <c r="DH16" s="145"/>
      <c r="DI16" s="146"/>
      <c r="DJ16" s="144" t="s">
        <v>1</v>
      </c>
      <c r="DK16" s="145"/>
      <c r="DL16" s="145"/>
      <c r="DM16" s="145"/>
      <c r="DN16" s="145"/>
      <c r="DO16" s="145"/>
      <c r="DP16" s="145"/>
      <c r="DQ16" s="145"/>
      <c r="DR16" s="145"/>
      <c r="DS16" s="145"/>
      <c r="DT16" s="145"/>
      <c r="DU16" s="145"/>
      <c r="DV16" s="145"/>
      <c r="DW16" s="145"/>
      <c r="DX16" s="146"/>
      <c r="DY16" s="151" t="s">
        <v>1</v>
      </c>
      <c r="DZ16" s="152"/>
      <c r="EA16" s="152"/>
      <c r="EB16" s="152"/>
      <c r="EC16" s="152"/>
      <c r="ED16" s="152"/>
      <c r="EE16" s="152"/>
      <c r="EF16" s="152"/>
      <c r="EG16" s="152"/>
      <c r="EH16" s="152"/>
      <c r="EI16" s="152"/>
      <c r="EJ16" s="152"/>
      <c r="EK16" s="153"/>
      <c r="EL16" s="151" t="s">
        <v>1</v>
      </c>
      <c r="EM16" s="152"/>
      <c r="EN16" s="152"/>
      <c r="EO16" s="152"/>
      <c r="EP16" s="152"/>
      <c r="EQ16" s="152"/>
      <c r="ER16" s="152"/>
      <c r="ES16" s="152"/>
      <c r="ET16" s="152"/>
      <c r="EU16" s="152"/>
      <c r="EV16" s="152"/>
      <c r="EW16" s="152"/>
      <c r="EX16" s="153"/>
    </row>
    <row r="17" spans="1:154" s="6" customFormat="1" ht="16.5" customHeight="1" x14ac:dyDescent="0.2">
      <c r="A17" s="256"/>
      <c r="B17" s="257"/>
      <c r="C17" s="257"/>
      <c r="D17" s="257"/>
      <c r="E17" s="257"/>
      <c r="F17" s="258"/>
      <c r="G17" s="141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7"/>
      <c r="AB17" s="144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6"/>
      <c r="AP17" s="144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6"/>
      <c r="BD17" s="144"/>
      <c r="BE17" s="145"/>
      <c r="BF17" s="145"/>
      <c r="BG17" s="145"/>
      <c r="BH17" s="145"/>
      <c r="BI17" s="145"/>
      <c r="BJ17" s="145"/>
      <c r="BK17" s="145"/>
      <c r="BL17" s="145"/>
      <c r="BM17" s="145"/>
      <c r="BN17" s="145"/>
      <c r="BO17" s="145"/>
      <c r="BP17" s="145"/>
      <c r="BQ17" s="145"/>
      <c r="BR17" s="144"/>
      <c r="BS17" s="145"/>
      <c r="BT17" s="145"/>
      <c r="BU17" s="145"/>
      <c r="BV17" s="145"/>
      <c r="BW17" s="145"/>
      <c r="BX17" s="145"/>
      <c r="BY17" s="145"/>
      <c r="BZ17" s="145"/>
      <c r="CA17" s="145"/>
      <c r="CB17" s="145"/>
      <c r="CC17" s="145"/>
      <c r="CD17" s="145"/>
      <c r="CE17" s="146"/>
      <c r="CF17" s="144"/>
      <c r="CG17" s="145"/>
      <c r="CH17" s="145"/>
      <c r="CI17" s="145"/>
      <c r="CJ17" s="145"/>
      <c r="CK17" s="145"/>
      <c r="CL17" s="145"/>
      <c r="CM17" s="145"/>
      <c r="CN17" s="145"/>
      <c r="CO17" s="145"/>
      <c r="CP17" s="145"/>
      <c r="CQ17" s="145"/>
      <c r="CR17" s="145"/>
      <c r="CS17" s="146"/>
      <c r="CT17" s="144"/>
      <c r="CU17" s="145"/>
      <c r="CV17" s="145"/>
      <c r="CW17" s="145"/>
      <c r="CX17" s="145"/>
      <c r="CY17" s="145"/>
      <c r="CZ17" s="145"/>
      <c r="DA17" s="145"/>
      <c r="DB17" s="145"/>
      <c r="DC17" s="145"/>
      <c r="DD17" s="145"/>
      <c r="DE17" s="145"/>
      <c r="DF17" s="145"/>
      <c r="DG17" s="145"/>
      <c r="DH17" s="145"/>
      <c r="DI17" s="146"/>
      <c r="DJ17" s="144"/>
      <c r="DK17" s="145"/>
      <c r="DL17" s="145"/>
      <c r="DM17" s="145"/>
      <c r="DN17" s="145"/>
      <c r="DO17" s="145"/>
      <c r="DP17" s="145"/>
      <c r="DQ17" s="145"/>
      <c r="DR17" s="145"/>
      <c r="DS17" s="145"/>
      <c r="DT17" s="145"/>
      <c r="DU17" s="145"/>
      <c r="DV17" s="145"/>
      <c r="DW17" s="145"/>
      <c r="DX17" s="146"/>
      <c r="DY17" s="151" t="s">
        <v>1</v>
      </c>
      <c r="DZ17" s="152"/>
      <c r="EA17" s="152"/>
      <c r="EB17" s="152"/>
      <c r="EC17" s="152"/>
      <c r="ED17" s="152"/>
      <c r="EE17" s="152"/>
      <c r="EF17" s="152"/>
      <c r="EG17" s="152"/>
      <c r="EH17" s="152"/>
      <c r="EI17" s="152"/>
      <c r="EJ17" s="152"/>
      <c r="EK17" s="153"/>
      <c r="EL17" s="151" t="s">
        <v>1</v>
      </c>
      <c r="EM17" s="152"/>
      <c r="EN17" s="152"/>
      <c r="EO17" s="152"/>
      <c r="EP17" s="152"/>
      <c r="EQ17" s="152"/>
      <c r="ER17" s="152"/>
      <c r="ES17" s="152"/>
      <c r="ET17" s="152"/>
      <c r="EU17" s="152"/>
      <c r="EV17" s="152"/>
      <c r="EW17" s="152"/>
      <c r="EX17" s="153"/>
    </row>
    <row r="18" spans="1:154" s="6" customFormat="1" ht="16.5" customHeight="1" x14ac:dyDescent="0.2">
      <c r="A18" s="252" t="s">
        <v>16</v>
      </c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4"/>
      <c r="BR18" s="144"/>
      <c r="BS18" s="145"/>
      <c r="BT18" s="145"/>
      <c r="BU18" s="145"/>
      <c r="BV18" s="145"/>
      <c r="BW18" s="145"/>
      <c r="BX18" s="145"/>
      <c r="BY18" s="145"/>
      <c r="BZ18" s="145"/>
      <c r="CA18" s="145"/>
      <c r="CB18" s="145"/>
      <c r="CC18" s="145"/>
      <c r="CD18" s="145"/>
      <c r="CE18" s="146"/>
      <c r="CF18" s="144"/>
      <c r="CG18" s="145"/>
      <c r="CH18" s="145"/>
      <c r="CI18" s="145"/>
      <c r="CJ18" s="145"/>
      <c r="CK18" s="145"/>
      <c r="CL18" s="145"/>
      <c r="CM18" s="145"/>
      <c r="CN18" s="145"/>
      <c r="CO18" s="145"/>
      <c r="CP18" s="145"/>
      <c r="CQ18" s="145"/>
      <c r="CR18" s="145"/>
      <c r="CS18" s="146"/>
      <c r="CT18" s="144"/>
      <c r="CU18" s="145"/>
      <c r="CV18" s="145"/>
      <c r="CW18" s="145"/>
      <c r="CX18" s="145"/>
      <c r="CY18" s="145"/>
      <c r="CZ18" s="145"/>
      <c r="DA18" s="145"/>
      <c r="DB18" s="145"/>
      <c r="DC18" s="145"/>
      <c r="DD18" s="145"/>
      <c r="DE18" s="145"/>
      <c r="DF18" s="145"/>
      <c r="DG18" s="145"/>
      <c r="DH18" s="145"/>
      <c r="DI18" s="146"/>
      <c r="DJ18" s="144"/>
      <c r="DK18" s="145"/>
      <c r="DL18" s="145"/>
      <c r="DM18" s="145"/>
      <c r="DN18" s="145"/>
      <c r="DO18" s="145"/>
      <c r="DP18" s="145"/>
      <c r="DQ18" s="145"/>
      <c r="DR18" s="145"/>
      <c r="DS18" s="145"/>
      <c r="DT18" s="145"/>
      <c r="DU18" s="145"/>
      <c r="DV18" s="145"/>
      <c r="DW18" s="145"/>
      <c r="DX18" s="146"/>
      <c r="DY18" s="144"/>
      <c r="DZ18" s="145"/>
      <c r="EA18" s="145"/>
      <c r="EB18" s="145"/>
      <c r="EC18" s="145"/>
      <c r="ED18" s="145"/>
      <c r="EE18" s="145"/>
      <c r="EF18" s="145"/>
      <c r="EG18" s="145"/>
      <c r="EH18" s="145"/>
      <c r="EI18" s="145"/>
      <c r="EJ18" s="145"/>
      <c r="EK18" s="146"/>
      <c r="EL18" s="144"/>
      <c r="EM18" s="145"/>
      <c r="EN18" s="145"/>
      <c r="EO18" s="145"/>
      <c r="EP18" s="145"/>
      <c r="EQ18" s="145"/>
      <c r="ER18" s="145"/>
      <c r="ES18" s="145"/>
      <c r="ET18" s="145"/>
      <c r="EU18" s="145"/>
      <c r="EV18" s="145"/>
      <c r="EW18" s="145"/>
      <c r="EX18" s="146"/>
    </row>
    <row r="19" spans="1:154" ht="50.25" customHeight="1" x14ac:dyDescent="0.25">
      <c r="A19" s="221" t="s">
        <v>254</v>
      </c>
      <c r="B19" s="222"/>
      <c r="C19" s="222"/>
      <c r="D19" s="222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2"/>
      <c r="CQ19" s="222"/>
      <c r="CR19" s="222"/>
      <c r="CS19" s="222"/>
      <c r="CT19" s="222"/>
      <c r="CU19" s="222"/>
      <c r="CV19" s="222"/>
      <c r="CW19" s="222"/>
      <c r="CX19" s="222"/>
      <c r="CY19" s="222"/>
      <c r="CZ19" s="222"/>
      <c r="DA19" s="222"/>
      <c r="DB19" s="222"/>
      <c r="DC19" s="222"/>
      <c r="DD19" s="222"/>
      <c r="DE19" s="222"/>
      <c r="DF19" s="222"/>
      <c r="DG19" s="222"/>
      <c r="DH19" s="222"/>
      <c r="DI19" s="222"/>
      <c r="DJ19" s="222"/>
      <c r="DK19" s="222"/>
      <c r="DL19" s="222"/>
      <c r="DM19" s="222"/>
      <c r="DN19" s="222"/>
      <c r="DO19" s="222"/>
      <c r="DP19" s="222"/>
      <c r="DQ19" s="222"/>
      <c r="DR19" s="222"/>
      <c r="DS19" s="222"/>
      <c r="DT19" s="222"/>
      <c r="DU19" s="222"/>
      <c r="DV19" s="222"/>
      <c r="DW19" s="222"/>
      <c r="DX19" s="222"/>
      <c r="DY19" s="222"/>
      <c r="DZ19" s="222"/>
      <c r="EA19" s="222"/>
      <c r="EB19" s="222"/>
      <c r="EC19" s="222"/>
      <c r="ED19" s="222"/>
      <c r="EE19" s="222"/>
      <c r="EF19" s="222"/>
      <c r="EG19" s="222"/>
      <c r="EH19" s="222"/>
      <c r="EI19" s="222"/>
      <c r="EJ19" s="222"/>
      <c r="EK19" s="222"/>
      <c r="EL19" s="222"/>
      <c r="EM19" s="222"/>
      <c r="EN19" s="222"/>
      <c r="EO19" s="222"/>
      <c r="EP19" s="222"/>
      <c r="EQ19" s="222"/>
      <c r="ER19" s="222"/>
      <c r="ES19" s="222"/>
      <c r="ET19" s="222"/>
      <c r="EU19" s="222"/>
      <c r="EV19" s="222"/>
      <c r="EW19" s="222"/>
      <c r="EX19" s="222"/>
    </row>
  </sheetData>
  <mergeCells count="131">
    <mergeCell ref="AB17:AO17"/>
    <mergeCell ref="G17:AA17"/>
    <mergeCell ref="CT15:DI15"/>
    <mergeCell ref="DJ15:DX15"/>
    <mergeCell ref="A17:F17"/>
    <mergeCell ref="AP17:BC17"/>
    <mergeCell ref="BD17:BQ17"/>
    <mergeCell ref="BR17:CE17"/>
    <mergeCell ref="CF17:CS17"/>
    <mergeCell ref="A15:F15"/>
    <mergeCell ref="AP15:BC15"/>
    <mergeCell ref="BD15:BQ15"/>
    <mergeCell ref="AP16:BC16"/>
    <mergeCell ref="BD16:BQ16"/>
    <mergeCell ref="BR5:CE7"/>
    <mergeCell ref="BR8:CE8"/>
    <mergeCell ref="CF8:CS8"/>
    <mergeCell ref="A11:F11"/>
    <mergeCell ref="AP11:BC11"/>
    <mergeCell ref="BD11:BQ11"/>
    <mergeCell ref="BR10:CE10"/>
    <mergeCell ref="CF10:CS10"/>
    <mergeCell ref="BR13:CE13"/>
    <mergeCell ref="CF13:CS13"/>
    <mergeCell ref="A8:F8"/>
    <mergeCell ref="A9:F9"/>
    <mergeCell ref="BR9:CE9"/>
    <mergeCell ref="BD10:BQ10"/>
    <mergeCell ref="A12:F12"/>
    <mergeCell ref="AP12:BC12"/>
    <mergeCell ref="CF9:CS9"/>
    <mergeCell ref="AP9:BC9"/>
    <mergeCell ref="CF11:CS11"/>
    <mergeCell ref="BR11:CE11"/>
    <mergeCell ref="G10:AA10"/>
    <mergeCell ref="G11:AA11"/>
    <mergeCell ref="G13:AA13"/>
    <mergeCell ref="A5:F7"/>
    <mergeCell ref="G5:AA7"/>
    <mergeCell ref="G8:AA8"/>
    <mergeCell ref="BD5:BQ7"/>
    <mergeCell ref="BD8:BQ8"/>
    <mergeCell ref="A13:F13"/>
    <mergeCell ref="AP13:BC13"/>
    <mergeCell ref="BD13:BQ13"/>
    <mergeCell ref="A10:F10"/>
    <mergeCell ref="BD9:BQ9"/>
    <mergeCell ref="G9:AA9"/>
    <mergeCell ref="G12:AA12"/>
    <mergeCell ref="AB8:AO8"/>
    <mergeCell ref="AB9:AO9"/>
    <mergeCell ref="AB10:AO10"/>
    <mergeCell ref="AB11:AO11"/>
    <mergeCell ref="AB12:AO12"/>
    <mergeCell ref="AB13:AO13"/>
    <mergeCell ref="EL13:EX13"/>
    <mergeCell ref="AB5:AO7"/>
    <mergeCell ref="CF5:EX5"/>
    <mergeCell ref="CF6:CS7"/>
    <mergeCell ref="DJ10:DX10"/>
    <mergeCell ref="AP5:BC7"/>
    <mergeCell ref="AP8:BC8"/>
    <mergeCell ref="EL9:EX9"/>
    <mergeCell ref="DY8:EK8"/>
    <mergeCell ref="EL8:EX8"/>
    <mergeCell ref="DJ8:DX8"/>
    <mergeCell ref="AP10:BC10"/>
    <mergeCell ref="EL7:EX7"/>
    <mergeCell ref="DJ6:DX7"/>
    <mergeCell ref="DY7:EK7"/>
    <mergeCell ref="DY6:EX6"/>
    <mergeCell ref="CT10:DI10"/>
    <mergeCell ref="DY10:EK10"/>
    <mergeCell ref="EL10:EX10"/>
    <mergeCell ref="CT6:DI7"/>
    <mergeCell ref="DJ9:DX9"/>
    <mergeCell ref="CT8:DI8"/>
    <mergeCell ref="DY9:EK9"/>
    <mergeCell ref="CT9:DI9"/>
    <mergeCell ref="DY11:EK11"/>
    <mergeCell ref="BD12:BQ12"/>
    <mergeCell ref="BR12:CE12"/>
    <mergeCell ref="EL12:EX12"/>
    <mergeCell ref="CF12:CS12"/>
    <mergeCell ref="CT12:DI12"/>
    <mergeCell ref="DJ12:DX12"/>
    <mergeCell ref="DY12:EK12"/>
    <mergeCell ref="EL11:EX11"/>
    <mergeCell ref="CT11:DI11"/>
    <mergeCell ref="DJ11:DX11"/>
    <mergeCell ref="CF18:CS18"/>
    <mergeCell ref="DJ14:DX14"/>
    <mergeCell ref="DY14:EK14"/>
    <mergeCell ref="CF14:CS14"/>
    <mergeCell ref="DY18:EK18"/>
    <mergeCell ref="BR16:CE16"/>
    <mergeCell ref="CF16:CS16"/>
    <mergeCell ref="CT18:DI18"/>
    <mergeCell ref="DJ18:DX18"/>
    <mergeCell ref="DY17:EK17"/>
    <mergeCell ref="DJ17:DX17"/>
    <mergeCell ref="DJ16:DX16"/>
    <mergeCell ref="CT16:DI16"/>
    <mergeCell ref="CT17:DI17"/>
    <mergeCell ref="BR15:CE15"/>
    <mergeCell ref="CF15:CS15"/>
    <mergeCell ref="DY16:EK16"/>
    <mergeCell ref="DY13:EK13"/>
    <mergeCell ref="CT13:DI13"/>
    <mergeCell ref="CT14:DI14"/>
    <mergeCell ref="DJ13:DX13"/>
    <mergeCell ref="G14:AA14"/>
    <mergeCell ref="AB14:AO14"/>
    <mergeCell ref="AB15:AO15"/>
    <mergeCell ref="AB16:AO16"/>
    <mergeCell ref="A19:EX19"/>
    <mergeCell ref="A18:BQ18"/>
    <mergeCell ref="G15:AA15"/>
    <mergeCell ref="G16:AA16"/>
    <mergeCell ref="BR18:CE18"/>
    <mergeCell ref="EL18:EX18"/>
    <mergeCell ref="EL14:EX14"/>
    <mergeCell ref="EL17:EX17"/>
    <mergeCell ref="A14:F14"/>
    <mergeCell ref="AP14:BC14"/>
    <mergeCell ref="BD14:BQ14"/>
    <mergeCell ref="BR14:CE14"/>
    <mergeCell ref="EL16:EX16"/>
    <mergeCell ref="DY15:EK15"/>
    <mergeCell ref="EL15:EX15"/>
    <mergeCell ref="A16:F16"/>
  </mergeCells>
  <phoneticPr fontId="7" type="noConversion"/>
  <pageMargins left="0.78740157480314965" right="0.70866141732283472" top="0.78740157480314965" bottom="0.39370078740157483" header="0.19685039370078741" footer="0.19685039370078741"/>
  <pageSetup paperSize="9" scale="7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I12"/>
  <sheetViews>
    <sheetView view="pageBreakPreview" zoomScaleNormal="100" zoomScaleSheetLayoutView="100" workbookViewId="0">
      <selection activeCell="G8" sqref="G8:AA8"/>
    </sheetView>
  </sheetViews>
  <sheetFormatPr defaultColWidth="0.85546875" defaultRowHeight="15" x14ac:dyDescent="0.25"/>
  <cols>
    <col min="1" max="16384" width="0.85546875" style="1"/>
  </cols>
  <sheetData>
    <row r="1" spans="1:139" s="5" customFormat="1" ht="3" customHeight="1" x14ac:dyDescent="0.25"/>
    <row r="2" spans="1:139" s="5" customFormat="1" ht="29.25" customHeight="1" x14ac:dyDescent="0.25">
      <c r="A2" s="320" t="s">
        <v>174</v>
      </c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320"/>
      <c r="U2" s="320"/>
      <c r="V2" s="320"/>
      <c r="W2" s="320"/>
      <c r="X2" s="320"/>
      <c r="Y2" s="320"/>
      <c r="Z2" s="320"/>
      <c r="AA2" s="320"/>
      <c r="AB2" s="320"/>
      <c r="AC2" s="320"/>
      <c r="AD2" s="320"/>
      <c r="AE2" s="320"/>
      <c r="AF2" s="320"/>
      <c r="AG2" s="320"/>
      <c r="AH2" s="320"/>
      <c r="AI2" s="320"/>
      <c r="AJ2" s="320"/>
      <c r="AK2" s="320"/>
      <c r="AL2" s="320"/>
      <c r="AM2" s="320"/>
      <c r="AN2" s="320"/>
      <c r="AO2" s="320"/>
      <c r="AP2" s="320"/>
      <c r="AQ2" s="320"/>
      <c r="AR2" s="320"/>
      <c r="AS2" s="320"/>
      <c r="AT2" s="320"/>
      <c r="AU2" s="320"/>
      <c r="AV2" s="320"/>
      <c r="AW2" s="320"/>
      <c r="AX2" s="320"/>
      <c r="AY2" s="320"/>
      <c r="AZ2" s="320"/>
      <c r="BA2" s="320"/>
      <c r="BB2" s="320"/>
      <c r="BC2" s="320"/>
      <c r="BD2" s="320"/>
      <c r="BE2" s="320"/>
      <c r="BF2" s="320"/>
      <c r="BG2" s="320"/>
      <c r="BH2" s="320"/>
      <c r="BI2" s="320"/>
      <c r="BJ2" s="320"/>
      <c r="BK2" s="320"/>
      <c r="BL2" s="320"/>
      <c r="BM2" s="320"/>
      <c r="BN2" s="320"/>
      <c r="BO2" s="320"/>
      <c r="BP2" s="320"/>
      <c r="BQ2" s="320"/>
      <c r="BR2" s="320"/>
      <c r="BS2" s="320"/>
      <c r="BT2" s="320"/>
      <c r="BU2" s="320"/>
      <c r="BV2" s="320"/>
      <c r="BW2" s="320"/>
      <c r="BX2" s="320"/>
      <c r="BY2" s="320"/>
      <c r="BZ2" s="320"/>
      <c r="CA2" s="320"/>
      <c r="CB2" s="320"/>
      <c r="CC2" s="320"/>
      <c r="CD2" s="320"/>
      <c r="CE2" s="320"/>
      <c r="CF2" s="320"/>
      <c r="CG2" s="320"/>
      <c r="CH2" s="320"/>
      <c r="CI2" s="320"/>
      <c r="CJ2" s="320"/>
      <c r="CK2" s="320"/>
      <c r="CL2" s="320"/>
      <c r="CM2" s="320"/>
      <c r="CN2" s="320"/>
      <c r="CO2" s="320"/>
      <c r="CP2" s="320"/>
      <c r="CQ2" s="320"/>
      <c r="CR2" s="320"/>
      <c r="CS2" s="320"/>
      <c r="CT2" s="320"/>
      <c r="CU2" s="320"/>
      <c r="CV2" s="320"/>
      <c r="CW2" s="320"/>
      <c r="CX2" s="320"/>
      <c r="CY2" s="320"/>
      <c r="CZ2" s="320"/>
      <c r="DA2" s="320"/>
      <c r="DB2" s="320"/>
      <c r="DC2" s="320"/>
      <c r="DD2" s="320"/>
      <c r="DE2" s="320"/>
      <c r="DF2" s="320"/>
      <c r="DG2" s="320"/>
      <c r="DH2" s="320"/>
      <c r="DI2" s="320"/>
      <c r="DJ2" s="320"/>
      <c r="DK2" s="320"/>
      <c r="DL2" s="320"/>
      <c r="DM2" s="320"/>
      <c r="DN2" s="320"/>
      <c r="DO2" s="320"/>
      <c r="DP2" s="320"/>
      <c r="DQ2" s="320"/>
      <c r="DR2" s="320"/>
      <c r="DS2" s="320"/>
      <c r="DT2" s="320"/>
      <c r="DU2" s="320"/>
      <c r="DV2" s="320"/>
      <c r="DW2" s="320"/>
      <c r="DX2" s="320"/>
      <c r="DY2" s="320"/>
      <c r="DZ2" s="320"/>
      <c r="EA2" s="320"/>
      <c r="EB2" s="320"/>
      <c r="EC2" s="320"/>
      <c r="ED2" s="320"/>
      <c r="EE2" s="320"/>
      <c r="EF2" s="320"/>
      <c r="EG2" s="320"/>
      <c r="EH2" s="320"/>
      <c r="EI2" s="320"/>
    </row>
    <row r="3" spans="1:139" s="5" customFormat="1" ht="11.25" customHeight="1" x14ac:dyDescent="0.25"/>
    <row r="4" spans="1:139" s="3" customFormat="1" ht="20.25" customHeight="1" x14ac:dyDescent="0.2">
      <c r="A4" s="201" t="s">
        <v>3</v>
      </c>
      <c r="B4" s="202"/>
      <c r="C4" s="202"/>
      <c r="D4" s="202"/>
      <c r="E4" s="202"/>
      <c r="F4" s="203"/>
      <c r="G4" s="201" t="s">
        <v>45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2"/>
      <c r="AA4" s="203"/>
      <c r="AB4" s="201" t="s">
        <v>219</v>
      </c>
      <c r="AC4" s="202"/>
      <c r="AD4" s="202"/>
      <c r="AE4" s="202"/>
      <c r="AF4" s="202"/>
      <c r="AG4" s="202"/>
      <c r="AH4" s="202"/>
      <c r="AI4" s="202"/>
      <c r="AJ4" s="202"/>
      <c r="AK4" s="202"/>
      <c r="AL4" s="202"/>
      <c r="AM4" s="202"/>
      <c r="AN4" s="202"/>
      <c r="AO4" s="203"/>
      <c r="AP4" s="201" t="s">
        <v>54</v>
      </c>
      <c r="AQ4" s="202"/>
      <c r="AR4" s="202"/>
      <c r="AS4" s="202"/>
      <c r="AT4" s="202"/>
      <c r="AU4" s="202"/>
      <c r="AV4" s="202"/>
      <c r="AW4" s="202"/>
      <c r="AX4" s="202"/>
      <c r="AY4" s="202"/>
      <c r="AZ4" s="202"/>
      <c r="BA4" s="202"/>
      <c r="BB4" s="202"/>
      <c r="BC4" s="203"/>
      <c r="BD4" s="201" t="s">
        <v>77</v>
      </c>
      <c r="BE4" s="202"/>
      <c r="BF4" s="202"/>
      <c r="BG4" s="202"/>
      <c r="BH4" s="202"/>
      <c r="BI4" s="202"/>
      <c r="BJ4" s="202"/>
      <c r="BK4" s="202"/>
      <c r="BL4" s="202"/>
      <c r="BM4" s="202"/>
      <c r="BN4" s="202"/>
      <c r="BO4" s="202"/>
      <c r="BP4" s="202"/>
      <c r="BQ4" s="202"/>
      <c r="BR4" s="201" t="s">
        <v>237</v>
      </c>
      <c r="BS4" s="202"/>
      <c r="BT4" s="202"/>
      <c r="BU4" s="202"/>
      <c r="BV4" s="202"/>
      <c r="BW4" s="202"/>
      <c r="BX4" s="202"/>
      <c r="BY4" s="202"/>
      <c r="BZ4" s="202"/>
      <c r="CA4" s="202"/>
      <c r="CB4" s="202"/>
      <c r="CC4" s="202"/>
      <c r="CD4" s="202"/>
      <c r="CE4" s="203"/>
      <c r="CF4" s="210" t="s">
        <v>0</v>
      </c>
      <c r="CG4" s="168"/>
      <c r="CH4" s="168"/>
      <c r="CI4" s="168"/>
      <c r="CJ4" s="168"/>
      <c r="CK4" s="168"/>
      <c r="CL4" s="168"/>
      <c r="CM4" s="168"/>
      <c r="CN4" s="168"/>
      <c r="CO4" s="168"/>
      <c r="CP4" s="168"/>
      <c r="CQ4" s="168"/>
      <c r="CR4" s="168"/>
      <c r="CS4" s="168"/>
      <c r="CT4" s="168"/>
      <c r="CU4" s="168"/>
      <c r="CV4" s="168"/>
      <c r="CW4" s="168"/>
      <c r="CX4" s="168"/>
      <c r="CY4" s="168"/>
      <c r="CZ4" s="168"/>
      <c r="DA4" s="168"/>
      <c r="DB4" s="168"/>
      <c r="DC4" s="168"/>
      <c r="DD4" s="168"/>
      <c r="DE4" s="168"/>
      <c r="DF4" s="168"/>
      <c r="DG4" s="168"/>
      <c r="DH4" s="168"/>
      <c r="DI4" s="168"/>
      <c r="DJ4" s="168"/>
      <c r="DK4" s="168"/>
      <c r="DL4" s="168"/>
      <c r="DM4" s="168"/>
      <c r="DN4" s="168"/>
      <c r="DO4" s="168"/>
      <c r="DP4" s="168"/>
      <c r="DQ4" s="168"/>
      <c r="DR4" s="168"/>
      <c r="DS4" s="168"/>
      <c r="DT4" s="168"/>
      <c r="DU4" s="168"/>
      <c r="DV4" s="168"/>
      <c r="DW4" s="168"/>
      <c r="DX4" s="168"/>
      <c r="DY4" s="168"/>
      <c r="DZ4" s="168"/>
      <c r="EA4" s="168"/>
      <c r="EB4" s="168"/>
      <c r="EC4" s="168"/>
      <c r="ED4" s="168"/>
      <c r="EE4" s="168"/>
      <c r="EF4" s="168"/>
      <c r="EG4" s="168"/>
      <c r="EH4" s="168"/>
      <c r="EI4" s="169"/>
    </row>
    <row r="5" spans="1:139" s="3" customFormat="1" ht="68.25" customHeight="1" x14ac:dyDescent="0.2">
      <c r="A5" s="204"/>
      <c r="B5" s="205"/>
      <c r="C5" s="205"/>
      <c r="D5" s="205"/>
      <c r="E5" s="205"/>
      <c r="F5" s="206"/>
      <c r="G5" s="204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6"/>
      <c r="AB5" s="204"/>
      <c r="AC5" s="205"/>
      <c r="AD5" s="205"/>
      <c r="AE5" s="205"/>
      <c r="AF5" s="205"/>
      <c r="AG5" s="205"/>
      <c r="AH5" s="205"/>
      <c r="AI5" s="205"/>
      <c r="AJ5" s="205"/>
      <c r="AK5" s="205"/>
      <c r="AL5" s="205"/>
      <c r="AM5" s="205"/>
      <c r="AN5" s="205"/>
      <c r="AO5" s="206"/>
      <c r="AP5" s="204"/>
      <c r="AQ5" s="205"/>
      <c r="AR5" s="205"/>
      <c r="AS5" s="205"/>
      <c r="AT5" s="205"/>
      <c r="AU5" s="205"/>
      <c r="AV5" s="205"/>
      <c r="AW5" s="205"/>
      <c r="AX5" s="205"/>
      <c r="AY5" s="205"/>
      <c r="AZ5" s="205"/>
      <c r="BA5" s="205"/>
      <c r="BB5" s="205"/>
      <c r="BC5" s="206"/>
      <c r="BD5" s="204"/>
      <c r="BE5" s="205"/>
      <c r="BF5" s="205"/>
      <c r="BG5" s="205"/>
      <c r="BH5" s="205"/>
      <c r="BI5" s="205"/>
      <c r="BJ5" s="205"/>
      <c r="BK5" s="205"/>
      <c r="BL5" s="205"/>
      <c r="BM5" s="205"/>
      <c r="BN5" s="205"/>
      <c r="BO5" s="205"/>
      <c r="BP5" s="205"/>
      <c r="BQ5" s="205"/>
      <c r="BR5" s="204"/>
      <c r="BS5" s="205"/>
      <c r="BT5" s="205"/>
      <c r="BU5" s="205"/>
      <c r="BV5" s="205"/>
      <c r="BW5" s="205"/>
      <c r="BX5" s="205"/>
      <c r="BY5" s="205"/>
      <c r="BZ5" s="205"/>
      <c r="CA5" s="205"/>
      <c r="CB5" s="205"/>
      <c r="CC5" s="205"/>
      <c r="CD5" s="205"/>
      <c r="CE5" s="206"/>
      <c r="CF5" s="218" t="s">
        <v>168</v>
      </c>
      <c r="CG5" s="183"/>
      <c r="CH5" s="183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4"/>
      <c r="CT5" s="218" t="s">
        <v>176</v>
      </c>
      <c r="CU5" s="183"/>
      <c r="CV5" s="183"/>
      <c r="CW5" s="183"/>
      <c r="CX5" s="183"/>
      <c r="CY5" s="183"/>
      <c r="CZ5" s="183"/>
      <c r="DA5" s="183"/>
      <c r="DB5" s="183"/>
      <c r="DC5" s="183"/>
      <c r="DD5" s="183"/>
      <c r="DE5" s="183"/>
      <c r="DF5" s="183"/>
      <c r="DG5" s="183"/>
      <c r="DH5" s="183"/>
      <c r="DI5" s="184"/>
      <c r="DJ5" s="261" t="s">
        <v>18</v>
      </c>
      <c r="DK5" s="261"/>
      <c r="DL5" s="261"/>
      <c r="DM5" s="261"/>
      <c r="DN5" s="261"/>
      <c r="DO5" s="261"/>
      <c r="DP5" s="261"/>
      <c r="DQ5" s="261"/>
      <c r="DR5" s="261"/>
      <c r="DS5" s="261"/>
      <c r="DT5" s="261"/>
      <c r="DU5" s="261"/>
      <c r="DV5" s="261"/>
      <c r="DW5" s="261"/>
      <c r="DX5" s="261"/>
      <c r="DY5" s="261"/>
      <c r="DZ5" s="261"/>
      <c r="EA5" s="261"/>
      <c r="EB5" s="261"/>
      <c r="EC5" s="261"/>
      <c r="ED5" s="261"/>
      <c r="EE5" s="261"/>
      <c r="EF5" s="261"/>
      <c r="EG5" s="261"/>
      <c r="EH5" s="261"/>
      <c r="EI5" s="262"/>
    </row>
    <row r="6" spans="1:139" s="3" customFormat="1" ht="27" customHeight="1" x14ac:dyDescent="0.2">
      <c r="A6" s="207"/>
      <c r="B6" s="208"/>
      <c r="C6" s="208"/>
      <c r="D6" s="208"/>
      <c r="E6" s="208"/>
      <c r="F6" s="209"/>
      <c r="G6" s="207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  <c r="AA6" s="209"/>
      <c r="AB6" s="207"/>
      <c r="AC6" s="208"/>
      <c r="AD6" s="208"/>
      <c r="AE6" s="208"/>
      <c r="AF6" s="208"/>
      <c r="AG6" s="208"/>
      <c r="AH6" s="208"/>
      <c r="AI6" s="208"/>
      <c r="AJ6" s="208"/>
      <c r="AK6" s="208"/>
      <c r="AL6" s="208"/>
      <c r="AM6" s="208"/>
      <c r="AN6" s="208"/>
      <c r="AO6" s="209"/>
      <c r="AP6" s="207"/>
      <c r="AQ6" s="208"/>
      <c r="AR6" s="208"/>
      <c r="AS6" s="208"/>
      <c r="AT6" s="208"/>
      <c r="AU6" s="208"/>
      <c r="AV6" s="208"/>
      <c r="AW6" s="208"/>
      <c r="AX6" s="208"/>
      <c r="AY6" s="208"/>
      <c r="AZ6" s="208"/>
      <c r="BA6" s="208"/>
      <c r="BB6" s="208"/>
      <c r="BC6" s="209"/>
      <c r="BD6" s="207"/>
      <c r="BE6" s="208"/>
      <c r="BF6" s="208"/>
      <c r="BG6" s="208"/>
      <c r="BH6" s="208"/>
      <c r="BI6" s="208"/>
      <c r="BJ6" s="208"/>
      <c r="BK6" s="208"/>
      <c r="BL6" s="208"/>
      <c r="BM6" s="208"/>
      <c r="BN6" s="208"/>
      <c r="BO6" s="208"/>
      <c r="BP6" s="208"/>
      <c r="BQ6" s="208"/>
      <c r="BR6" s="207"/>
      <c r="BS6" s="208"/>
      <c r="BT6" s="208"/>
      <c r="BU6" s="208"/>
      <c r="BV6" s="208"/>
      <c r="BW6" s="208"/>
      <c r="BX6" s="208"/>
      <c r="BY6" s="208"/>
      <c r="BZ6" s="208"/>
      <c r="CA6" s="208"/>
      <c r="CB6" s="208"/>
      <c r="CC6" s="208"/>
      <c r="CD6" s="208"/>
      <c r="CE6" s="209"/>
      <c r="CF6" s="185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6"/>
      <c r="CS6" s="187"/>
      <c r="CT6" s="185"/>
      <c r="CU6" s="186"/>
      <c r="CV6" s="186"/>
      <c r="CW6" s="186"/>
      <c r="CX6" s="186"/>
      <c r="CY6" s="186"/>
      <c r="CZ6" s="186"/>
      <c r="DA6" s="186"/>
      <c r="DB6" s="186"/>
      <c r="DC6" s="186"/>
      <c r="DD6" s="186"/>
      <c r="DE6" s="186"/>
      <c r="DF6" s="186"/>
      <c r="DG6" s="186"/>
      <c r="DH6" s="186"/>
      <c r="DI6" s="187"/>
      <c r="DJ6" s="210" t="s">
        <v>2</v>
      </c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1"/>
      <c r="DV6" s="212"/>
      <c r="DW6" s="210" t="s">
        <v>43</v>
      </c>
      <c r="DX6" s="211"/>
      <c r="DY6" s="211"/>
      <c r="DZ6" s="211"/>
      <c r="EA6" s="211"/>
      <c r="EB6" s="211"/>
      <c r="EC6" s="211"/>
      <c r="ED6" s="211"/>
      <c r="EE6" s="211"/>
      <c r="EF6" s="211"/>
      <c r="EG6" s="211"/>
      <c r="EH6" s="211"/>
      <c r="EI6" s="212"/>
    </row>
    <row r="7" spans="1:139" s="7" customFormat="1" ht="12.75" x14ac:dyDescent="0.2">
      <c r="A7" s="213">
        <v>1</v>
      </c>
      <c r="B7" s="214"/>
      <c r="C7" s="214"/>
      <c r="D7" s="214"/>
      <c r="E7" s="214"/>
      <c r="F7" s="215"/>
      <c r="G7" s="213">
        <v>2</v>
      </c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5"/>
      <c r="AB7" s="213">
        <v>3</v>
      </c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5"/>
      <c r="AP7" s="213">
        <v>4</v>
      </c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5"/>
      <c r="BD7" s="213">
        <v>5</v>
      </c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3">
        <v>6</v>
      </c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5"/>
      <c r="CF7" s="213">
        <v>7</v>
      </c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5"/>
      <c r="CT7" s="213">
        <v>8</v>
      </c>
      <c r="CU7" s="214"/>
      <c r="CV7" s="214"/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4"/>
      <c r="DH7" s="214"/>
      <c r="DI7" s="215"/>
      <c r="DJ7" s="213">
        <v>9</v>
      </c>
      <c r="DK7" s="214"/>
      <c r="DL7" s="214"/>
      <c r="DM7" s="214"/>
      <c r="DN7" s="214"/>
      <c r="DO7" s="214"/>
      <c r="DP7" s="214"/>
      <c r="DQ7" s="214"/>
      <c r="DR7" s="214"/>
      <c r="DS7" s="214"/>
      <c r="DT7" s="214"/>
      <c r="DU7" s="214"/>
      <c r="DV7" s="215"/>
      <c r="DW7" s="213">
        <v>10</v>
      </c>
      <c r="DX7" s="214"/>
      <c r="DY7" s="214"/>
      <c r="DZ7" s="214"/>
      <c r="EA7" s="214"/>
      <c r="EB7" s="214"/>
      <c r="EC7" s="214"/>
      <c r="ED7" s="214"/>
      <c r="EE7" s="214"/>
      <c r="EF7" s="214"/>
      <c r="EG7" s="214"/>
      <c r="EH7" s="214"/>
      <c r="EI7" s="215"/>
    </row>
    <row r="8" spans="1:139" s="6" customFormat="1" ht="26.25" customHeight="1" x14ac:dyDescent="0.2">
      <c r="A8" s="253" t="s">
        <v>6</v>
      </c>
      <c r="B8" s="254"/>
      <c r="C8" s="254"/>
      <c r="D8" s="254"/>
      <c r="E8" s="254"/>
      <c r="F8" s="255"/>
      <c r="G8" s="200" t="s">
        <v>83</v>
      </c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6"/>
      <c r="AB8" s="151" t="s">
        <v>1</v>
      </c>
      <c r="AC8" s="152"/>
      <c r="AD8" s="152"/>
      <c r="AE8" s="152"/>
      <c r="AF8" s="152"/>
      <c r="AG8" s="152"/>
      <c r="AH8" s="152"/>
      <c r="AI8" s="152"/>
      <c r="AJ8" s="152"/>
      <c r="AK8" s="152"/>
      <c r="AL8" s="152"/>
      <c r="AM8" s="152"/>
      <c r="AN8" s="152"/>
      <c r="AO8" s="153"/>
      <c r="AP8" s="151" t="s">
        <v>1</v>
      </c>
      <c r="AQ8" s="152"/>
      <c r="AR8" s="152"/>
      <c r="AS8" s="152"/>
      <c r="AT8" s="152"/>
      <c r="AU8" s="152"/>
      <c r="AV8" s="152"/>
      <c r="AW8" s="152"/>
      <c r="AX8" s="152"/>
      <c r="AY8" s="152"/>
      <c r="AZ8" s="152"/>
      <c r="BA8" s="152"/>
      <c r="BB8" s="152"/>
      <c r="BC8" s="153"/>
      <c r="BD8" s="151" t="s">
        <v>1</v>
      </c>
      <c r="BE8" s="152"/>
      <c r="BF8" s="152"/>
      <c r="BG8" s="152"/>
      <c r="BH8" s="152"/>
      <c r="BI8" s="152"/>
      <c r="BJ8" s="152"/>
      <c r="BK8" s="152"/>
      <c r="BL8" s="152"/>
      <c r="BM8" s="152"/>
      <c r="BN8" s="152"/>
      <c r="BO8" s="152"/>
      <c r="BP8" s="152"/>
      <c r="BQ8" s="152"/>
      <c r="BR8" s="144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6"/>
      <c r="CF8" s="144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6"/>
      <c r="CT8" s="144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6"/>
      <c r="DJ8" s="144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5"/>
      <c r="DV8" s="146"/>
      <c r="DW8" s="144"/>
      <c r="DX8" s="145"/>
      <c r="DY8" s="145"/>
      <c r="DZ8" s="145"/>
      <c r="EA8" s="145"/>
      <c r="EB8" s="145"/>
      <c r="EC8" s="145"/>
      <c r="ED8" s="145"/>
      <c r="EE8" s="145"/>
      <c r="EF8" s="145"/>
      <c r="EG8" s="145"/>
      <c r="EH8" s="145"/>
      <c r="EI8" s="146"/>
    </row>
    <row r="9" spans="1:139" s="6" customFormat="1" ht="146.25" customHeight="1" x14ac:dyDescent="0.2">
      <c r="A9" s="253" t="s">
        <v>25</v>
      </c>
      <c r="B9" s="254"/>
      <c r="C9" s="254"/>
      <c r="D9" s="254"/>
      <c r="E9" s="254"/>
      <c r="F9" s="255"/>
      <c r="G9" s="200" t="s">
        <v>84</v>
      </c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6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6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6"/>
      <c r="CT9" s="144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6"/>
      <c r="DJ9" s="144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6"/>
      <c r="DW9" s="144"/>
      <c r="DX9" s="145"/>
      <c r="DY9" s="145"/>
      <c r="DZ9" s="145"/>
      <c r="EA9" s="145"/>
      <c r="EB9" s="145"/>
      <c r="EC9" s="145"/>
      <c r="ED9" s="145"/>
      <c r="EE9" s="145"/>
      <c r="EF9" s="145"/>
      <c r="EG9" s="145"/>
      <c r="EH9" s="145"/>
      <c r="EI9" s="146"/>
    </row>
    <row r="10" spans="1:139" s="6" customFormat="1" ht="33" customHeight="1" x14ac:dyDescent="0.2">
      <c r="A10" s="253" t="s">
        <v>26</v>
      </c>
      <c r="B10" s="254"/>
      <c r="C10" s="254"/>
      <c r="D10" s="254"/>
      <c r="E10" s="254"/>
      <c r="F10" s="255"/>
      <c r="G10" s="200" t="s">
        <v>85</v>
      </c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  <c r="AA10" s="196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6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44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6"/>
      <c r="CT10" s="144"/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6"/>
      <c r="DJ10" s="144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6"/>
      <c r="DW10" s="144"/>
      <c r="DX10" s="145"/>
      <c r="DY10" s="145"/>
      <c r="DZ10" s="145"/>
      <c r="EA10" s="145"/>
      <c r="EB10" s="145"/>
      <c r="EC10" s="145"/>
      <c r="ED10" s="145"/>
      <c r="EE10" s="145"/>
      <c r="EF10" s="145"/>
      <c r="EG10" s="145"/>
      <c r="EH10" s="145"/>
      <c r="EI10" s="146"/>
    </row>
    <row r="11" spans="1:139" s="6" customFormat="1" ht="16.5" customHeight="1" x14ac:dyDescent="0.2">
      <c r="A11" s="319" t="s">
        <v>16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3"/>
      <c r="AY11" s="113"/>
      <c r="AZ11" s="113"/>
      <c r="BA11" s="113"/>
      <c r="BB11" s="113"/>
      <c r="BC11" s="113"/>
      <c r="BD11" s="113"/>
      <c r="BE11" s="113"/>
      <c r="BF11" s="113"/>
      <c r="BG11" s="113"/>
      <c r="BH11" s="113"/>
      <c r="BI11" s="113"/>
      <c r="BJ11" s="113"/>
      <c r="BK11" s="113"/>
      <c r="BL11" s="113"/>
      <c r="BM11" s="113"/>
      <c r="BN11" s="113"/>
      <c r="BO11" s="113"/>
      <c r="BP11" s="113"/>
      <c r="BQ11" s="114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6"/>
      <c r="CT11" s="144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6"/>
      <c r="DJ11" s="144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6"/>
      <c r="DW11" s="144"/>
      <c r="DX11" s="145"/>
      <c r="DY11" s="145"/>
      <c r="DZ11" s="145"/>
      <c r="EA11" s="145"/>
      <c r="EB11" s="145"/>
      <c r="EC11" s="145"/>
      <c r="ED11" s="145"/>
      <c r="EE11" s="145"/>
      <c r="EF11" s="145"/>
      <c r="EG11" s="145"/>
      <c r="EH11" s="145"/>
      <c r="EI11" s="146"/>
    </row>
    <row r="12" spans="1:139" ht="59.25" customHeight="1" x14ac:dyDescent="0.25">
      <c r="A12" s="250" t="s">
        <v>246</v>
      </c>
      <c r="B12" s="251"/>
      <c r="C12" s="251"/>
      <c r="D12" s="251"/>
      <c r="E12" s="251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  <c r="T12" s="251"/>
      <c r="U12" s="251"/>
      <c r="V12" s="251"/>
      <c r="W12" s="251"/>
      <c r="X12" s="251"/>
      <c r="Y12" s="251"/>
      <c r="Z12" s="251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251"/>
      <c r="BW12" s="251"/>
      <c r="BX12" s="251"/>
      <c r="BY12" s="251"/>
      <c r="BZ12" s="251"/>
      <c r="CA12" s="251"/>
      <c r="CB12" s="251"/>
      <c r="CC12" s="251"/>
      <c r="CD12" s="251"/>
      <c r="CE12" s="251"/>
      <c r="CF12" s="251"/>
      <c r="CG12" s="251"/>
      <c r="CH12" s="251"/>
      <c r="CI12" s="251"/>
      <c r="CJ12" s="251"/>
      <c r="CK12" s="251"/>
      <c r="CL12" s="251"/>
      <c r="CM12" s="251"/>
      <c r="CN12" s="251"/>
      <c r="CO12" s="251"/>
      <c r="CP12" s="251"/>
      <c r="CQ12" s="251"/>
      <c r="CR12" s="251"/>
      <c r="CS12" s="251"/>
      <c r="CT12" s="251"/>
      <c r="CU12" s="251"/>
      <c r="CV12" s="251"/>
      <c r="CW12" s="251"/>
      <c r="CX12" s="251"/>
      <c r="CY12" s="251"/>
      <c r="CZ12" s="251"/>
      <c r="DA12" s="251"/>
      <c r="DB12" s="251"/>
      <c r="DC12" s="251"/>
      <c r="DD12" s="251"/>
      <c r="DE12" s="251"/>
      <c r="DF12" s="251"/>
      <c r="DG12" s="251"/>
      <c r="DH12" s="251"/>
      <c r="DI12" s="251"/>
      <c r="DJ12" s="251"/>
      <c r="DK12" s="251"/>
      <c r="DL12" s="251"/>
      <c r="DM12" s="251"/>
      <c r="DN12" s="251"/>
      <c r="DO12" s="251"/>
      <c r="DP12" s="251"/>
      <c r="DQ12" s="251"/>
      <c r="DR12" s="251"/>
      <c r="DS12" s="251"/>
      <c r="DT12" s="251"/>
      <c r="DU12" s="251"/>
      <c r="DV12" s="251"/>
      <c r="DW12" s="251"/>
      <c r="DX12" s="251"/>
      <c r="DY12" s="251"/>
      <c r="DZ12" s="251"/>
      <c r="EA12" s="251"/>
      <c r="EB12" s="251"/>
      <c r="EC12" s="251"/>
      <c r="ED12" s="251"/>
      <c r="EE12" s="251"/>
      <c r="EF12" s="251"/>
      <c r="EG12" s="251"/>
      <c r="EH12" s="251"/>
      <c r="EI12" s="251"/>
    </row>
  </sheetData>
  <mergeCells count="60">
    <mergeCell ref="A4:F6"/>
    <mergeCell ref="AP4:BC6"/>
    <mergeCell ref="BR4:CE6"/>
    <mergeCell ref="BD4:BQ6"/>
    <mergeCell ref="CT9:DI9"/>
    <mergeCell ref="A9:F9"/>
    <mergeCell ref="AP9:BC9"/>
    <mergeCell ref="G4:AA6"/>
    <mergeCell ref="BR9:CE9"/>
    <mergeCell ref="BD7:BQ7"/>
    <mergeCell ref="BD9:BQ9"/>
    <mergeCell ref="CF9:CS9"/>
    <mergeCell ref="DJ5:EI5"/>
    <mergeCell ref="G7:AA7"/>
    <mergeCell ref="A2:EI2"/>
    <mergeCell ref="AP8:BC8"/>
    <mergeCell ref="A7:F7"/>
    <mergeCell ref="AP7:BC7"/>
    <mergeCell ref="BR7:CE7"/>
    <mergeCell ref="DW6:EI6"/>
    <mergeCell ref="CF4:EI4"/>
    <mergeCell ref="CF5:CS6"/>
    <mergeCell ref="CT5:DI6"/>
    <mergeCell ref="DJ7:DV7"/>
    <mergeCell ref="DW7:EI7"/>
    <mergeCell ref="DJ6:DV6"/>
    <mergeCell ref="CT7:DI7"/>
    <mergeCell ref="CF7:CS7"/>
    <mergeCell ref="BR10:CE10"/>
    <mergeCell ref="CF10:CS10"/>
    <mergeCell ref="A8:F8"/>
    <mergeCell ref="CT8:DI8"/>
    <mergeCell ref="BD8:BQ8"/>
    <mergeCell ref="BR8:CE8"/>
    <mergeCell ref="CF8:CS8"/>
    <mergeCell ref="CT10:DI10"/>
    <mergeCell ref="A10:F10"/>
    <mergeCell ref="AP10:BC10"/>
    <mergeCell ref="BD10:BQ10"/>
    <mergeCell ref="DW9:EI9"/>
    <mergeCell ref="DJ11:DV11"/>
    <mergeCell ref="DW11:EI11"/>
    <mergeCell ref="DJ10:DV10"/>
    <mergeCell ref="DW10:EI10"/>
    <mergeCell ref="A12:EI12"/>
    <mergeCell ref="AB4:AO6"/>
    <mergeCell ref="AB7:AO7"/>
    <mergeCell ref="AB8:AO8"/>
    <mergeCell ref="AB9:AO9"/>
    <mergeCell ref="AB10:AO10"/>
    <mergeCell ref="A11:BQ11"/>
    <mergeCell ref="G10:AA10"/>
    <mergeCell ref="G9:AA9"/>
    <mergeCell ref="G8:AA8"/>
    <mergeCell ref="BR11:CE11"/>
    <mergeCell ref="CF11:CS11"/>
    <mergeCell ref="CT11:DI11"/>
    <mergeCell ref="DJ8:DV8"/>
    <mergeCell ref="DW8:EI8"/>
    <mergeCell ref="DJ9:DV9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U19"/>
  <sheetViews>
    <sheetView view="pageBreakPreview" zoomScaleNormal="100" workbookViewId="0">
      <selection activeCell="BX12" sqref="BX12:CJ12"/>
    </sheetView>
  </sheetViews>
  <sheetFormatPr defaultColWidth="0.85546875" defaultRowHeight="15" x14ac:dyDescent="0.25"/>
  <cols>
    <col min="1" max="121" width="0.85546875" style="1"/>
    <col min="122" max="122" width="2.42578125" style="1" customWidth="1"/>
    <col min="123" max="123" width="0.85546875" style="1"/>
    <col min="124" max="124" width="2.28515625" style="1" customWidth="1"/>
    <col min="125" max="125" width="14.7109375" style="41" hidden="1" customWidth="1"/>
    <col min="126" max="127" width="0.85546875" style="1"/>
    <col min="128" max="128" width="7" style="1" bestFit="1" customWidth="1"/>
    <col min="129" max="16384" width="0.85546875" style="1"/>
  </cols>
  <sheetData>
    <row r="1" spans="1:125" s="5" customFormat="1" ht="3" customHeight="1" x14ac:dyDescent="0.25">
      <c r="DU1" s="38"/>
    </row>
    <row r="2" spans="1:125" s="5" customFormat="1" x14ac:dyDescent="0.25">
      <c r="A2" s="5" t="s">
        <v>86</v>
      </c>
      <c r="DU2" s="38"/>
    </row>
    <row r="3" spans="1:125" s="5" customFormat="1" ht="18" customHeight="1" x14ac:dyDescent="0.25">
      <c r="A3" s="5" t="s">
        <v>87</v>
      </c>
      <c r="DU3" s="38"/>
    </row>
    <row r="4" spans="1:125" s="5" customFormat="1" ht="12.75" customHeight="1" x14ac:dyDescent="0.25">
      <c r="DU4" s="38"/>
    </row>
    <row r="5" spans="1:125" s="3" customFormat="1" ht="16.5" customHeight="1" x14ac:dyDescent="0.2">
      <c r="A5" s="201" t="s">
        <v>3</v>
      </c>
      <c r="B5" s="202"/>
      <c r="C5" s="202"/>
      <c r="D5" s="202"/>
      <c r="E5" s="202"/>
      <c r="F5" s="203"/>
      <c r="G5" s="201" t="s">
        <v>23</v>
      </c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3"/>
      <c r="Z5" s="201" t="s">
        <v>89</v>
      </c>
      <c r="AA5" s="202"/>
      <c r="AB5" s="202"/>
      <c r="AC5" s="202"/>
      <c r="AD5" s="202"/>
      <c r="AE5" s="202"/>
      <c r="AF5" s="202"/>
      <c r="AG5" s="202"/>
      <c r="AH5" s="202"/>
      <c r="AI5" s="202"/>
      <c r="AJ5" s="202"/>
      <c r="AK5" s="202"/>
      <c r="AL5" s="203"/>
      <c r="AM5" s="201" t="s">
        <v>90</v>
      </c>
      <c r="AN5" s="202"/>
      <c r="AO5" s="202"/>
      <c r="AP5" s="202"/>
      <c r="AQ5" s="202"/>
      <c r="AR5" s="202"/>
      <c r="AS5" s="202"/>
      <c r="AT5" s="202"/>
      <c r="AU5" s="202"/>
      <c r="AV5" s="202"/>
      <c r="AW5" s="202"/>
      <c r="AX5" s="202"/>
      <c r="AY5" s="203"/>
      <c r="AZ5" s="201" t="s">
        <v>91</v>
      </c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/>
      <c r="BL5" s="201" t="s">
        <v>92</v>
      </c>
      <c r="BM5" s="202"/>
      <c r="BN5" s="202"/>
      <c r="BO5" s="202"/>
      <c r="BP5" s="202"/>
      <c r="BQ5" s="202"/>
      <c r="BR5" s="202"/>
      <c r="BS5" s="202"/>
      <c r="BT5" s="202"/>
      <c r="BU5" s="202"/>
      <c r="BV5" s="202"/>
      <c r="BW5" s="203"/>
      <c r="BX5" s="210" t="s">
        <v>0</v>
      </c>
      <c r="BY5" s="211"/>
      <c r="BZ5" s="211"/>
      <c r="CA5" s="211"/>
      <c r="CB5" s="211"/>
      <c r="CC5" s="211"/>
      <c r="CD5" s="211"/>
      <c r="CE5" s="211"/>
      <c r="CF5" s="211"/>
      <c r="CG5" s="211"/>
      <c r="CH5" s="211"/>
      <c r="CI5" s="211"/>
      <c r="CJ5" s="211"/>
      <c r="CK5" s="211"/>
      <c r="CL5" s="211"/>
      <c r="CM5" s="211"/>
      <c r="CN5" s="211"/>
      <c r="CO5" s="211"/>
      <c r="CP5" s="211"/>
      <c r="CQ5" s="211"/>
      <c r="CR5" s="211"/>
      <c r="CS5" s="211"/>
      <c r="CT5" s="211"/>
      <c r="CU5" s="211"/>
      <c r="CV5" s="211"/>
      <c r="CW5" s="211"/>
      <c r="CX5" s="211"/>
      <c r="CY5" s="211"/>
      <c r="CZ5" s="211"/>
      <c r="DA5" s="211"/>
      <c r="DB5" s="211"/>
      <c r="DC5" s="211"/>
      <c r="DD5" s="211"/>
      <c r="DE5" s="211"/>
      <c r="DF5" s="211"/>
      <c r="DG5" s="211"/>
      <c r="DH5" s="211"/>
      <c r="DI5" s="211"/>
      <c r="DJ5" s="211"/>
      <c r="DK5" s="211"/>
      <c r="DL5" s="211"/>
      <c r="DM5" s="211"/>
      <c r="DN5" s="211"/>
      <c r="DO5" s="211"/>
      <c r="DP5" s="211"/>
      <c r="DQ5" s="211"/>
      <c r="DR5" s="211"/>
      <c r="DS5" s="211"/>
      <c r="DT5" s="212"/>
      <c r="DU5" s="42"/>
    </row>
    <row r="6" spans="1:125" s="3" customFormat="1" ht="85.7" customHeight="1" x14ac:dyDescent="0.2">
      <c r="A6" s="204"/>
      <c r="B6" s="205"/>
      <c r="C6" s="205"/>
      <c r="D6" s="205"/>
      <c r="E6" s="205"/>
      <c r="F6" s="206"/>
      <c r="G6" s="204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6"/>
      <c r="Z6" s="204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6"/>
      <c r="AM6" s="204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6"/>
      <c r="AZ6" s="204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4"/>
      <c r="BM6" s="205"/>
      <c r="BN6" s="205"/>
      <c r="BO6" s="205"/>
      <c r="BP6" s="205"/>
      <c r="BQ6" s="205"/>
      <c r="BR6" s="205"/>
      <c r="BS6" s="205"/>
      <c r="BT6" s="205"/>
      <c r="BU6" s="205"/>
      <c r="BV6" s="205"/>
      <c r="BW6" s="206"/>
      <c r="BX6" s="218" t="s">
        <v>168</v>
      </c>
      <c r="BY6" s="183"/>
      <c r="BZ6" s="183"/>
      <c r="CA6" s="183"/>
      <c r="CB6" s="183"/>
      <c r="CC6" s="183"/>
      <c r="CD6" s="183"/>
      <c r="CE6" s="183"/>
      <c r="CF6" s="183"/>
      <c r="CG6" s="183"/>
      <c r="CH6" s="183"/>
      <c r="CI6" s="183"/>
      <c r="CJ6" s="184"/>
      <c r="CK6" s="218" t="s">
        <v>176</v>
      </c>
      <c r="CL6" s="183"/>
      <c r="CM6" s="183"/>
      <c r="CN6" s="183"/>
      <c r="CO6" s="183"/>
      <c r="CP6" s="183"/>
      <c r="CQ6" s="183"/>
      <c r="CR6" s="183"/>
      <c r="CS6" s="183"/>
      <c r="CT6" s="183"/>
      <c r="CU6" s="183"/>
      <c r="CV6" s="183"/>
      <c r="CW6" s="183"/>
      <c r="CX6" s="183"/>
      <c r="CY6" s="184"/>
      <c r="CZ6" s="210" t="s">
        <v>18</v>
      </c>
      <c r="DA6" s="168"/>
      <c r="DB6" s="168"/>
      <c r="DC6" s="168"/>
      <c r="DD6" s="168"/>
      <c r="DE6" s="168"/>
      <c r="DF6" s="168"/>
      <c r="DG6" s="168"/>
      <c r="DH6" s="168"/>
      <c r="DI6" s="168"/>
      <c r="DJ6" s="168"/>
      <c r="DK6" s="168"/>
      <c r="DL6" s="168"/>
      <c r="DM6" s="168"/>
      <c r="DN6" s="168"/>
      <c r="DO6" s="168"/>
      <c r="DP6" s="168"/>
      <c r="DQ6" s="168"/>
      <c r="DR6" s="168"/>
      <c r="DS6" s="168"/>
      <c r="DT6" s="169"/>
      <c r="DU6" s="42"/>
    </row>
    <row r="7" spans="1:125" s="3" customFormat="1" ht="28.5" customHeight="1" x14ac:dyDescent="0.2">
      <c r="A7" s="207"/>
      <c r="B7" s="208"/>
      <c r="C7" s="208"/>
      <c r="D7" s="208"/>
      <c r="E7" s="208"/>
      <c r="F7" s="209"/>
      <c r="G7" s="207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8"/>
      <c r="S7" s="208"/>
      <c r="T7" s="208"/>
      <c r="U7" s="208"/>
      <c r="V7" s="208"/>
      <c r="W7" s="208"/>
      <c r="X7" s="208"/>
      <c r="Y7" s="209"/>
      <c r="Z7" s="207"/>
      <c r="AA7" s="208"/>
      <c r="AB7" s="208"/>
      <c r="AC7" s="208"/>
      <c r="AD7" s="208"/>
      <c r="AE7" s="208"/>
      <c r="AF7" s="208"/>
      <c r="AG7" s="208"/>
      <c r="AH7" s="208"/>
      <c r="AI7" s="208"/>
      <c r="AJ7" s="208"/>
      <c r="AK7" s="208"/>
      <c r="AL7" s="209"/>
      <c r="AM7" s="207"/>
      <c r="AN7" s="208"/>
      <c r="AO7" s="208"/>
      <c r="AP7" s="208"/>
      <c r="AQ7" s="208"/>
      <c r="AR7" s="208"/>
      <c r="AS7" s="208"/>
      <c r="AT7" s="208"/>
      <c r="AU7" s="208"/>
      <c r="AV7" s="208"/>
      <c r="AW7" s="208"/>
      <c r="AX7" s="208"/>
      <c r="AY7" s="209"/>
      <c r="AZ7" s="207"/>
      <c r="BA7" s="208"/>
      <c r="BB7" s="208"/>
      <c r="BC7" s="208"/>
      <c r="BD7" s="208"/>
      <c r="BE7" s="208"/>
      <c r="BF7" s="208"/>
      <c r="BG7" s="208"/>
      <c r="BH7" s="208"/>
      <c r="BI7" s="208"/>
      <c r="BJ7" s="208"/>
      <c r="BK7" s="208"/>
      <c r="BL7" s="207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9"/>
      <c r="BX7" s="185"/>
      <c r="BY7" s="186"/>
      <c r="BZ7" s="186"/>
      <c r="CA7" s="186"/>
      <c r="CB7" s="186"/>
      <c r="CC7" s="186"/>
      <c r="CD7" s="186"/>
      <c r="CE7" s="186"/>
      <c r="CF7" s="186"/>
      <c r="CG7" s="186"/>
      <c r="CH7" s="186"/>
      <c r="CI7" s="186"/>
      <c r="CJ7" s="187"/>
      <c r="CK7" s="185"/>
      <c r="CL7" s="186"/>
      <c r="CM7" s="186"/>
      <c r="CN7" s="186"/>
      <c r="CO7" s="186"/>
      <c r="CP7" s="186"/>
      <c r="CQ7" s="186"/>
      <c r="CR7" s="186"/>
      <c r="CS7" s="186"/>
      <c r="CT7" s="186"/>
      <c r="CU7" s="186"/>
      <c r="CV7" s="186"/>
      <c r="CW7" s="186"/>
      <c r="CX7" s="186"/>
      <c r="CY7" s="187"/>
      <c r="CZ7" s="210" t="s">
        <v>2</v>
      </c>
      <c r="DA7" s="211"/>
      <c r="DB7" s="211"/>
      <c r="DC7" s="211"/>
      <c r="DD7" s="211"/>
      <c r="DE7" s="211"/>
      <c r="DF7" s="211"/>
      <c r="DG7" s="211"/>
      <c r="DH7" s="211"/>
      <c r="DI7" s="211"/>
      <c r="DJ7" s="212"/>
      <c r="DK7" s="210" t="s">
        <v>43</v>
      </c>
      <c r="DL7" s="211"/>
      <c r="DM7" s="211"/>
      <c r="DN7" s="211"/>
      <c r="DO7" s="211"/>
      <c r="DP7" s="211"/>
      <c r="DQ7" s="211"/>
      <c r="DR7" s="211"/>
      <c r="DS7" s="211"/>
      <c r="DT7" s="212"/>
      <c r="DU7" s="42"/>
    </row>
    <row r="8" spans="1:125" s="7" customFormat="1" ht="12.75" x14ac:dyDescent="0.2">
      <c r="A8" s="213">
        <v>1</v>
      </c>
      <c r="B8" s="214"/>
      <c r="C8" s="214"/>
      <c r="D8" s="214"/>
      <c r="E8" s="214"/>
      <c r="F8" s="215"/>
      <c r="G8" s="213">
        <v>2</v>
      </c>
      <c r="H8" s="214"/>
      <c r="I8" s="214"/>
      <c r="J8" s="214"/>
      <c r="K8" s="214"/>
      <c r="L8" s="214"/>
      <c r="M8" s="214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  <c r="Y8" s="215"/>
      <c r="Z8" s="213">
        <v>3</v>
      </c>
      <c r="AA8" s="214"/>
      <c r="AB8" s="214"/>
      <c r="AC8" s="214"/>
      <c r="AD8" s="214"/>
      <c r="AE8" s="214"/>
      <c r="AF8" s="214"/>
      <c r="AG8" s="214"/>
      <c r="AH8" s="214"/>
      <c r="AI8" s="214"/>
      <c r="AJ8" s="214"/>
      <c r="AK8" s="214"/>
      <c r="AL8" s="215"/>
      <c r="AM8" s="213">
        <v>4</v>
      </c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5"/>
      <c r="AZ8" s="213">
        <v>5</v>
      </c>
      <c r="BA8" s="214"/>
      <c r="BB8" s="214"/>
      <c r="BC8" s="214"/>
      <c r="BD8" s="214"/>
      <c r="BE8" s="214"/>
      <c r="BF8" s="214"/>
      <c r="BG8" s="214"/>
      <c r="BH8" s="214"/>
      <c r="BI8" s="214"/>
      <c r="BJ8" s="214"/>
      <c r="BK8" s="214"/>
      <c r="BL8" s="213">
        <v>6</v>
      </c>
      <c r="BM8" s="214"/>
      <c r="BN8" s="214"/>
      <c r="BO8" s="214"/>
      <c r="BP8" s="214"/>
      <c r="BQ8" s="214"/>
      <c r="BR8" s="214"/>
      <c r="BS8" s="214"/>
      <c r="BT8" s="214"/>
      <c r="BU8" s="214"/>
      <c r="BV8" s="214"/>
      <c r="BW8" s="215"/>
      <c r="BX8" s="213">
        <v>7</v>
      </c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5"/>
      <c r="CK8" s="213">
        <v>8</v>
      </c>
      <c r="CL8" s="214"/>
      <c r="CM8" s="214"/>
      <c r="CN8" s="214"/>
      <c r="CO8" s="214"/>
      <c r="CP8" s="214"/>
      <c r="CQ8" s="214"/>
      <c r="CR8" s="214"/>
      <c r="CS8" s="214"/>
      <c r="CT8" s="214"/>
      <c r="CU8" s="214"/>
      <c r="CV8" s="214"/>
      <c r="CW8" s="214"/>
      <c r="CX8" s="214"/>
      <c r="CY8" s="215"/>
      <c r="CZ8" s="213">
        <v>9</v>
      </c>
      <c r="DA8" s="214"/>
      <c r="DB8" s="214"/>
      <c r="DC8" s="214"/>
      <c r="DD8" s="214"/>
      <c r="DE8" s="214"/>
      <c r="DF8" s="214"/>
      <c r="DG8" s="214"/>
      <c r="DH8" s="214"/>
      <c r="DI8" s="214"/>
      <c r="DJ8" s="215"/>
      <c r="DK8" s="213">
        <v>10</v>
      </c>
      <c r="DL8" s="214"/>
      <c r="DM8" s="214"/>
      <c r="DN8" s="214"/>
      <c r="DO8" s="214"/>
      <c r="DP8" s="214"/>
      <c r="DQ8" s="214"/>
      <c r="DR8" s="214"/>
      <c r="DS8" s="214"/>
      <c r="DT8" s="215"/>
      <c r="DU8" s="40"/>
    </row>
    <row r="9" spans="1:125" s="6" customFormat="1" ht="52.5" customHeight="1" x14ac:dyDescent="0.2">
      <c r="A9" s="147" t="s">
        <v>6</v>
      </c>
      <c r="B9" s="148"/>
      <c r="C9" s="148"/>
      <c r="D9" s="148"/>
      <c r="E9" s="148"/>
      <c r="F9" s="149"/>
      <c r="G9" s="200" t="s">
        <v>94</v>
      </c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6"/>
      <c r="Z9" s="144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6"/>
      <c r="AM9" s="144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6"/>
      <c r="AZ9" s="144"/>
      <c r="BA9" s="145"/>
      <c r="BB9" s="145"/>
      <c r="BC9" s="145"/>
      <c r="BD9" s="145"/>
      <c r="BE9" s="145"/>
      <c r="BF9" s="145"/>
      <c r="BG9" s="145"/>
      <c r="BH9" s="145"/>
      <c r="BI9" s="145"/>
      <c r="BJ9" s="145"/>
      <c r="BK9" s="145"/>
      <c r="BL9" s="144"/>
      <c r="BM9" s="145"/>
      <c r="BN9" s="145"/>
      <c r="BO9" s="145"/>
      <c r="BP9" s="145"/>
      <c r="BQ9" s="145"/>
      <c r="BR9" s="145"/>
      <c r="BS9" s="145"/>
      <c r="BT9" s="145"/>
      <c r="BU9" s="145"/>
      <c r="BV9" s="145"/>
      <c r="BW9" s="146"/>
      <c r="BX9" s="144"/>
      <c r="BY9" s="145"/>
      <c r="BZ9" s="145"/>
      <c r="CA9" s="145"/>
      <c r="CB9" s="145"/>
      <c r="CC9" s="145"/>
      <c r="CD9" s="145"/>
      <c r="CE9" s="145"/>
      <c r="CF9" s="145"/>
      <c r="CG9" s="145"/>
      <c r="CH9" s="145"/>
      <c r="CI9" s="145"/>
      <c r="CJ9" s="146"/>
      <c r="CK9" s="144"/>
      <c r="CL9" s="145"/>
      <c r="CM9" s="145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6"/>
      <c r="CZ9" s="144"/>
      <c r="DA9" s="145"/>
      <c r="DB9" s="145"/>
      <c r="DC9" s="145"/>
      <c r="DD9" s="145"/>
      <c r="DE9" s="145"/>
      <c r="DF9" s="145"/>
      <c r="DG9" s="145"/>
      <c r="DH9" s="145"/>
      <c r="DI9" s="145"/>
      <c r="DJ9" s="146"/>
      <c r="DK9" s="144"/>
      <c r="DL9" s="145"/>
      <c r="DM9" s="145"/>
      <c r="DN9" s="145"/>
      <c r="DO9" s="145"/>
      <c r="DP9" s="145"/>
      <c r="DQ9" s="145"/>
      <c r="DR9" s="145"/>
      <c r="DS9" s="145"/>
      <c r="DT9" s="146"/>
      <c r="DU9" s="35"/>
    </row>
    <row r="10" spans="1:125" s="6" customFormat="1" ht="91.5" customHeight="1" x14ac:dyDescent="0.2">
      <c r="A10" s="147" t="s">
        <v>7</v>
      </c>
      <c r="B10" s="148"/>
      <c r="C10" s="148"/>
      <c r="D10" s="148"/>
      <c r="E10" s="148"/>
      <c r="F10" s="149"/>
      <c r="G10" s="200" t="s">
        <v>93</v>
      </c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6"/>
      <c r="Z10" s="144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6"/>
      <c r="AM10" s="144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6"/>
      <c r="AZ10" s="144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4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6"/>
      <c r="BX10" s="144"/>
      <c r="BY10" s="145"/>
      <c r="BZ10" s="145"/>
      <c r="CA10" s="145"/>
      <c r="CB10" s="145"/>
      <c r="CC10" s="145"/>
      <c r="CD10" s="145"/>
      <c r="CE10" s="145"/>
      <c r="CF10" s="145"/>
      <c r="CG10" s="145"/>
      <c r="CH10" s="145"/>
      <c r="CI10" s="145"/>
      <c r="CJ10" s="146"/>
      <c r="CK10" s="144"/>
      <c r="CL10" s="145"/>
      <c r="CM10" s="145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6"/>
      <c r="CZ10" s="144"/>
      <c r="DA10" s="145"/>
      <c r="DB10" s="145"/>
      <c r="DC10" s="145"/>
      <c r="DD10" s="145"/>
      <c r="DE10" s="145"/>
      <c r="DF10" s="145"/>
      <c r="DG10" s="145"/>
      <c r="DH10" s="145"/>
      <c r="DI10" s="145"/>
      <c r="DJ10" s="146"/>
      <c r="DK10" s="144"/>
      <c r="DL10" s="145"/>
      <c r="DM10" s="145"/>
      <c r="DN10" s="145"/>
      <c r="DO10" s="145"/>
      <c r="DP10" s="145"/>
      <c r="DQ10" s="145"/>
      <c r="DR10" s="145"/>
      <c r="DS10" s="145"/>
      <c r="DT10" s="146"/>
      <c r="DU10" s="35"/>
    </row>
    <row r="11" spans="1:125" s="6" customFormat="1" ht="26.25" customHeight="1" x14ac:dyDescent="0.2">
      <c r="A11" s="147" t="s">
        <v>8</v>
      </c>
      <c r="B11" s="148"/>
      <c r="C11" s="148"/>
      <c r="D11" s="148"/>
      <c r="E11" s="148"/>
      <c r="F11" s="149"/>
      <c r="G11" s="200" t="s">
        <v>95</v>
      </c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95"/>
      <c r="U11" s="195"/>
      <c r="V11" s="195"/>
      <c r="W11" s="195"/>
      <c r="X11" s="195"/>
      <c r="Y11" s="196"/>
      <c r="Z11" s="144">
        <v>5</v>
      </c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6"/>
      <c r="AM11" s="144">
        <v>12</v>
      </c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6"/>
      <c r="AZ11" s="144">
        <v>630</v>
      </c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35">
        <f>Z11*AM11*AZ11</f>
        <v>37800</v>
      </c>
      <c r="BM11" s="136"/>
      <c r="BN11" s="136"/>
      <c r="BO11" s="136"/>
      <c r="BP11" s="136"/>
      <c r="BQ11" s="136"/>
      <c r="BR11" s="136"/>
      <c r="BS11" s="136"/>
      <c r="BT11" s="136"/>
      <c r="BU11" s="136"/>
      <c r="BV11" s="136"/>
      <c r="BW11" s="137"/>
      <c r="BX11" s="135">
        <f>BL11</f>
        <v>37800</v>
      </c>
      <c r="BY11" s="145"/>
      <c r="BZ11" s="145"/>
      <c r="CA11" s="145"/>
      <c r="CB11" s="145"/>
      <c r="CC11" s="145"/>
      <c r="CD11" s="145"/>
      <c r="CE11" s="145"/>
      <c r="CF11" s="145"/>
      <c r="CG11" s="145"/>
      <c r="CH11" s="145"/>
      <c r="CI11" s="145"/>
      <c r="CJ11" s="146"/>
      <c r="CK11" s="144"/>
      <c r="CL11" s="145"/>
      <c r="CM11" s="145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6"/>
      <c r="CZ11" s="135"/>
      <c r="DA11" s="145"/>
      <c r="DB11" s="145"/>
      <c r="DC11" s="145"/>
      <c r="DD11" s="145"/>
      <c r="DE11" s="145"/>
      <c r="DF11" s="145"/>
      <c r="DG11" s="145"/>
      <c r="DH11" s="145"/>
      <c r="DI11" s="145"/>
      <c r="DJ11" s="146"/>
      <c r="DK11" s="144"/>
      <c r="DL11" s="145"/>
      <c r="DM11" s="145"/>
      <c r="DN11" s="145"/>
      <c r="DO11" s="145"/>
      <c r="DP11" s="145"/>
      <c r="DQ11" s="145"/>
      <c r="DR11" s="145"/>
      <c r="DS11" s="145"/>
      <c r="DT11" s="146"/>
      <c r="DU11" s="35">
        <v>37800</v>
      </c>
    </row>
    <row r="12" spans="1:125" s="6" customFormat="1" ht="44.25" customHeight="1" x14ac:dyDescent="0.2">
      <c r="A12" s="147" t="s">
        <v>8</v>
      </c>
      <c r="B12" s="148"/>
      <c r="C12" s="148"/>
      <c r="D12" s="148"/>
      <c r="E12" s="148"/>
      <c r="F12" s="149"/>
      <c r="G12" s="200" t="s">
        <v>298</v>
      </c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195"/>
      <c r="T12" s="195"/>
      <c r="U12" s="195"/>
      <c r="V12" s="195"/>
      <c r="W12" s="195"/>
      <c r="X12" s="195"/>
      <c r="Y12" s="196"/>
      <c r="Z12" s="144">
        <v>7</v>
      </c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5"/>
      <c r="AL12" s="146"/>
      <c r="AM12" s="144">
        <v>1</v>
      </c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6"/>
      <c r="AZ12" s="321">
        <f>BL12/Z12</f>
        <v>751.56571428571431</v>
      </c>
      <c r="BA12" s="322"/>
      <c r="BB12" s="322"/>
      <c r="BC12" s="322"/>
      <c r="BD12" s="322"/>
      <c r="BE12" s="322"/>
      <c r="BF12" s="322"/>
      <c r="BG12" s="322"/>
      <c r="BH12" s="322"/>
      <c r="BI12" s="322"/>
      <c r="BJ12" s="322"/>
      <c r="BK12" s="322"/>
      <c r="BL12" s="135">
        <v>5260.96</v>
      </c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7"/>
      <c r="BX12" s="135">
        <f>BL12</f>
        <v>5260.96</v>
      </c>
      <c r="BY12" s="145"/>
      <c r="BZ12" s="145"/>
      <c r="CA12" s="145"/>
      <c r="CB12" s="145"/>
      <c r="CC12" s="145"/>
      <c r="CD12" s="145"/>
      <c r="CE12" s="145"/>
      <c r="CF12" s="145"/>
      <c r="CG12" s="145"/>
      <c r="CH12" s="145"/>
      <c r="CI12" s="145"/>
      <c r="CJ12" s="146"/>
      <c r="CK12" s="144"/>
      <c r="CL12" s="145"/>
      <c r="CM12" s="145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6"/>
      <c r="CZ12" s="135"/>
      <c r="DA12" s="145"/>
      <c r="DB12" s="145"/>
      <c r="DC12" s="145"/>
      <c r="DD12" s="145"/>
      <c r="DE12" s="145"/>
      <c r="DF12" s="145"/>
      <c r="DG12" s="145"/>
      <c r="DH12" s="145"/>
      <c r="DI12" s="145"/>
      <c r="DJ12" s="146"/>
      <c r="DK12" s="144"/>
      <c r="DL12" s="145"/>
      <c r="DM12" s="145"/>
      <c r="DN12" s="145"/>
      <c r="DO12" s="145"/>
      <c r="DP12" s="145"/>
      <c r="DQ12" s="145"/>
      <c r="DR12" s="145"/>
      <c r="DS12" s="145"/>
      <c r="DT12" s="146"/>
      <c r="DU12" s="35">
        <v>5290.96</v>
      </c>
    </row>
    <row r="13" spans="1:125" s="6" customFormat="1" ht="78.75" customHeight="1" x14ac:dyDescent="0.2">
      <c r="A13" s="147" t="s">
        <v>9</v>
      </c>
      <c r="B13" s="148"/>
      <c r="C13" s="148"/>
      <c r="D13" s="148"/>
      <c r="E13" s="148"/>
      <c r="F13" s="149"/>
      <c r="G13" s="200" t="s">
        <v>96</v>
      </c>
      <c r="H13" s="195"/>
      <c r="I13" s="195"/>
      <c r="J13" s="195"/>
      <c r="K13" s="195"/>
      <c r="L13" s="195"/>
      <c r="M13" s="195"/>
      <c r="N13" s="195"/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6"/>
      <c r="Z13" s="144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6"/>
      <c r="AM13" s="144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6"/>
      <c r="AZ13" s="144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5"/>
      <c r="BL13" s="144"/>
      <c r="BM13" s="145"/>
      <c r="BN13" s="145"/>
      <c r="BO13" s="145"/>
      <c r="BP13" s="145"/>
      <c r="BQ13" s="145"/>
      <c r="BR13" s="145"/>
      <c r="BS13" s="145"/>
      <c r="BT13" s="145"/>
      <c r="BU13" s="145"/>
      <c r="BV13" s="145"/>
      <c r="BW13" s="146"/>
      <c r="BX13" s="144"/>
      <c r="BY13" s="145"/>
      <c r="BZ13" s="145"/>
      <c r="CA13" s="145"/>
      <c r="CB13" s="145"/>
      <c r="CC13" s="145"/>
      <c r="CD13" s="145"/>
      <c r="CE13" s="145"/>
      <c r="CF13" s="145"/>
      <c r="CG13" s="145"/>
      <c r="CH13" s="145"/>
      <c r="CI13" s="145"/>
      <c r="CJ13" s="146"/>
      <c r="CK13" s="144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6"/>
      <c r="CZ13" s="144"/>
      <c r="DA13" s="145"/>
      <c r="DB13" s="145"/>
      <c r="DC13" s="145"/>
      <c r="DD13" s="145"/>
      <c r="DE13" s="145"/>
      <c r="DF13" s="145"/>
      <c r="DG13" s="145"/>
      <c r="DH13" s="145"/>
      <c r="DI13" s="145"/>
      <c r="DJ13" s="146"/>
      <c r="DK13" s="144"/>
      <c r="DL13" s="145"/>
      <c r="DM13" s="145"/>
      <c r="DN13" s="145"/>
      <c r="DO13" s="145"/>
      <c r="DP13" s="145"/>
      <c r="DQ13" s="145"/>
      <c r="DR13" s="145"/>
      <c r="DS13" s="145"/>
      <c r="DT13" s="146"/>
      <c r="DU13" s="35">
        <f>SUM(DU11:DU12)</f>
        <v>43090.96</v>
      </c>
    </row>
    <row r="14" spans="1:125" s="6" customFormat="1" ht="80.25" customHeight="1" x14ac:dyDescent="0.2">
      <c r="A14" s="147" t="s">
        <v>10</v>
      </c>
      <c r="B14" s="148"/>
      <c r="C14" s="148"/>
      <c r="D14" s="148"/>
      <c r="E14" s="148"/>
      <c r="F14" s="149"/>
      <c r="G14" s="200" t="s">
        <v>97</v>
      </c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96"/>
      <c r="Z14" s="144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6"/>
      <c r="AM14" s="144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6"/>
      <c r="AZ14" s="144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4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6"/>
      <c r="BX14" s="144"/>
      <c r="BY14" s="145"/>
      <c r="BZ14" s="145"/>
      <c r="CA14" s="145"/>
      <c r="CB14" s="145"/>
      <c r="CC14" s="145"/>
      <c r="CD14" s="145"/>
      <c r="CE14" s="145"/>
      <c r="CF14" s="145"/>
      <c r="CG14" s="145"/>
      <c r="CH14" s="145"/>
      <c r="CI14" s="145"/>
      <c r="CJ14" s="146"/>
      <c r="CK14" s="144"/>
      <c r="CL14" s="145"/>
      <c r="CM14" s="145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6"/>
      <c r="CZ14" s="144"/>
      <c r="DA14" s="145"/>
      <c r="DB14" s="145"/>
      <c r="DC14" s="145"/>
      <c r="DD14" s="145"/>
      <c r="DE14" s="145"/>
      <c r="DF14" s="145"/>
      <c r="DG14" s="145"/>
      <c r="DH14" s="145"/>
      <c r="DI14" s="145"/>
      <c r="DJ14" s="146"/>
      <c r="DK14" s="144"/>
      <c r="DL14" s="145"/>
      <c r="DM14" s="145"/>
      <c r="DN14" s="145"/>
      <c r="DO14" s="145"/>
      <c r="DP14" s="145"/>
      <c r="DQ14" s="145"/>
      <c r="DR14" s="145"/>
      <c r="DS14" s="145"/>
      <c r="DT14" s="146"/>
      <c r="DU14" s="35"/>
    </row>
    <row r="15" spans="1:125" s="6" customFormat="1" ht="52.5" customHeight="1" x14ac:dyDescent="0.2">
      <c r="A15" s="147" t="s">
        <v>13</v>
      </c>
      <c r="B15" s="148"/>
      <c r="C15" s="148"/>
      <c r="D15" s="148"/>
      <c r="E15" s="148"/>
      <c r="F15" s="149"/>
      <c r="G15" s="200" t="s">
        <v>98</v>
      </c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5"/>
      <c r="U15" s="195"/>
      <c r="V15" s="195"/>
      <c r="W15" s="195"/>
      <c r="X15" s="195"/>
      <c r="Y15" s="196"/>
      <c r="Z15" s="144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6"/>
      <c r="AM15" s="144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6"/>
      <c r="AZ15" s="144"/>
      <c r="BA15" s="145"/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4"/>
      <c r="BM15" s="145"/>
      <c r="BN15" s="145"/>
      <c r="BO15" s="145"/>
      <c r="BP15" s="145"/>
      <c r="BQ15" s="145"/>
      <c r="BR15" s="145"/>
      <c r="BS15" s="145"/>
      <c r="BT15" s="145"/>
      <c r="BU15" s="145"/>
      <c r="BV15" s="145"/>
      <c r="BW15" s="146"/>
      <c r="BX15" s="144"/>
      <c r="BY15" s="145"/>
      <c r="BZ15" s="145"/>
      <c r="CA15" s="145"/>
      <c r="CB15" s="145"/>
      <c r="CC15" s="145"/>
      <c r="CD15" s="145"/>
      <c r="CE15" s="145"/>
      <c r="CF15" s="145"/>
      <c r="CG15" s="145"/>
      <c r="CH15" s="145"/>
      <c r="CI15" s="145"/>
      <c r="CJ15" s="146"/>
      <c r="CK15" s="144"/>
      <c r="CL15" s="145"/>
      <c r="CM15" s="145"/>
      <c r="CN15" s="145"/>
      <c r="CO15" s="145"/>
      <c r="CP15" s="145"/>
      <c r="CQ15" s="145"/>
      <c r="CR15" s="145"/>
      <c r="CS15" s="145"/>
      <c r="CT15" s="145"/>
      <c r="CU15" s="145"/>
      <c r="CV15" s="145"/>
      <c r="CW15" s="145"/>
      <c r="CX15" s="145"/>
      <c r="CY15" s="146"/>
      <c r="CZ15" s="144"/>
      <c r="DA15" s="145"/>
      <c r="DB15" s="145"/>
      <c r="DC15" s="145"/>
      <c r="DD15" s="145"/>
      <c r="DE15" s="145"/>
      <c r="DF15" s="145"/>
      <c r="DG15" s="145"/>
      <c r="DH15" s="145"/>
      <c r="DI15" s="145"/>
      <c r="DJ15" s="146"/>
      <c r="DK15" s="144"/>
      <c r="DL15" s="145"/>
      <c r="DM15" s="145"/>
      <c r="DN15" s="145"/>
      <c r="DO15" s="145"/>
      <c r="DP15" s="145"/>
      <c r="DQ15" s="145"/>
      <c r="DR15" s="145"/>
      <c r="DS15" s="145"/>
      <c r="DT15" s="146"/>
      <c r="DU15" s="35"/>
    </row>
    <row r="16" spans="1:125" s="6" customFormat="1" ht="26.25" customHeight="1" x14ac:dyDescent="0.2">
      <c r="A16" s="147" t="s">
        <v>99</v>
      </c>
      <c r="B16" s="148"/>
      <c r="C16" s="148"/>
      <c r="D16" s="148"/>
      <c r="E16" s="148"/>
      <c r="F16" s="149"/>
      <c r="G16" s="200" t="s">
        <v>260</v>
      </c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6"/>
      <c r="Z16" s="144">
        <v>1</v>
      </c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6"/>
      <c r="AM16" s="144">
        <v>8</v>
      </c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6"/>
      <c r="AZ16" s="144">
        <f>BL16/8</f>
        <v>7775</v>
      </c>
      <c r="BA16" s="145"/>
      <c r="BB16" s="145"/>
      <c r="BC16" s="145"/>
      <c r="BD16" s="145"/>
      <c r="BE16" s="145"/>
      <c r="BF16" s="145"/>
      <c r="BG16" s="145"/>
      <c r="BH16" s="145"/>
      <c r="BI16" s="145"/>
      <c r="BJ16" s="145"/>
      <c r="BK16" s="145"/>
      <c r="BL16" s="144">
        <v>62200</v>
      </c>
      <c r="BM16" s="145"/>
      <c r="BN16" s="145"/>
      <c r="BO16" s="145"/>
      <c r="BP16" s="145"/>
      <c r="BQ16" s="145"/>
      <c r="BR16" s="145"/>
      <c r="BS16" s="145"/>
      <c r="BT16" s="145"/>
      <c r="BU16" s="145"/>
      <c r="BV16" s="145"/>
      <c r="BW16" s="146"/>
      <c r="BX16" s="144">
        <f>BL16</f>
        <v>62200</v>
      </c>
      <c r="BY16" s="145"/>
      <c r="BZ16" s="145"/>
      <c r="CA16" s="145"/>
      <c r="CB16" s="145"/>
      <c r="CC16" s="145"/>
      <c r="CD16" s="145"/>
      <c r="CE16" s="145"/>
      <c r="CF16" s="145"/>
      <c r="CG16" s="145"/>
      <c r="CH16" s="145"/>
      <c r="CI16" s="145"/>
      <c r="CJ16" s="146"/>
      <c r="CK16" s="144"/>
      <c r="CL16" s="145"/>
      <c r="CM16" s="145"/>
      <c r="CN16" s="145"/>
      <c r="CO16" s="145"/>
      <c r="CP16" s="145"/>
      <c r="CQ16" s="145"/>
      <c r="CR16" s="145"/>
      <c r="CS16" s="145"/>
      <c r="CT16" s="145"/>
      <c r="CU16" s="145"/>
      <c r="CV16" s="145"/>
      <c r="CW16" s="145"/>
      <c r="CX16" s="145"/>
      <c r="CY16" s="146"/>
      <c r="CZ16" s="144"/>
      <c r="DA16" s="145"/>
      <c r="DB16" s="145"/>
      <c r="DC16" s="145"/>
      <c r="DD16" s="145"/>
      <c r="DE16" s="145"/>
      <c r="DF16" s="145"/>
      <c r="DG16" s="145"/>
      <c r="DH16" s="145"/>
      <c r="DI16" s="145"/>
      <c r="DJ16" s="146"/>
      <c r="DK16" s="144"/>
      <c r="DL16" s="145"/>
      <c r="DM16" s="145"/>
      <c r="DN16" s="145"/>
      <c r="DO16" s="145"/>
      <c r="DP16" s="145"/>
      <c r="DQ16" s="145"/>
      <c r="DR16" s="145"/>
      <c r="DS16" s="145"/>
      <c r="DT16" s="146"/>
      <c r="DU16" s="35"/>
    </row>
    <row r="17" spans="1:125" s="6" customFormat="1" ht="66.75" customHeight="1" x14ac:dyDescent="0.2">
      <c r="A17" s="147" t="s">
        <v>100</v>
      </c>
      <c r="B17" s="148"/>
      <c r="C17" s="148"/>
      <c r="D17" s="148"/>
      <c r="E17" s="148"/>
      <c r="F17" s="149"/>
      <c r="G17" s="200" t="s">
        <v>101</v>
      </c>
      <c r="H17" s="195"/>
      <c r="I17" s="195"/>
      <c r="J17" s="195"/>
      <c r="K17" s="195"/>
      <c r="L17" s="195"/>
      <c r="M17" s="195"/>
      <c r="N17" s="195"/>
      <c r="O17" s="195"/>
      <c r="P17" s="195"/>
      <c r="Q17" s="195"/>
      <c r="R17" s="195"/>
      <c r="S17" s="195"/>
      <c r="T17" s="195"/>
      <c r="U17" s="195"/>
      <c r="V17" s="195"/>
      <c r="W17" s="195"/>
      <c r="X17" s="195"/>
      <c r="Y17" s="196"/>
      <c r="Z17" s="144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6"/>
      <c r="AM17" s="144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6"/>
      <c r="AZ17" s="144"/>
      <c r="BA17" s="145"/>
      <c r="BB17" s="145"/>
      <c r="BC17" s="145"/>
      <c r="BD17" s="145"/>
      <c r="BE17" s="145"/>
      <c r="BF17" s="145"/>
      <c r="BG17" s="145"/>
      <c r="BH17" s="145"/>
      <c r="BI17" s="145"/>
      <c r="BJ17" s="145"/>
      <c r="BK17" s="145"/>
      <c r="BL17" s="144"/>
      <c r="BM17" s="145"/>
      <c r="BN17" s="145"/>
      <c r="BO17" s="145"/>
      <c r="BP17" s="145"/>
      <c r="BQ17" s="145"/>
      <c r="BR17" s="145"/>
      <c r="BS17" s="145"/>
      <c r="BT17" s="145"/>
      <c r="BU17" s="145"/>
      <c r="BV17" s="145"/>
      <c r="BW17" s="146"/>
      <c r="BX17" s="144"/>
      <c r="BY17" s="145"/>
      <c r="BZ17" s="145"/>
      <c r="CA17" s="145"/>
      <c r="CB17" s="145"/>
      <c r="CC17" s="145"/>
      <c r="CD17" s="145"/>
      <c r="CE17" s="145"/>
      <c r="CF17" s="145"/>
      <c r="CG17" s="145"/>
      <c r="CH17" s="145"/>
      <c r="CI17" s="145"/>
      <c r="CJ17" s="146"/>
      <c r="CK17" s="144"/>
      <c r="CL17" s="145"/>
      <c r="CM17" s="145"/>
      <c r="CN17" s="145"/>
      <c r="CO17" s="145"/>
      <c r="CP17" s="145"/>
      <c r="CQ17" s="145"/>
      <c r="CR17" s="145"/>
      <c r="CS17" s="145"/>
      <c r="CT17" s="145"/>
      <c r="CU17" s="145"/>
      <c r="CV17" s="145"/>
      <c r="CW17" s="145"/>
      <c r="CX17" s="145"/>
      <c r="CY17" s="146"/>
      <c r="CZ17" s="144"/>
      <c r="DA17" s="145"/>
      <c r="DB17" s="145"/>
      <c r="DC17" s="145"/>
      <c r="DD17" s="145"/>
      <c r="DE17" s="145"/>
      <c r="DF17" s="145"/>
      <c r="DG17" s="145"/>
      <c r="DH17" s="145"/>
      <c r="DI17" s="145"/>
      <c r="DJ17" s="146"/>
      <c r="DK17" s="144"/>
      <c r="DL17" s="145"/>
      <c r="DM17" s="145"/>
      <c r="DN17" s="145"/>
      <c r="DO17" s="145"/>
      <c r="DP17" s="145"/>
      <c r="DQ17" s="145"/>
      <c r="DR17" s="145"/>
      <c r="DS17" s="145"/>
      <c r="DT17" s="146"/>
      <c r="DU17" s="35"/>
    </row>
    <row r="18" spans="1:125" s="6" customFormat="1" ht="39" customHeight="1" x14ac:dyDescent="0.2">
      <c r="A18" s="197"/>
      <c r="B18" s="198"/>
      <c r="C18" s="198"/>
      <c r="D18" s="198"/>
      <c r="E18" s="198"/>
      <c r="F18" s="199"/>
      <c r="G18" s="200"/>
      <c r="H18" s="195"/>
      <c r="I18" s="195"/>
      <c r="J18" s="195"/>
      <c r="K18" s="195"/>
      <c r="L18" s="195"/>
      <c r="M18" s="195"/>
      <c r="N18" s="195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6"/>
      <c r="Z18" s="144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6"/>
      <c r="AM18" s="144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6"/>
      <c r="AZ18" s="144"/>
      <c r="BA18" s="145"/>
      <c r="BB18" s="145"/>
      <c r="BC18" s="145"/>
      <c r="BD18" s="145"/>
      <c r="BE18" s="145"/>
      <c r="BF18" s="145"/>
      <c r="BG18" s="145"/>
      <c r="BH18" s="145"/>
      <c r="BI18" s="145"/>
      <c r="BJ18" s="145"/>
      <c r="BK18" s="145"/>
      <c r="BL18" s="144"/>
      <c r="BM18" s="145"/>
      <c r="BN18" s="145"/>
      <c r="BO18" s="145"/>
      <c r="BP18" s="145"/>
      <c r="BQ18" s="145"/>
      <c r="BR18" s="145"/>
      <c r="BS18" s="145"/>
      <c r="BT18" s="145"/>
      <c r="BU18" s="145"/>
      <c r="BV18" s="145"/>
      <c r="BW18" s="146"/>
      <c r="BX18" s="144"/>
      <c r="BY18" s="145"/>
      <c r="BZ18" s="145"/>
      <c r="CA18" s="145"/>
      <c r="CB18" s="145"/>
      <c r="CC18" s="145"/>
      <c r="CD18" s="145"/>
      <c r="CE18" s="145"/>
      <c r="CF18" s="145"/>
      <c r="CG18" s="145"/>
      <c r="CH18" s="145"/>
      <c r="CI18" s="145"/>
      <c r="CJ18" s="146"/>
      <c r="CK18" s="144"/>
      <c r="CL18" s="145"/>
      <c r="CM18" s="145"/>
      <c r="CN18" s="145"/>
      <c r="CO18" s="145"/>
      <c r="CP18" s="145"/>
      <c r="CQ18" s="145"/>
      <c r="CR18" s="145"/>
      <c r="CS18" s="145"/>
      <c r="CT18" s="145"/>
      <c r="CU18" s="145"/>
      <c r="CV18" s="145"/>
      <c r="CW18" s="145"/>
      <c r="CX18" s="145"/>
      <c r="CY18" s="146"/>
      <c r="CZ18" s="144"/>
      <c r="DA18" s="145"/>
      <c r="DB18" s="145"/>
      <c r="DC18" s="145"/>
      <c r="DD18" s="145"/>
      <c r="DE18" s="145"/>
      <c r="DF18" s="145"/>
      <c r="DG18" s="145"/>
      <c r="DH18" s="145"/>
      <c r="DI18" s="145"/>
      <c r="DJ18" s="146"/>
      <c r="DK18" s="144"/>
      <c r="DL18" s="145"/>
      <c r="DM18" s="145"/>
      <c r="DN18" s="145"/>
      <c r="DO18" s="145"/>
      <c r="DP18" s="145"/>
      <c r="DQ18" s="145"/>
      <c r="DR18" s="145"/>
      <c r="DS18" s="145"/>
      <c r="DT18" s="146"/>
      <c r="DU18" s="35"/>
    </row>
    <row r="19" spans="1:125" s="6" customFormat="1" ht="16.5" customHeight="1" x14ac:dyDescent="0.2">
      <c r="A19" s="194" t="s">
        <v>16</v>
      </c>
      <c r="B19" s="126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7"/>
      <c r="BL19" s="135">
        <f>BL12+BL11+BL16</f>
        <v>105260.95999999999</v>
      </c>
      <c r="BM19" s="145"/>
      <c r="BN19" s="145"/>
      <c r="BO19" s="145"/>
      <c r="BP19" s="145"/>
      <c r="BQ19" s="145"/>
      <c r="BR19" s="145"/>
      <c r="BS19" s="145"/>
      <c r="BT19" s="145"/>
      <c r="BU19" s="145"/>
      <c r="BV19" s="145"/>
      <c r="BW19" s="146"/>
      <c r="BX19" s="135">
        <f>BX11+BX12+BX16</f>
        <v>105260.95999999999</v>
      </c>
      <c r="BY19" s="145"/>
      <c r="BZ19" s="145"/>
      <c r="CA19" s="145"/>
      <c r="CB19" s="145"/>
      <c r="CC19" s="145"/>
      <c r="CD19" s="145"/>
      <c r="CE19" s="145"/>
      <c r="CF19" s="145"/>
      <c r="CG19" s="145"/>
      <c r="CH19" s="145"/>
      <c r="CI19" s="145"/>
      <c r="CJ19" s="146"/>
      <c r="CK19" s="144"/>
      <c r="CL19" s="145"/>
      <c r="CM19" s="145"/>
      <c r="CN19" s="145"/>
      <c r="CO19" s="145"/>
      <c r="CP19" s="145"/>
      <c r="CQ19" s="145"/>
      <c r="CR19" s="145"/>
      <c r="CS19" s="145"/>
      <c r="CT19" s="145"/>
      <c r="CU19" s="145"/>
      <c r="CV19" s="145"/>
      <c r="CW19" s="145"/>
      <c r="CX19" s="145"/>
      <c r="CY19" s="146"/>
      <c r="CZ19" s="135"/>
      <c r="DA19" s="145"/>
      <c r="DB19" s="145"/>
      <c r="DC19" s="145"/>
      <c r="DD19" s="145"/>
      <c r="DE19" s="145"/>
      <c r="DF19" s="145"/>
      <c r="DG19" s="145"/>
      <c r="DH19" s="145"/>
      <c r="DI19" s="145"/>
      <c r="DJ19" s="146"/>
      <c r="DK19" s="144"/>
      <c r="DL19" s="145"/>
      <c r="DM19" s="145"/>
      <c r="DN19" s="145"/>
      <c r="DO19" s="145"/>
      <c r="DP19" s="145"/>
      <c r="DQ19" s="145"/>
      <c r="DR19" s="145"/>
      <c r="DS19" s="145"/>
      <c r="DT19" s="146"/>
      <c r="DU19" s="35"/>
    </row>
  </sheetData>
  <mergeCells count="128">
    <mergeCell ref="DK9:DT9"/>
    <mergeCell ref="CZ9:DJ9"/>
    <mergeCell ref="DK10:DT10"/>
    <mergeCell ref="CK19:CY19"/>
    <mergeCell ref="DK16:DT16"/>
    <mergeCell ref="DK19:DT19"/>
    <mergeCell ref="CZ19:DJ19"/>
    <mergeCell ref="CZ18:DJ18"/>
    <mergeCell ref="DK18:DT18"/>
    <mergeCell ref="CK11:CY11"/>
    <mergeCell ref="CZ11:DJ11"/>
    <mergeCell ref="DK11:DT11"/>
    <mergeCell ref="DK15:DT15"/>
    <mergeCell ref="CK15:CY15"/>
    <mergeCell ref="CK13:CY13"/>
    <mergeCell ref="CZ12:DJ12"/>
    <mergeCell ref="CK12:CY12"/>
    <mergeCell ref="DK12:DT12"/>
    <mergeCell ref="DK14:DT14"/>
    <mergeCell ref="CZ10:DJ10"/>
    <mergeCell ref="CZ14:DJ14"/>
    <mergeCell ref="CK10:CY10"/>
    <mergeCell ref="BX19:CJ19"/>
    <mergeCell ref="AZ18:BK18"/>
    <mergeCell ref="CZ16:DJ16"/>
    <mergeCell ref="A19:BK19"/>
    <mergeCell ref="G18:Y18"/>
    <mergeCell ref="A18:F18"/>
    <mergeCell ref="CZ17:DJ17"/>
    <mergeCell ref="DK17:DT17"/>
    <mergeCell ref="CK17:CY17"/>
    <mergeCell ref="A17:F17"/>
    <mergeCell ref="Z17:AL17"/>
    <mergeCell ref="CK18:CY18"/>
    <mergeCell ref="BX17:CJ17"/>
    <mergeCell ref="Z18:AL18"/>
    <mergeCell ref="G17:Y17"/>
    <mergeCell ref="BL19:BW19"/>
    <mergeCell ref="AM17:AY17"/>
    <mergeCell ref="BL18:BW18"/>
    <mergeCell ref="BX18:CJ18"/>
    <mergeCell ref="CK16:CY16"/>
    <mergeCell ref="AM18:AY18"/>
    <mergeCell ref="AZ16:BK16"/>
    <mergeCell ref="A15:F15"/>
    <mergeCell ref="CZ15:DJ15"/>
    <mergeCell ref="AZ17:BK17"/>
    <mergeCell ref="BL17:BW17"/>
    <mergeCell ref="A5:F7"/>
    <mergeCell ref="AM10:AY10"/>
    <mergeCell ref="A12:F12"/>
    <mergeCell ref="A10:F10"/>
    <mergeCell ref="A9:F9"/>
    <mergeCell ref="AM9:AY9"/>
    <mergeCell ref="AM5:AY7"/>
    <mergeCell ref="AM8:AY8"/>
    <mergeCell ref="G9:Y9"/>
    <mergeCell ref="G10:Y10"/>
    <mergeCell ref="A11:F11"/>
    <mergeCell ref="G11:Y11"/>
    <mergeCell ref="Z11:AL11"/>
    <mergeCell ref="AM11:AY11"/>
    <mergeCell ref="A14:F14"/>
    <mergeCell ref="Z14:AL14"/>
    <mergeCell ref="BX9:CJ9"/>
    <mergeCell ref="CK9:CY9"/>
    <mergeCell ref="A16:F16"/>
    <mergeCell ref="AM14:AY14"/>
    <mergeCell ref="Z9:AL9"/>
    <mergeCell ref="BX8:CJ8"/>
    <mergeCell ref="AZ8:BK8"/>
    <mergeCell ref="Z16:AL16"/>
    <mergeCell ref="AM16:AY16"/>
    <mergeCell ref="BX15:CJ15"/>
    <mergeCell ref="AZ15:BK15"/>
    <mergeCell ref="Z15:AL15"/>
    <mergeCell ref="AZ11:BK11"/>
    <mergeCell ref="BL11:BW11"/>
    <mergeCell ref="BL9:BW9"/>
    <mergeCell ref="AZ10:BK10"/>
    <mergeCell ref="BL10:BW10"/>
    <mergeCell ref="BX10:CJ10"/>
    <mergeCell ref="Z12:AL12"/>
    <mergeCell ref="AM12:AY12"/>
    <mergeCell ref="Z10:AL10"/>
    <mergeCell ref="AZ9:BK9"/>
    <mergeCell ref="AZ12:BK12"/>
    <mergeCell ref="BX11:CJ11"/>
    <mergeCell ref="BX13:CJ13"/>
    <mergeCell ref="AM15:AY15"/>
    <mergeCell ref="BX12:CJ12"/>
    <mergeCell ref="A13:F13"/>
    <mergeCell ref="AM13:AY13"/>
    <mergeCell ref="BL13:BW13"/>
    <mergeCell ref="Z13:AL13"/>
    <mergeCell ref="CZ13:DJ13"/>
    <mergeCell ref="DK13:DT13"/>
    <mergeCell ref="BL5:BW7"/>
    <mergeCell ref="G5:Y7"/>
    <mergeCell ref="G8:Y8"/>
    <mergeCell ref="BX5:DT5"/>
    <mergeCell ref="DK7:DT7"/>
    <mergeCell ref="BX6:CJ7"/>
    <mergeCell ref="AZ5:BK7"/>
    <mergeCell ref="Z5:AL7"/>
    <mergeCell ref="Z8:AL8"/>
    <mergeCell ref="BL8:BW8"/>
    <mergeCell ref="CK6:CY7"/>
    <mergeCell ref="CZ6:DT6"/>
    <mergeCell ref="CZ7:DJ7"/>
    <mergeCell ref="A8:F8"/>
    <mergeCell ref="CK8:CY8"/>
    <mergeCell ref="CZ8:DJ8"/>
    <mergeCell ref="DK8:DT8"/>
    <mergeCell ref="BL12:BW12"/>
    <mergeCell ref="G12:Y12"/>
    <mergeCell ref="G13:Y13"/>
    <mergeCell ref="G14:Y14"/>
    <mergeCell ref="G15:Y15"/>
    <mergeCell ref="G16:Y16"/>
    <mergeCell ref="BX14:CJ14"/>
    <mergeCell ref="BL15:BW15"/>
    <mergeCell ref="CK14:CY14"/>
    <mergeCell ref="AZ14:BK14"/>
    <mergeCell ref="AZ13:BK13"/>
    <mergeCell ref="BL16:BW16"/>
    <mergeCell ref="BX16:CJ16"/>
    <mergeCell ref="BL14:BW14"/>
  </mergeCells>
  <phoneticPr fontId="7" type="noConversion"/>
  <pageMargins left="0.78740157480314965" right="0.78740157480314965" top="0.78740157480314965" bottom="0.39370078740157483" header="0.19685039370078741" footer="0.19685039370078741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U11"/>
  <sheetViews>
    <sheetView view="pageBreakPreview" zoomScaleNormal="100" zoomScaleSheetLayoutView="100" workbookViewId="0">
      <selection activeCell="G9" sqref="G9:AA9"/>
    </sheetView>
  </sheetViews>
  <sheetFormatPr defaultColWidth="0.85546875" defaultRowHeight="15" x14ac:dyDescent="0.25"/>
  <cols>
    <col min="1" max="16384" width="0.85546875" style="1"/>
  </cols>
  <sheetData>
    <row r="1" spans="1:125" s="5" customFormat="1" ht="3" customHeight="1" x14ac:dyDescent="0.25"/>
    <row r="2" spans="1:125" s="5" customFormat="1" x14ac:dyDescent="0.25">
      <c r="A2" s="5" t="s">
        <v>102</v>
      </c>
    </row>
    <row r="3" spans="1:125" s="5" customFormat="1" ht="12.75" customHeight="1" x14ac:dyDescent="0.25"/>
    <row r="4" spans="1:125" s="3" customFormat="1" ht="12" customHeight="1" x14ac:dyDescent="0.2">
      <c r="A4" s="201" t="s">
        <v>3</v>
      </c>
      <c r="B4" s="202"/>
      <c r="C4" s="202"/>
      <c r="D4" s="202"/>
      <c r="E4" s="202"/>
      <c r="F4" s="203"/>
      <c r="G4" s="201" t="s">
        <v>23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2"/>
      <c r="AA4" s="203"/>
      <c r="AB4" s="201" t="s">
        <v>103</v>
      </c>
      <c r="AC4" s="202"/>
      <c r="AD4" s="202"/>
      <c r="AE4" s="202"/>
      <c r="AF4" s="202"/>
      <c r="AG4" s="202"/>
      <c r="AH4" s="202"/>
      <c r="AI4" s="202"/>
      <c r="AJ4" s="202"/>
      <c r="AK4" s="202"/>
      <c r="AL4" s="202"/>
      <c r="AM4" s="202"/>
      <c r="AN4" s="202"/>
      <c r="AO4" s="203"/>
      <c r="AP4" s="201" t="s">
        <v>104</v>
      </c>
      <c r="AQ4" s="202"/>
      <c r="AR4" s="202"/>
      <c r="AS4" s="202"/>
      <c r="AT4" s="202"/>
      <c r="AU4" s="202"/>
      <c r="AV4" s="202"/>
      <c r="AW4" s="202"/>
      <c r="AX4" s="202"/>
      <c r="AY4" s="202"/>
      <c r="AZ4" s="202"/>
      <c r="BA4" s="202"/>
      <c r="BB4" s="202"/>
      <c r="BC4" s="202"/>
      <c r="BD4" s="201" t="s">
        <v>105</v>
      </c>
      <c r="BE4" s="202"/>
      <c r="BF4" s="202"/>
      <c r="BG4" s="202"/>
      <c r="BH4" s="202"/>
      <c r="BI4" s="202"/>
      <c r="BJ4" s="202"/>
      <c r="BK4" s="202"/>
      <c r="BL4" s="202"/>
      <c r="BM4" s="202"/>
      <c r="BN4" s="202"/>
      <c r="BO4" s="202"/>
      <c r="BP4" s="202"/>
      <c r="BQ4" s="203"/>
      <c r="BR4" s="210" t="s">
        <v>0</v>
      </c>
      <c r="BS4" s="168"/>
      <c r="BT4" s="168"/>
      <c r="BU4" s="168"/>
      <c r="BV4" s="168"/>
      <c r="BW4" s="168"/>
      <c r="BX4" s="168"/>
      <c r="BY4" s="168"/>
      <c r="BZ4" s="168"/>
      <c r="CA4" s="168"/>
      <c r="CB4" s="168"/>
      <c r="CC4" s="168"/>
      <c r="CD4" s="168"/>
      <c r="CE4" s="168"/>
      <c r="CF4" s="168"/>
      <c r="CG4" s="168"/>
      <c r="CH4" s="168"/>
      <c r="CI4" s="168"/>
      <c r="CJ4" s="168"/>
      <c r="CK4" s="168"/>
      <c r="CL4" s="168"/>
      <c r="CM4" s="168"/>
      <c r="CN4" s="168"/>
      <c r="CO4" s="168"/>
      <c r="CP4" s="168"/>
      <c r="CQ4" s="168"/>
      <c r="CR4" s="168"/>
      <c r="CS4" s="168"/>
      <c r="CT4" s="168"/>
      <c r="CU4" s="168"/>
      <c r="CV4" s="168"/>
      <c r="CW4" s="168"/>
      <c r="CX4" s="168"/>
      <c r="CY4" s="168"/>
      <c r="CZ4" s="168"/>
      <c r="DA4" s="168"/>
      <c r="DB4" s="168"/>
      <c r="DC4" s="168"/>
      <c r="DD4" s="168"/>
      <c r="DE4" s="168"/>
      <c r="DF4" s="168"/>
      <c r="DG4" s="168"/>
      <c r="DH4" s="168"/>
      <c r="DI4" s="168"/>
      <c r="DJ4" s="168"/>
      <c r="DK4" s="168"/>
      <c r="DL4" s="168"/>
      <c r="DM4" s="168"/>
      <c r="DN4" s="168"/>
      <c r="DO4" s="168"/>
      <c r="DP4" s="168"/>
      <c r="DQ4" s="168"/>
      <c r="DR4" s="168"/>
      <c r="DS4" s="168"/>
      <c r="DT4" s="168"/>
      <c r="DU4" s="169"/>
    </row>
    <row r="5" spans="1:125" s="3" customFormat="1" ht="68.25" customHeight="1" x14ac:dyDescent="0.2">
      <c r="A5" s="204"/>
      <c r="B5" s="205"/>
      <c r="C5" s="205"/>
      <c r="D5" s="205"/>
      <c r="E5" s="205"/>
      <c r="F5" s="206"/>
      <c r="G5" s="204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6"/>
      <c r="AB5" s="204"/>
      <c r="AC5" s="205"/>
      <c r="AD5" s="205"/>
      <c r="AE5" s="205"/>
      <c r="AF5" s="205"/>
      <c r="AG5" s="205"/>
      <c r="AH5" s="205"/>
      <c r="AI5" s="205"/>
      <c r="AJ5" s="205"/>
      <c r="AK5" s="205"/>
      <c r="AL5" s="205"/>
      <c r="AM5" s="205"/>
      <c r="AN5" s="205"/>
      <c r="AO5" s="206"/>
      <c r="AP5" s="204"/>
      <c r="AQ5" s="205"/>
      <c r="AR5" s="205"/>
      <c r="AS5" s="205"/>
      <c r="AT5" s="205"/>
      <c r="AU5" s="205"/>
      <c r="AV5" s="205"/>
      <c r="AW5" s="205"/>
      <c r="AX5" s="205"/>
      <c r="AY5" s="205"/>
      <c r="AZ5" s="205"/>
      <c r="BA5" s="205"/>
      <c r="BB5" s="205"/>
      <c r="BC5" s="205"/>
      <c r="BD5" s="204"/>
      <c r="BE5" s="205"/>
      <c r="BF5" s="205"/>
      <c r="BG5" s="205"/>
      <c r="BH5" s="205"/>
      <c r="BI5" s="205"/>
      <c r="BJ5" s="205"/>
      <c r="BK5" s="205"/>
      <c r="BL5" s="205"/>
      <c r="BM5" s="205"/>
      <c r="BN5" s="205"/>
      <c r="BO5" s="205"/>
      <c r="BP5" s="205"/>
      <c r="BQ5" s="206"/>
      <c r="BR5" s="218" t="s">
        <v>168</v>
      </c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  <c r="CD5" s="183"/>
      <c r="CE5" s="184"/>
      <c r="CF5" s="218" t="s">
        <v>176</v>
      </c>
      <c r="CG5" s="183"/>
      <c r="CH5" s="183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3"/>
      <c r="CT5" s="183"/>
      <c r="CU5" s="184"/>
      <c r="CV5" s="261" t="s">
        <v>18</v>
      </c>
      <c r="CW5" s="261"/>
      <c r="CX5" s="261"/>
      <c r="CY5" s="261"/>
      <c r="CZ5" s="261"/>
      <c r="DA5" s="261"/>
      <c r="DB5" s="261"/>
      <c r="DC5" s="261"/>
      <c r="DD5" s="261"/>
      <c r="DE5" s="261"/>
      <c r="DF5" s="261"/>
      <c r="DG5" s="261"/>
      <c r="DH5" s="261"/>
      <c r="DI5" s="261"/>
      <c r="DJ5" s="261"/>
      <c r="DK5" s="261"/>
      <c r="DL5" s="261"/>
      <c r="DM5" s="261"/>
      <c r="DN5" s="261"/>
      <c r="DO5" s="261"/>
      <c r="DP5" s="261"/>
      <c r="DQ5" s="261"/>
      <c r="DR5" s="261"/>
      <c r="DS5" s="261"/>
      <c r="DT5" s="261"/>
      <c r="DU5" s="262"/>
    </row>
    <row r="6" spans="1:125" s="3" customFormat="1" ht="30.75" customHeight="1" x14ac:dyDescent="0.2">
      <c r="A6" s="207"/>
      <c r="B6" s="208"/>
      <c r="C6" s="208"/>
      <c r="D6" s="208"/>
      <c r="E6" s="208"/>
      <c r="F6" s="209"/>
      <c r="G6" s="207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  <c r="AA6" s="209"/>
      <c r="AB6" s="207"/>
      <c r="AC6" s="208"/>
      <c r="AD6" s="208"/>
      <c r="AE6" s="208"/>
      <c r="AF6" s="208"/>
      <c r="AG6" s="208"/>
      <c r="AH6" s="208"/>
      <c r="AI6" s="208"/>
      <c r="AJ6" s="208"/>
      <c r="AK6" s="208"/>
      <c r="AL6" s="208"/>
      <c r="AM6" s="208"/>
      <c r="AN6" s="208"/>
      <c r="AO6" s="209"/>
      <c r="AP6" s="207"/>
      <c r="AQ6" s="208"/>
      <c r="AR6" s="208"/>
      <c r="AS6" s="208"/>
      <c r="AT6" s="208"/>
      <c r="AU6" s="208"/>
      <c r="AV6" s="208"/>
      <c r="AW6" s="208"/>
      <c r="AX6" s="208"/>
      <c r="AY6" s="208"/>
      <c r="AZ6" s="208"/>
      <c r="BA6" s="208"/>
      <c r="BB6" s="208"/>
      <c r="BC6" s="208"/>
      <c r="BD6" s="207"/>
      <c r="BE6" s="208"/>
      <c r="BF6" s="208"/>
      <c r="BG6" s="208"/>
      <c r="BH6" s="208"/>
      <c r="BI6" s="208"/>
      <c r="BJ6" s="208"/>
      <c r="BK6" s="208"/>
      <c r="BL6" s="208"/>
      <c r="BM6" s="208"/>
      <c r="BN6" s="208"/>
      <c r="BO6" s="208"/>
      <c r="BP6" s="208"/>
      <c r="BQ6" s="209"/>
      <c r="BR6" s="185"/>
      <c r="BS6" s="186"/>
      <c r="BT6" s="186"/>
      <c r="BU6" s="186"/>
      <c r="BV6" s="186"/>
      <c r="BW6" s="186"/>
      <c r="BX6" s="186"/>
      <c r="BY6" s="186"/>
      <c r="BZ6" s="186"/>
      <c r="CA6" s="186"/>
      <c r="CB6" s="186"/>
      <c r="CC6" s="186"/>
      <c r="CD6" s="186"/>
      <c r="CE6" s="187"/>
      <c r="CF6" s="185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6"/>
      <c r="CS6" s="186"/>
      <c r="CT6" s="186"/>
      <c r="CU6" s="187"/>
      <c r="CV6" s="210" t="s">
        <v>2</v>
      </c>
      <c r="CW6" s="211"/>
      <c r="CX6" s="211"/>
      <c r="CY6" s="211"/>
      <c r="CZ6" s="211"/>
      <c r="DA6" s="211"/>
      <c r="DB6" s="211"/>
      <c r="DC6" s="211"/>
      <c r="DD6" s="211"/>
      <c r="DE6" s="211"/>
      <c r="DF6" s="211"/>
      <c r="DG6" s="211"/>
      <c r="DH6" s="212"/>
      <c r="DI6" s="210" t="s">
        <v>43</v>
      </c>
      <c r="DJ6" s="211"/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2"/>
    </row>
    <row r="7" spans="1:125" s="7" customFormat="1" ht="12.75" x14ac:dyDescent="0.2">
      <c r="A7" s="213">
        <v>1</v>
      </c>
      <c r="B7" s="214"/>
      <c r="C7" s="214"/>
      <c r="D7" s="214"/>
      <c r="E7" s="214"/>
      <c r="F7" s="215"/>
      <c r="G7" s="213">
        <v>2</v>
      </c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5"/>
      <c r="AB7" s="213">
        <v>3</v>
      </c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5"/>
      <c r="AP7" s="213">
        <v>4</v>
      </c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3">
        <v>5</v>
      </c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5"/>
      <c r="BR7" s="213">
        <v>6</v>
      </c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5"/>
      <c r="CF7" s="213">
        <v>7</v>
      </c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4"/>
      <c r="CT7" s="214"/>
      <c r="CU7" s="215"/>
      <c r="CV7" s="213">
        <v>8</v>
      </c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4"/>
      <c r="DH7" s="215"/>
      <c r="DI7" s="213">
        <v>9</v>
      </c>
      <c r="DJ7" s="214"/>
      <c r="DK7" s="214"/>
      <c r="DL7" s="214"/>
      <c r="DM7" s="214"/>
      <c r="DN7" s="214"/>
      <c r="DO7" s="214"/>
      <c r="DP7" s="214"/>
      <c r="DQ7" s="214"/>
      <c r="DR7" s="214"/>
      <c r="DS7" s="214"/>
      <c r="DT7" s="214"/>
      <c r="DU7" s="215"/>
    </row>
    <row r="8" spans="1:125" s="6" customFormat="1" ht="40.700000000000003" customHeight="1" x14ac:dyDescent="0.2">
      <c r="A8" s="253" t="s">
        <v>6</v>
      </c>
      <c r="B8" s="254"/>
      <c r="C8" s="254"/>
      <c r="D8" s="254"/>
      <c r="E8" s="254"/>
      <c r="F8" s="255"/>
      <c r="G8" s="200" t="s">
        <v>106</v>
      </c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6"/>
      <c r="AB8" s="144"/>
      <c r="AC8" s="145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6"/>
      <c r="AP8" s="144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5"/>
      <c r="BC8" s="145"/>
      <c r="BD8" s="144"/>
      <c r="BE8" s="145"/>
      <c r="BF8" s="145"/>
      <c r="BG8" s="145"/>
      <c r="BH8" s="145"/>
      <c r="BI8" s="145"/>
      <c r="BJ8" s="145"/>
      <c r="BK8" s="145"/>
      <c r="BL8" s="145"/>
      <c r="BM8" s="145"/>
      <c r="BN8" s="145"/>
      <c r="BO8" s="145"/>
      <c r="BP8" s="145"/>
      <c r="BQ8" s="146"/>
      <c r="BR8" s="144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6"/>
      <c r="CF8" s="144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5"/>
      <c r="CT8" s="145"/>
      <c r="CU8" s="146"/>
      <c r="CV8" s="144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6"/>
      <c r="DI8" s="144"/>
      <c r="DJ8" s="145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6"/>
    </row>
    <row r="9" spans="1:125" s="6" customFormat="1" ht="66.75" customHeight="1" x14ac:dyDescent="0.2">
      <c r="A9" s="253" t="s">
        <v>7</v>
      </c>
      <c r="B9" s="254"/>
      <c r="C9" s="254"/>
      <c r="D9" s="254"/>
      <c r="E9" s="254"/>
      <c r="F9" s="255"/>
      <c r="G9" s="200" t="s">
        <v>107</v>
      </c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6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6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6"/>
      <c r="CV9" s="144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6"/>
      <c r="DI9" s="144"/>
      <c r="DJ9" s="145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6"/>
    </row>
    <row r="10" spans="1:125" s="6" customFormat="1" ht="16.5" customHeight="1" x14ac:dyDescent="0.2">
      <c r="A10" s="256"/>
      <c r="B10" s="257"/>
      <c r="C10" s="257"/>
      <c r="D10" s="257"/>
      <c r="E10" s="257"/>
      <c r="F10" s="258"/>
      <c r="G10" s="200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  <c r="AA10" s="196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6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44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6"/>
      <c r="CV10" s="144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6"/>
      <c r="DI10" s="144"/>
      <c r="DJ10" s="145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6"/>
    </row>
    <row r="11" spans="1:125" s="6" customFormat="1" ht="16.5" customHeight="1" x14ac:dyDescent="0.2">
      <c r="A11" s="252" t="s">
        <v>16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3"/>
      <c r="AY11" s="113"/>
      <c r="AZ11" s="113"/>
      <c r="BA11" s="113"/>
      <c r="BB11" s="113"/>
      <c r="BC11" s="114"/>
      <c r="BD11" s="144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6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5"/>
      <c r="CU11" s="146"/>
      <c r="CV11" s="144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6"/>
      <c r="DI11" s="144"/>
      <c r="DJ11" s="145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6"/>
    </row>
  </sheetData>
  <mergeCells count="53">
    <mergeCell ref="A11:BC11"/>
    <mergeCell ref="CF11:CU11"/>
    <mergeCell ref="CF9:CU9"/>
    <mergeCell ref="CF10:CU10"/>
    <mergeCell ref="CF8:CU8"/>
    <mergeCell ref="BR9:CE9"/>
    <mergeCell ref="BR10:CE10"/>
    <mergeCell ref="BD10:BQ10"/>
    <mergeCell ref="BD9:BQ9"/>
    <mergeCell ref="AB8:AO8"/>
    <mergeCell ref="AP8:BC8"/>
    <mergeCell ref="AB9:AO9"/>
    <mergeCell ref="BD8:BQ8"/>
    <mergeCell ref="BR8:CE8"/>
    <mergeCell ref="A10:F10"/>
    <mergeCell ref="AB10:AO10"/>
    <mergeCell ref="AB7:AO7"/>
    <mergeCell ref="CV5:DU5"/>
    <mergeCell ref="CV11:DH11"/>
    <mergeCell ref="DI11:DU11"/>
    <mergeCell ref="CV9:DH9"/>
    <mergeCell ref="DI9:DU9"/>
    <mergeCell ref="CV10:DH10"/>
    <mergeCell ref="DI10:DU10"/>
    <mergeCell ref="DI7:DU7"/>
    <mergeCell ref="CV8:DH8"/>
    <mergeCell ref="CV6:DH6"/>
    <mergeCell ref="DI6:DU6"/>
    <mergeCell ref="DI8:DU8"/>
    <mergeCell ref="CV7:DH7"/>
    <mergeCell ref="BD11:BQ11"/>
    <mergeCell ref="BR11:CE11"/>
    <mergeCell ref="A4:F6"/>
    <mergeCell ref="A7:F7"/>
    <mergeCell ref="A8:F8"/>
    <mergeCell ref="BR5:CE6"/>
    <mergeCell ref="G8:AA8"/>
    <mergeCell ref="BR4:DU4"/>
    <mergeCell ref="BD7:BQ7"/>
    <mergeCell ref="BR7:CE7"/>
    <mergeCell ref="CF7:CU7"/>
    <mergeCell ref="CF5:CU6"/>
    <mergeCell ref="G4:AA6"/>
    <mergeCell ref="G7:AA7"/>
    <mergeCell ref="AP4:BC6"/>
    <mergeCell ref="AP7:BC7"/>
    <mergeCell ref="AB4:AO6"/>
    <mergeCell ref="BD4:BQ6"/>
    <mergeCell ref="AP10:BC10"/>
    <mergeCell ref="AP9:BC9"/>
    <mergeCell ref="A9:F9"/>
    <mergeCell ref="G9:AA9"/>
    <mergeCell ref="G10:AA10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F13"/>
  <sheetViews>
    <sheetView view="pageBreakPreview" zoomScaleNormal="100" workbookViewId="0">
      <selection activeCell="CS8" sqref="CS8:DG8"/>
    </sheetView>
  </sheetViews>
  <sheetFormatPr defaultColWidth="0.85546875" defaultRowHeight="15" x14ac:dyDescent="0.25"/>
  <cols>
    <col min="1" max="133" width="0.85546875" style="1"/>
    <col min="134" max="134" width="13" style="1" hidden="1" customWidth="1"/>
    <col min="135" max="135" width="0.85546875" style="1"/>
    <col min="136" max="136" width="19.42578125" style="1" customWidth="1"/>
    <col min="137" max="16384" width="0.85546875" style="1"/>
  </cols>
  <sheetData>
    <row r="1" spans="1:136" s="5" customFormat="1" ht="3" customHeight="1" x14ac:dyDescent="0.25"/>
    <row r="2" spans="1:136" s="5" customFormat="1" x14ac:dyDescent="0.25">
      <c r="A2" s="5" t="s">
        <v>108</v>
      </c>
    </row>
    <row r="3" spans="1:136" s="5" customFormat="1" ht="12.75" customHeight="1" x14ac:dyDescent="0.25"/>
    <row r="4" spans="1:136" s="3" customFormat="1" ht="11.25" customHeight="1" x14ac:dyDescent="0.2">
      <c r="A4" s="201" t="s">
        <v>3</v>
      </c>
      <c r="B4" s="202"/>
      <c r="C4" s="202"/>
      <c r="D4" s="202"/>
      <c r="E4" s="202"/>
      <c r="F4" s="203"/>
      <c r="G4" s="201" t="s">
        <v>45</v>
      </c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3"/>
      <c r="Y4" s="201" t="s">
        <v>247</v>
      </c>
      <c r="Z4" s="202"/>
      <c r="AA4" s="202"/>
      <c r="AB4" s="202"/>
      <c r="AC4" s="202"/>
      <c r="AD4" s="202"/>
      <c r="AE4" s="202"/>
      <c r="AF4" s="202"/>
      <c r="AG4" s="202"/>
      <c r="AH4" s="202"/>
      <c r="AI4" s="203"/>
      <c r="AJ4" s="201" t="s">
        <v>109</v>
      </c>
      <c r="AK4" s="202"/>
      <c r="AL4" s="202"/>
      <c r="AM4" s="202"/>
      <c r="AN4" s="202"/>
      <c r="AO4" s="202"/>
      <c r="AP4" s="202"/>
      <c r="AQ4" s="202"/>
      <c r="AR4" s="202"/>
      <c r="AS4" s="202"/>
      <c r="AT4" s="203"/>
      <c r="AU4" s="201" t="s">
        <v>110</v>
      </c>
      <c r="AV4" s="202"/>
      <c r="AW4" s="202"/>
      <c r="AX4" s="202"/>
      <c r="AY4" s="202"/>
      <c r="AZ4" s="202"/>
      <c r="BA4" s="202"/>
      <c r="BB4" s="202"/>
      <c r="BC4" s="202"/>
      <c r="BD4" s="202"/>
      <c r="BE4" s="202"/>
      <c r="BF4" s="202"/>
      <c r="BG4" s="203"/>
      <c r="BH4" s="201" t="s">
        <v>111</v>
      </c>
      <c r="BI4" s="202"/>
      <c r="BJ4" s="202"/>
      <c r="BK4" s="202"/>
      <c r="BL4" s="202"/>
      <c r="BM4" s="202"/>
      <c r="BN4" s="202"/>
      <c r="BO4" s="202"/>
      <c r="BP4" s="202"/>
      <c r="BQ4" s="202"/>
      <c r="BR4" s="202"/>
      <c r="BS4" s="201" t="s">
        <v>248</v>
      </c>
      <c r="BT4" s="202"/>
      <c r="BU4" s="202"/>
      <c r="BV4" s="202"/>
      <c r="BW4" s="202"/>
      <c r="BX4" s="202"/>
      <c r="BY4" s="202"/>
      <c r="BZ4" s="202"/>
      <c r="CA4" s="202"/>
      <c r="CB4" s="202"/>
      <c r="CC4" s="202"/>
      <c r="CD4" s="202"/>
      <c r="CE4" s="203"/>
      <c r="CF4" s="210" t="s">
        <v>0</v>
      </c>
      <c r="CG4" s="168"/>
      <c r="CH4" s="168"/>
      <c r="CI4" s="168"/>
      <c r="CJ4" s="168"/>
      <c r="CK4" s="168"/>
      <c r="CL4" s="168"/>
      <c r="CM4" s="168"/>
      <c r="CN4" s="168"/>
      <c r="CO4" s="168"/>
      <c r="CP4" s="168"/>
      <c r="CQ4" s="168"/>
      <c r="CR4" s="168"/>
      <c r="CS4" s="168"/>
      <c r="CT4" s="168"/>
      <c r="CU4" s="168"/>
      <c r="CV4" s="168"/>
      <c r="CW4" s="168"/>
      <c r="CX4" s="168"/>
      <c r="CY4" s="168"/>
      <c r="CZ4" s="168"/>
      <c r="DA4" s="168"/>
      <c r="DB4" s="168"/>
      <c r="DC4" s="168"/>
      <c r="DD4" s="168"/>
      <c r="DE4" s="168"/>
      <c r="DF4" s="168"/>
      <c r="DG4" s="168"/>
      <c r="DH4" s="168"/>
      <c r="DI4" s="168"/>
      <c r="DJ4" s="168"/>
      <c r="DK4" s="168"/>
      <c r="DL4" s="168"/>
      <c r="DM4" s="168"/>
      <c r="DN4" s="168"/>
      <c r="DO4" s="168"/>
      <c r="DP4" s="168"/>
      <c r="DQ4" s="168"/>
      <c r="DR4" s="168"/>
      <c r="DS4" s="168"/>
      <c r="DT4" s="168"/>
      <c r="DU4" s="168"/>
      <c r="DV4" s="168"/>
      <c r="DW4" s="168"/>
      <c r="DX4" s="168"/>
      <c r="DY4" s="168"/>
      <c r="DZ4" s="168"/>
      <c r="EA4" s="168"/>
      <c r="EB4" s="169"/>
    </row>
    <row r="5" spans="1:136" s="3" customFormat="1" ht="84" customHeight="1" x14ac:dyDescent="0.2">
      <c r="A5" s="204"/>
      <c r="B5" s="205"/>
      <c r="C5" s="205"/>
      <c r="D5" s="205"/>
      <c r="E5" s="205"/>
      <c r="F5" s="206"/>
      <c r="G5" s="204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6"/>
      <c r="Y5" s="204"/>
      <c r="Z5" s="205"/>
      <c r="AA5" s="205"/>
      <c r="AB5" s="205"/>
      <c r="AC5" s="205"/>
      <c r="AD5" s="205"/>
      <c r="AE5" s="205"/>
      <c r="AF5" s="205"/>
      <c r="AG5" s="205"/>
      <c r="AH5" s="205"/>
      <c r="AI5" s="206"/>
      <c r="AJ5" s="204"/>
      <c r="AK5" s="205"/>
      <c r="AL5" s="205"/>
      <c r="AM5" s="205"/>
      <c r="AN5" s="205"/>
      <c r="AO5" s="205"/>
      <c r="AP5" s="205"/>
      <c r="AQ5" s="205"/>
      <c r="AR5" s="205"/>
      <c r="AS5" s="205"/>
      <c r="AT5" s="206"/>
      <c r="AU5" s="204"/>
      <c r="AV5" s="205"/>
      <c r="AW5" s="205"/>
      <c r="AX5" s="205"/>
      <c r="AY5" s="205"/>
      <c r="AZ5" s="205"/>
      <c r="BA5" s="205"/>
      <c r="BB5" s="205"/>
      <c r="BC5" s="205"/>
      <c r="BD5" s="205"/>
      <c r="BE5" s="205"/>
      <c r="BF5" s="205"/>
      <c r="BG5" s="206"/>
      <c r="BH5" s="204"/>
      <c r="BI5" s="205"/>
      <c r="BJ5" s="205"/>
      <c r="BK5" s="205"/>
      <c r="BL5" s="205"/>
      <c r="BM5" s="205"/>
      <c r="BN5" s="205"/>
      <c r="BO5" s="205"/>
      <c r="BP5" s="205"/>
      <c r="BQ5" s="205"/>
      <c r="BR5" s="205"/>
      <c r="BS5" s="204"/>
      <c r="BT5" s="205"/>
      <c r="BU5" s="205"/>
      <c r="BV5" s="205"/>
      <c r="BW5" s="205"/>
      <c r="BX5" s="205"/>
      <c r="BY5" s="205"/>
      <c r="BZ5" s="205"/>
      <c r="CA5" s="205"/>
      <c r="CB5" s="205"/>
      <c r="CC5" s="205"/>
      <c r="CD5" s="205"/>
      <c r="CE5" s="206"/>
      <c r="CF5" s="326" t="s">
        <v>167</v>
      </c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8"/>
      <c r="CS5" s="326" t="s">
        <v>176</v>
      </c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8"/>
      <c r="DH5" s="303" t="s">
        <v>18</v>
      </c>
      <c r="DI5" s="304"/>
      <c r="DJ5" s="304"/>
      <c r="DK5" s="304"/>
      <c r="DL5" s="304"/>
      <c r="DM5" s="304"/>
      <c r="DN5" s="304"/>
      <c r="DO5" s="304"/>
      <c r="DP5" s="304"/>
      <c r="DQ5" s="304"/>
      <c r="DR5" s="304"/>
      <c r="DS5" s="304"/>
      <c r="DT5" s="304"/>
      <c r="DU5" s="304"/>
      <c r="DV5" s="304"/>
      <c r="DW5" s="304"/>
      <c r="DX5" s="304"/>
      <c r="DY5" s="304"/>
      <c r="DZ5" s="304"/>
      <c r="EA5" s="304"/>
      <c r="EB5" s="305"/>
    </row>
    <row r="6" spans="1:136" s="3" customFormat="1" ht="26.25" customHeight="1" x14ac:dyDescent="0.2">
      <c r="A6" s="207"/>
      <c r="B6" s="208"/>
      <c r="C6" s="208"/>
      <c r="D6" s="208"/>
      <c r="E6" s="208"/>
      <c r="F6" s="209"/>
      <c r="G6" s="207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9"/>
      <c r="Y6" s="207"/>
      <c r="Z6" s="208"/>
      <c r="AA6" s="208"/>
      <c r="AB6" s="208"/>
      <c r="AC6" s="208"/>
      <c r="AD6" s="208"/>
      <c r="AE6" s="208"/>
      <c r="AF6" s="208"/>
      <c r="AG6" s="208"/>
      <c r="AH6" s="208"/>
      <c r="AI6" s="209"/>
      <c r="AJ6" s="207"/>
      <c r="AK6" s="208"/>
      <c r="AL6" s="208"/>
      <c r="AM6" s="208"/>
      <c r="AN6" s="208"/>
      <c r="AO6" s="208"/>
      <c r="AP6" s="208"/>
      <c r="AQ6" s="208"/>
      <c r="AR6" s="208"/>
      <c r="AS6" s="208"/>
      <c r="AT6" s="209"/>
      <c r="AU6" s="207"/>
      <c r="AV6" s="208"/>
      <c r="AW6" s="208"/>
      <c r="AX6" s="208"/>
      <c r="AY6" s="208"/>
      <c r="AZ6" s="208"/>
      <c r="BA6" s="208"/>
      <c r="BB6" s="208"/>
      <c r="BC6" s="208"/>
      <c r="BD6" s="208"/>
      <c r="BE6" s="208"/>
      <c r="BF6" s="208"/>
      <c r="BG6" s="209"/>
      <c r="BH6" s="207"/>
      <c r="BI6" s="208"/>
      <c r="BJ6" s="208"/>
      <c r="BK6" s="208"/>
      <c r="BL6" s="208"/>
      <c r="BM6" s="208"/>
      <c r="BN6" s="208"/>
      <c r="BO6" s="208"/>
      <c r="BP6" s="208"/>
      <c r="BQ6" s="208"/>
      <c r="BR6" s="208"/>
      <c r="BS6" s="207"/>
      <c r="BT6" s="208"/>
      <c r="BU6" s="208"/>
      <c r="BV6" s="208"/>
      <c r="BW6" s="208"/>
      <c r="BX6" s="208"/>
      <c r="BY6" s="208"/>
      <c r="BZ6" s="208"/>
      <c r="CA6" s="208"/>
      <c r="CB6" s="208"/>
      <c r="CC6" s="208"/>
      <c r="CD6" s="208"/>
      <c r="CE6" s="209"/>
      <c r="CF6" s="185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7"/>
      <c r="CS6" s="185"/>
      <c r="CT6" s="186"/>
      <c r="CU6" s="186"/>
      <c r="CV6" s="186"/>
      <c r="CW6" s="186"/>
      <c r="CX6" s="186"/>
      <c r="CY6" s="186"/>
      <c r="CZ6" s="186"/>
      <c r="DA6" s="186"/>
      <c r="DB6" s="186"/>
      <c r="DC6" s="186"/>
      <c r="DD6" s="186"/>
      <c r="DE6" s="186"/>
      <c r="DF6" s="186"/>
      <c r="DG6" s="187"/>
      <c r="DH6" s="210" t="s">
        <v>2</v>
      </c>
      <c r="DI6" s="211"/>
      <c r="DJ6" s="211"/>
      <c r="DK6" s="211"/>
      <c r="DL6" s="211"/>
      <c r="DM6" s="211"/>
      <c r="DN6" s="211"/>
      <c r="DO6" s="211"/>
      <c r="DP6" s="211"/>
      <c r="DQ6" s="211"/>
      <c r="DR6" s="212"/>
      <c r="DS6" s="210" t="s">
        <v>19</v>
      </c>
      <c r="DT6" s="211"/>
      <c r="DU6" s="211"/>
      <c r="DV6" s="211"/>
      <c r="DW6" s="211"/>
      <c r="DX6" s="211"/>
      <c r="DY6" s="211"/>
      <c r="DZ6" s="211"/>
      <c r="EA6" s="211"/>
      <c r="EB6" s="212"/>
    </row>
    <row r="7" spans="1:136" s="7" customFormat="1" ht="12.75" x14ac:dyDescent="0.2">
      <c r="A7" s="213">
        <v>1</v>
      </c>
      <c r="B7" s="214"/>
      <c r="C7" s="214"/>
      <c r="D7" s="214"/>
      <c r="E7" s="214"/>
      <c r="F7" s="215"/>
      <c r="G7" s="213">
        <v>2</v>
      </c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5"/>
      <c r="Y7" s="213">
        <v>3</v>
      </c>
      <c r="Z7" s="214"/>
      <c r="AA7" s="214"/>
      <c r="AB7" s="214"/>
      <c r="AC7" s="214"/>
      <c r="AD7" s="214"/>
      <c r="AE7" s="214"/>
      <c r="AF7" s="214"/>
      <c r="AG7" s="214"/>
      <c r="AH7" s="214"/>
      <c r="AI7" s="215"/>
      <c r="AJ7" s="213">
        <v>4</v>
      </c>
      <c r="AK7" s="214"/>
      <c r="AL7" s="214"/>
      <c r="AM7" s="214"/>
      <c r="AN7" s="214"/>
      <c r="AO7" s="214"/>
      <c r="AP7" s="214"/>
      <c r="AQ7" s="214"/>
      <c r="AR7" s="214"/>
      <c r="AS7" s="214"/>
      <c r="AT7" s="215"/>
      <c r="AU7" s="213">
        <v>5</v>
      </c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5"/>
      <c r="BH7" s="213">
        <v>6</v>
      </c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3">
        <v>7</v>
      </c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5"/>
      <c r="CF7" s="323">
        <v>8</v>
      </c>
      <c r="CG7" s="324"/>
      <c r="CH7" s="324"/>
      <c r="CI7" s="324"/>
      <c r="CJ7" s="324"/>
      <c r="CK7" s="324"/>
      <c r="CL7" s="324"/>
      <c r="CM7" s="324"/>
      <c r="CN7" s="324"/>
      <c r="CO7" s="324"/>
      <c r="CP7" s="324"/>
      <c r="CQ7" s="324"/>
      <c r="CR7" s="325"/>
      <c r="CS7" s="323">
        <v>9</v>
      </c>
      <c r="CT7" s="324"/>
      <c r="CU7" s="324"/>
      <c r="CV7" s="324"/>
      <c r="CW7" s="324"/>
      <c r="CX7" s="324"/>
      <c r="CY7" s="324"/>
      <c r="CZ7" s="324"/>
      <c r="DA7" s="324"/>
      <c r="DB7" s="324"/>
      <c r="DC7" s="324"/>
      <c r="DD7" s="324"/>
      <c r="DE7" s="324"/>
      <c r="DF7" s="324"/>
      <c r="DG7" s="325"/>
      <c r="DH7" s="323">
        <v>10</v>
      </c>
      <c r="DI7" s="324"/>
      <c r="DJ7" s="324"/>
      <c r="DK7" s="324"/>
      <c r="DL7" s="324"/>
      <c r="DM7" s="324"/>
      <c r="DN7" s="324"/>
      <c r="DO7" s="324"/>
      <c r="DP7" s="324"/>
      <c r="DQ7" s="324"/>
      <c r="DR7" s="325"/>
      <c r="DS7" s="323">
        <v>11</v>
      </c>
      <c r="DT7" s="324"/>
      <c r="DU7" s="324"/>
      <c r="DV7" s="324"/>
      <c r="DW7" s="324"/>
      <c r="DX7" s="324"/>
      <c r="DY7" s="324"/>
      <c r="DZ7" s="324"/>
      <c r="EA7" s="324"/>
      <c r="EB7" s="325"/>
    </row>
    <row r="8" spans="1:136" s="6" customFormat="1" ht="63" customHeight="1" x14ac:dyDescent="0.2">
      <c r="A8" s="147" t="s">
        <v>6</v>
      </c>
      <c r="B8" s="148"/>
      <c r="C8" s="148"/>
      <c r="D8" s="148"/>
      <c r="E8" s="148"/>
      <c r="F8" s="149"/>
      <c r="G8" s="200" t="s">
        <v>299</v>
      </c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6"/>
      <c r="Y8" s="151">
        <v>247</v>
      </c>
      <c r="Z8" s="152"/>
      <c r="AA8" s="152"/>
      <c r="AB8" s="152"/>
      <c r="AC8" s="152"/>
      <c r="AD8" s="152"/>
      <c r="AE8" s="152"/>
      <c r="AF8" s="152"/>
      <c r="AG8" s="152"/>
      <c r="AH8" s="152"/>
      <c r="AI8" s="153"/>
      <c r="AJ8" s="151" t="s">
        <v>280</v>
      </c>
      <c r="AK8" s="152"/>
      <c r="AL8" s="152"/>
      <c r="AM8" s="152"/>
      <c r="AN8" s="152"/>
      <c r="AO8" s="152"/>
      <c r="AP8" s="152"/>
      <c r="AQ8" s="152"/>
      <c r="AR8" s="152"/>
      <c r="AS8" s="152"/>
      <c r="AT8" s="153"/>
      <c r="AU8" s="296">
        <v>309242</v>
      </c>
      <c r="AV8" s="122"/>
      <c r="AW8" s="122"/>
      <c r="AX8" s="122"/>
      <c r="AY8" s="122"/>
      <c r="AZ8" s="122"/>
      <c r="BA8" s="122"/>
      <c r="BB8" s="122"/>
      <c r="BC8" s="122"/>
      <c r="BD8" s="122"/>
      <c r="BE8" s="122"/>
      <c r="BF8" s="122"/>
      <c r="BG8" s="123"/>
      <c r="BH8" s="278">
        <v>8</v>
      </c>
      <c r="BI8" s="314"/>
      <c r="BJ8" s="314"/>
      <c r="BK8" s="314"/>
      <c r="BL8" s="314"/>
      <c r="BM8" s="314"/>
      <c r="BN8" s="314"/>
      <c r="BO8" s="314"/>
      <c r="BP8" s="314"/>
      <c r="BQ8" s="314"/>
      <c r="BR8" s="314"/>
      <c r="BS8" s="278">
        <f>AU8*BH8</f>
        <v>2473936</v>
      </c>
      <c r="BT8" s="314"/>
      <c r="BU8" s="314"/>
      <c r="BV8" s="314"/>
      <c r="BW8" s="314"/>
      <c r="BX8" s="314"/>
      <c r="BY8" s="314"/>
      <c r="BZ8" s="314"/>
      <c r="CA8" s="314"/>
      <c r="CB8" s="314"/>
      <c r="CC8" s="314"/>
      <c r="CD8" s="314"/>
      <c r="CE8" s="315"/>
      <c r="CF8" s="135">
        <f>BS8</f>
        <v>2473936</v>
      </c>
      <c r="CG8" s="136"/>
      <c r="CH8" s="136"/>
      <c r="CI8" s="136"/>
      <c r="CJ8" s="136"/>
      <c r="CK8" s="136"/>
      <c r="CL8" s="136"/>
      <c r="CM8" s="136"/>
      <c r="CN8" s="136"/>
      <c r="CO8" s="136"/>
      <c r="CP8" s="136"/>
      <c r="CQ8" s="136"/>
      <c r="CR8" s="137"/>
      <c r="CS8" s="144"/>
      <c r="CT8" s="145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6"/>
      <c r="DH8" s="144"/>
      <c r="DI8" s="145"/>
      <c r="DJ8" s="145"/>
      <c r="DK8" s="145"/>
      <c r="DL8" s="145"/>
      <c r="DM8" s="145"/>
      <c r="DN8" s="145"/>
      <c r="DO8" s="145"/>
      <c r="DP8" s="145"/>
      <c r="DQ8" s="145"/>
      <c r="DR8" s="146"/>
      <c r="DS8" s="144"/>
      <c r="DT8" s="145"/>
      <c r="DU8" s="145"/>
      <c r="DV8" s="145"/>
      <c r="DW8" s="145"/>
      <c r="DX8" s="145"/>
      <c r="DY8" s="145"/>
      <c r="DZ8" s="145"/>
      <c r="EA8" s="145"/>
      <c r="EB8" s="146"/>
    </row>
    <row r="9" spans="1:136" s="6" customFormat="1" ht="63" customHeight="1" x14ac:dyDescent="0.2">
      <c r="A9" s="147" t="s">
        <v>7</v>
      </c>
      <c r="B9" s="148"/>
      <c r="C9" s="148"/>
      <c r="D9" s="148"/>
      <c r="E9" s="148"/>
      <c r="F9" s="149"/>
      <c r="G9" s="200" t="s">
        <v>300</v>
      </c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6"/>
      <c r="Y9" s="151">
        <v>247</v>
      </c>
      <c r="Z9" s="152"/>
      <c r="AA9" s="152"/>
      <c r="AB9" s="152"/>
      <c r="AC9" s="152"/>
      <c r="AD9" s="152"/>
      <c r="AE9" s="152"/>
      <c r="AF9" s="152"/>
      <c r="AG9" s="152"/>
      <c r="AH9" s="152"/>
      <c r="AI9" s="153"/>
      <c r="AJ9" s="151" t="s">
        <v>280</v>
      </c>
      <c r="AK9" s="152"/>
      <c r="AL9" s="152"/>
      <c r="AM9" s="152"/>
      <c r="AN9" s="152"/>
      <c r="AO9" s="152"/>
      <c r="AP9" s="152"/>
      <c r="AQ9" s="152"/>
      <c r="AR9" s="152"/>
      <c r="AS9" s="152"/>
      <c r="AT9" s="153"/>
      <c r="AU9" s="296">
        <f>BS9/BH9</f>
        <v>22152.850000000002</v>
      </c>
      <c r="AV9" s="122"/>
      <c r="AW9" s="122"/>
      <c r="AX9" s="122"/>
      <c r="AY9" s="122"/>
      <c r="AZ9" s="122"/>
      <c r="BA9" s="122"/>
      <c r="BB9" s="122"/>
      <c r="BC9" s="122"/>
      <c r="BD9" s="122"/>
      <c r="BE9" s="122"/>
      <c r="BF9" s="122"/>
      <c r="BG9" s="123"/>
      <c r="BH9" s="278">
        <v>7.6</v>
      </c>
      <c r="BI9" s="314"/>
      <c r="BJ9" s="314"/>
      <c r="BK9" s="314"/>
      <c r="BL9" s="314"/>
      <c r="BM9" s="314"/>
      <c r="BN9" s="314"/>
      <c r="BO9" s="314"/>
      <c r="BP9" s="314"/>
      <c r="BQ9" s="314"/>
      <c r="BR9" s="314"/>
      <c r="BS9" s="245">
        <v>168361.66</v>
      </c>
      <c r="BT9" s="246"/>
      <c r="BU9" s="246"/>
      <c r="BV9" s="246"/>
      <c r="BW9" s="246"/>
      <c r="BX9" s="246"/>
      <c r="BY9" s="246"/>
      <c r="BZ9" s="246"/>
      <c r="CA9" s="246"/>
      <c r="CB9" s="246"/>
      <c r="CC9" s="246"/>
      <c r="CD9" s="246"/>
      <c r="CE9" s="247"/>
      <c r="CF9" s="135">
        <f>BS9</f>
        <v>168361.66</v>
      </c>
      <c r="CG9" s="136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7"/>
      <c r="CS9" s="144"/>
      <c r="CT9" s="145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6"/>
      <c r="DH9" s="144"/>
      <c r="DI9" s="145"/>
      <c r="DJ9" s="145"/>
      <c r="DK9" s="145"/>
      <c r="DL9" s="145"/>
      <c r="DM9" s="145"/>
      <c r="DN9" s="145"/>
      <c r="DO9" s="145"/>
      <c r="DP9" s="145"/>
      <c r="DQ9" s="145"/>
      <c r="DR9" s="146"/>
      <c r="DS9" s="144"/>
      <c r="DT9" s="145"/>
      <c r="DU9" s="145"/>
      <c r="DV9" s="145"/>
      <c r="DW9" s="145"/>
      <c r="DX9" s="145"/>
      <c r="DY9" s="145"/>
      <c r="DZ9" s="145"/>
      <c r="EA9" s="145"/>
      <c r="EB9" s="146"/>
      <c r="ED9" s="35">
        <f>AU9*BH9</f>
        <v>168361.66</v>
      </c>
    </row>
    <row r="10" spans="1:136" s="6" customFormat="1" ht="16.5" customHeight="1" x14ac:dyDescent="0.2">
      <c r="A10" s="197" t="s">
        <v>8</v>
      </c>
      <c r="B10" s="198"/>
      <c r="C10" s="198"/>
      <c r="D10" s="198"/>
      <c r="E10" s="198"/>
      <c r="F10" s="199"/>
      <c r="G10" s="200" t="s">
        <v>281</v>
      </c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6"/>
      <c r="Y10" s="144">
        <v>244</v>
      </c>
      <c r="Z10" s="145"/>
      <c r="AA10" s="145"/>
      <c r="AB10" s="145"/>
      <c r="AC10" s="145"/>
      <c r="AD10" s="145"/>
      <c r="AE10" s="145"/>
      <c r="AF10" s="145"/>
      <c r="AG10" s="145"/>
      <c r="AH10" s="145"/>
      <c r="AI10" s="146"/>
      <c r="AJ10" s="144" t="s">
        <v>282</v>
      </c>
      <c r="AK10" s="145"/>
      <c r="AL10" s="145"/>
      <c r="AM10" s="145"/>
      <c r="AN10" s="145"/>
      <c r="AO10" s="145"/>
      <c r="AP10" s="145"/>
      <c r="AQ10" s="145"/>
      <c r="AR10" s="145"/>
      <c r="AS10" s="145"/>
      <c r="AT10" s="146"/>
      <c r="AU10" s="135">
        <v>180.99</v>
      </c>
      <c r="AV10" s="136"/>
      <c r="AW10" s="136"/>
      <c r="AX10" s="136"/>
      <c r="AY10" s="136"/>
      <c r="AZ10" s="136"/>
      <c r="BA10" s="136"/>
      <c r="BB10" s="136"/>
      <c r="BC10" s="136"/>
      <c r="BD10" s="136"/>
      <c r="BE10" s="136"/>
      <c r="BF10" s="136"/>
      <c r="BG10" s="137"/>
      <c r="BH10" s="144">
        <v>1105</v>
      </c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35">
        <f>DH10+CF10</f>
        <v>199993.95</v>
      </c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6"/>
      <c r="CE10" s="137"/>
      <c r="CF10" s="135">
        <v>100000</v>
      </c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7"/>
      <c r="CS10" s="135"/>
      <c r="CT10" s="136"/>
      <c r="CU10" s="136"/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7"/>
      <c r="DH10" s="135">
        <v>99993.95</v>
      </c>
      <c r="DI10" s="136"/>
      <c r="DJ10" s="136"/>
      <c r="DK10" s="136"/>
      <c r="DL10" s="136"/>
      <c r="DM10" s="136"/>
      <c r="DN10" s="136"/>
      <c r="DO10" s="136"/>
      <c r="DP10" s="136"/>
      <c r="DQ10" s="136"/>
      <c r="DR10" s="137"/>
      <c r="DS10" s="135"/>
      <c r="DT10" s="136"/>
      <c r="DU10" s="136"/>
      <c r="DV10" s="136"/>
      <c r="DW10" s="136"/>
      <c r="DX10" s="136"/>
      <c r="DY10" s="136"/>
      <c r="DZ10" s="136"/>
      <c r="EA10" s="136"/>
      <c r="EB10" s="137"/>
      <c r="ED10" s="35">
        <f>BS9-ED9</f>
        <v>0</v>
      </c>
    </row>
    <row r="11" spans="1:136" s="6" customFormat="1" ht="33.75" customHeight="1" x14ac:dyDescent="0.2">
      <c r="A11" s="197" t="s">
        <v>9</v>
      </c>
      <c r="B11" s="198"/>
      <c r="C11" s="198"/>
      <c r="D11" s="198"/>
      <c r="E11" s="198"/>
      <c r="F11" s="199"/>
      <c r="G11" s="200" t="s">
        <v>403</v>
      </c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95"/>
      <c r="U11" s="195"/>
      <c r="V11" s="195"/>
      <c r="W11" s="195"/>
      <c r="X11" s="196"/>
      <c r="Y11" s="151">
        <v>244</v>
      </c>
      <c r="Z11" s="152"/>
      <c r="AA11" s="152"/>
      <c r="AB11" s="152"/>
      <c r="AC11" s="152"/>
      <c r="AD11" s="152"/>
      <c r="AE11" s="152"/>
      <c r="AF11" s="152"/>
      <c r="AG11" s="152"/>
      <c r="AH11" s="152"/>
      <c r="AI11" s="153"/>
      <c r="AJ11" s="144" t="s">
        <v>282</v>
      </c>
      <c r="AK11" s="145"/>
      <c r="AL11" s="145"/>
      <c r="AM11" s="145"/>
      <c r="AN11" s="145"/>
      <c r="AO11" s="145"/>
      <c r="AP11" s="145"/>
      <c r="AQ11" s="145"/>
      <c r="AR11" s="145"/>
      <c r="AS11" s="145"/>
      <c r="AT11" s="146"/>
      <c r="AU11" s="151">
        <v>40</v>
      </c>
      <c r="AV11" s="152"/>
      <c r="AW11" s="152"/>
      <c r="AX11" s="152"/>
      <c r="AY11" s="152"/>
      <c r="AZ11" s="152"/>
      <c r="BA11" s="152"/>
      <c r="BB11" s="152"/>
      <c r="BC11" s="152"/>
      <c r="BD11" s="152"/>
      <c r="BE11" s="152"/>
      <c r="BF11" s="152"/>
      <c r="BG11" s="153"/>
      <c r="BH11" s="151">
        <v>2500</v>
      </c>
      <c r="BI11" s="152"/>
      <c r="BJ11" s="152"/>
      <c r="BK11" s="152"/>
      <c r="BL11" s="152"/>
      <c r="BM11" s="152"/>
      <c r="BN11" s="152"/>
      <c r="BO11" s="152"/>
      <c r="BP11" s="152"/>
      <c r="BQ11" s="152"/>
      <c r="BR11" s="152"/>
      <c r="BS11" s="151">
        <f>CF11</f>
        <v>100000</v>
      </c>
      <c r="BT11" s="152"/>
      <c r="BU11" s="152"/>
      <c r="BV11" s="152"/>
      <c r="BW11" s="152"/>
      <c r="BX11" s="152"/>
      <c r="BY11" s="152"/>
      <c r="BZ11" s="152"/>
      <c r="CA11" s="152"/>
      <c r="CB11" s="152"/>
      <c r="CC11" s="152"/>
      <c r="CD11" s="152"/>
      <c r="CE11" s="153"/>
      <c r="CF11" s="135">
        <v>100000</v>
      </c>
      <c r="CG11" s="136"/>
      <c r="CH11" s="136"/>
      <c r="CI11" s="136"/>
      <c r="CJ11" s="136"/>
      <c r="CK11" s="136"/>
      <c r="CL11" s="136"/>
      <c r="CM11" s="136"/>
      <c r="CN11" s="136"/>
      <c r="CO11" s="136"/>
      <c r="CP11" s="136"/>
      <c r="CQ11" s="136"/>
      <c r="CR11" s="137"/>
      <c r="CS11" s="144"/>
      <c r="CT11" s="145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6"/>
      <c r="DH11" s="144"/>
      <c r="DI11" s="145"/>
      <c r="DJ11" s="145"/>
      <c r="DK11" s="145"/>
      <c r="DL11" s="145"/>
      <c r="DM11" s="145"/>
      <c r="DN11" s="145"/>
      <c r="DO11" s="145"/>
      <c r="DP11" s="145"/>
      <c r="DQ11" s="145"/>
      <c r="DR11" s="146"/>
      <c r="DS11" s="144"/>
      <c r="DT11" s="145"/>
      <c r="DU11" s="145"/>
      <c r="DV11" s="145"/>
      <c r="DW11" s="145"/>
      <c r="DX11" s="145"/>
      <c r="DY11" s="145"/>
      <c r="DZ11" s="145"/>
      <c r="EA11" s="145"/>
      <c r="EB11" s="146"/>
      <c r="EF11" s="6">
        <f>CF11/AU11</f>
        <v>2500</v>
      </c>
    </row>
    <row r="12" spans="1:136" s="6" customFormat="1" ht="16.5" customHeight="1" x14ac:dyDescent="0.2">
      <c r="A12" s="194" t="s">
        <v>16</v>
      </c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  <c r="BI12" s="126"/>
      <c r="BJ12" s="126"/>
      <c r="BK12" s="126"/>
      <c r="BL12" s="126"/>
      <c r="BM12" s="126"/>
      <c r="BN12" s="126"/>
      <c r="BO12" s="126"/>
      <c r="BP12" s="126"/>
      <c r="BQ12" s="126"/>
      <c r="BR12" s="127"/>
      <c r="BS12" s="135">
        <f>BS8+BS9+BS10+BS11</f>
        <v>2942291.6100000003</v>
      </c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35">
        <f>CF8+CF9+CF10+CF11</f>
        <v>2842297.66</v>
      </c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6"/>
      <c r="CS12" s="135">
        <f>CS10+CS11</f>
        <v>0</v>
      </c>
      <c r="CT12" s="145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6"/>
      <c r="DH12" s="135">
        <f>DH8+DH9+DH10</f>
        <v>99993.95</v>
      </c>
      <c r="DI12" s="145"/>
      <c r="DJ12" s="145"/>
      <c r="DK12" s="145"/>
      <c r="DL12" s="145"/>
      <c r="DM12" s="145"/>
      <c r="DN12" s="145"/>
      <c r="DO12" s="145"/>
      <c r="DP12" s="145"/>
      <c r="DQ12" s="145"/>
      <c r="DR12" s="146"/>
      <c r="DS12" s="144"/>
      <c r="DT12" s="145"/>
      <c r="DU12" s="145"/>
      <c r="DV12" s="145"/>
      <c r="DW12" s="145"/>
      <c r="DX12" s="145"/>
      <c r="DY12" s="145"/>
      <c r="DZ12" s="145"/>
      <c r="EA12" s="145"/>
      <c r="EB12" s="146"/>
    </row>
    <row r="13" spans="1:136" x14ac:dyDescent="0.25">
      <c r="CF13" s="1" t="s">
        <v>301</v>
      </c>
    </row>
  </sheetData>
  <mergeCells count="74">
    <mergeCell ref="A9:F9"/>
    <mergeCell ref="G9:X9"/>
    <mergeCell ref="Y9:AI9"/>
    <mergeCell ref="AJ9:AT9"/>
    <mergeCell ref="AU9:BG9"/>
    <mergeCell ref="BS11:CE11"/>
    <mergeCell ref="BS10:CE10"/>
    <mergeCell ref="AU8:BG8"/>
    <mergeCell ref="BS9:CE9"/>
    <mergeCell ref="DS6:EB6"/>
    <mergeCell ref="BS4:CE6"/>
    <mergeCell ref="DH5:EB5"/>
    <mergeCell ref="CF4:EB4"/>
    <mergeCell ref="CF5:CR6"/>
    <mergeCell ref="CS5:DG6"/>
    <mergeCell ref="DH6:DR6"/>
    <mergeCell ref="CS9:DG9"/>
    <mergeCell ref="DH9:DR9"/>
    <mergeCell ref="DS9:EB9"/>
    <mergeCell ref="BH9:BR9"/>
    <mergeCell ref="BS7:CE7"/>
    <mergeCell ref="DS11:EB11"/>
    <mergeCell ref="CF7:CR7"/>
    <mergeCell ref="CS10:DG10"/>
    <mergeCell ref="DH8:DR8"/>
    <mergeCell ref="CS8:DG8"/>
    <mergeCell ref="CS7:DG7"/>
    <mergeCell ref="DH7:DR7"/>
    <mergeCell ref="CF8:CR8"/>
    <mergeCell ref="DS7:EB7"/>
    <mergeCell ref="CF9:CR9"/>
    <mergeCell ref="CF10:CR10"/>
    <mergeCell ref="DS10:EB10"/>
    <mergeCell ref="DH10:DR10"/>
    <mergeCell ref="CF11:CR11"/>
    <mergeCell ref="DH11:DR11"/>
    <mergeCell ref="CS11:DG11"/>
    <mergeCell ref="AU10:BG10"/>
    <mergeCell ref="BH11:BR11"/>
    <mergeCell ref="AU11:BG11"/>
    <mergeCell ref="AJ10:AT10"/>
    <mergeCell ref="A12:BR12"/>
    <mergeCell ref="A11:F11"/>
    <mergeCell ref="A10:F10"/>
    <mergeCell ref="AJ11:AT11"/>
    <mergeCell ref="G10:X10"/>
    <mergeCell ref="G11:X11"/>
    <mergeCell ref="Y10:AI10"/>
    <mergeCell ref="Y11:AI11"/>
    <mergeCell ref="BH10:BR10"/>
    <mergeCell ref="A7:F7"/>
    <mergeCell ref="AJ4:AT6"/>
    <mergeCell ref="AJ7:AT7"/>
    <mergeCell ref="A8:F8"/>
    <mergeCell ref="AJ8:AT8"/>
    <mergeCell ref="A4:F6"/>
    <mergeCell ref="G4:X6"/>
    <mergeCell ref="G7:X7"/>
    <mergeCell ref="AU4:BG6"/>
    <mergeCell ref="AU7:BG7"/>
    <mergeCell ref="G8:X8"/>
    <mergeCell ref="BS8:CE8"/>
    <mergeCell ref="DS8:EB8"/>
    <mergeCell ref="Y4:AI6"/>
    <mergeCell ref="Y7:AI7"/>
    <mergeCell ref="Y8:AI8"/>
    <mergeCell ref="BH8:BR8"/>
    <mergeCell ref="BH4:BR6"/>
    <mergeCell ref="BH7:BR7"/>
    <mergeCell ref="CS12:DG12"/>
    <mergeCell ref="DS12:EB12"/>
    <mergeCell ref="DH12:DR12"/>
    <mergeCell ref="BS12:CE12"/>
    <mergeCell ref="CF12:CR12"/>
  </mergeCells>
  <phoneticPr fontId="7" type="noConversion"/>
  <pageMargins left="0.59055118110236227" right="0.51181102362204722" top="0.78740157480314965" bottom="0.39370078740157483" header="0.19685039370078741" footer="0.19685039370078741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T54"/>
  <sheetViews>
    <sheetView view="pageBreakPreview" topLeftCell="A42" zoomScaleNormal="100" zoomScaleSheetLayoutView="100" workbookViewId="0">
      <selection activeCell="G25" sqref="G25:AA25"/>
    </sheetView>
  </sheetViews>
  <sheetFormatPr defaultColWidth="0.85546875" defaultRowHeight="15" x14ac:dyDescent="0.25"/>
  <cols>
    <col min="1" max="25" width="0.85546875" style="1"/>
    <col min="26" max="26" width="9.5703125" style="1" customWidth="1"/>
    <col min="27" max="27" width="4.140625" style="1" customWidth="1"/>
    <col min="28" max="16384" width="0.85546875" style="1"/>
  </cols>
  <sheetData>
    <row r="1" spans="1:124" s="5" customFormat="1" ht="3" customHeight="1" x14ac:dyDescent="0.25"/>
    <row r="2" spans="1:124" s="5" customFormat="1" x14ac:dyDescent="0.25">
      <c r="A2" s="5" t="s">
        <v>112</v>
      </c>
    </row>
    <row r="3" spans="1:124" s="5" customFormat="1" ht="12.75" customHeight="1" x14ac:dyDescent="0.25"/>
    <row r="4" spans="1:124" s="3" customFormat="1" ht="12" customHeight="1" x14ac:dyDescent="0.2">
      <c r="A4" s="201" t="s">
        <v>3</v>
      </c>
      <c r="B4" s="202"/>
      <c r="C4" s="202"/>
      <c r="D4" s="202"/>
      <c r="E4" s="202"/>
      <c r="F4" s="203"/>
      <c r="G4" s="202"/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3"/>
      <c r="AA4" s="201" t="s">
        <v>113</v>
      </c>
      <c r="AB4" s="202"/>
      <c r="AC4" s="202"/>
      <c r="AD4" s="202"/>
      <c r="AE4" s="202"/>
      <c r="AF4" s="202"/>
      <c r="AG4" s="202"/>
      <c r="AH4" s="202"/>
      <c r="AI4" s="202"/>
      <c r="AJ4" s="202"/>
      <c r="AK4" s="202"/>
      <c r="AL4" s="202"/>
      <c r="AM4" s="202"/>
      <c r="AN4" s="203"/>
      <c r="AO4" s="201" t="s">
        <v>114</v>
      </c>
      <c r="AP4" s="202"/>
      <c r="AQ4" s="202"/>
      <c r="AR4" s="202"/>
      <c r="AS4" s="202"/>
      <c r="AT4" s="202"/>
      <c r="AU4" s="202"/>
      <c r="AV4" s="202"/>
      <c r="AW4" s="202"/>
      <c r="AX4" s="202"/>
      <c r="AY4" s="202"/>
      <c r="AZ4" s="202"/>
      <c r="BA4" s="202"/>
      <c r="BB4" s="203"/>
      <c r="BC4" s="201" t="s">
        <v>115</v>
      </c>
      <c r="BD4" s="202"/>
      <c r="BE4" s="202"/>
      <c r="BF4" s="202"/>
      <c r="BG4" s="202"/>
      <c r="BH4" s="202"/>
      <c r="BI4" s="202"/>
      <c r="BJ4" s="202"/>
      <c r="BK4" s="202"/>
      <c r="BL4" s="202"/>
      <c r="BM4" s="202"/>
      <c r="BN4" s="202"/>
      <c r="BO4" s="202"/>
      <c r="BP4" s="203"/>
      <c r="BQ4" s="210" t="s">
        <v>0</v>
      </c>
      <c r="BR4" s="168"/>
      <c r="BS4" s="168"/>
      <c r="BT4" s="168"/>
      <c r="BU4" s="168"/>
      <c r="BV4" s="168"/>
      <c r="BW4" s="168"/>
      <c r="BX4" s="168"/>
      <c r="BY4" s="168"/>
      <c r="BZ4" s="168"/>
      <c r="CA4" s="168"/>
      <c r="CB4" s="168"/>
      <c r="CC4" s="168"/>
      <c r="CD4" s="168"/>
      <c r="CE4" s="168"/>
      <c r="CF4" s="168"/>
      <c r="CG4" s="168"/>
      <c r="CH4" s="168"/>
      <c r="CI4" s="168"/>
      <c r="CJ4" s="168"/>
      <c r="CK4" s="168"/>
      <c r="CL4" s="168"/>
      <c r="CM4" s="168"/>
      <c r="CN4" s="168"/>
      <c r="CO4" s="168"/>
      <c r="CP4" s="168"/>
      <c r="CQ4" s="168"/>
      <c r="CR4" s="168"/>
      <c r="CS4" s="168"/>
      <c r="CT4" s="168"/>
      <c r="CU4" s="168"/>
      <c r="CV4" s="168"/>
      <c r="CW4" s="168"/>
      <c r="CX4" s="168"/>
      <c r="CY4" s="168"/>
      <c r="CZ4" s="168"/>
      <c r="DA4" s="168"/>
      <c r="DB4" s="168"/>
      <c r="DC4" s="168"/>
      <c r="DD4" s="168"/>
      <c r="DE4" s="168"/>
      <c r="DF4" s="168"/>
      <c r="DG4" s="168"/>
      <c r="DH4" s="168"/>
      <c r="DI4" s="168"/>
      <c r="DJ4" s="168"/>
      <c r="DK4" s="168"/>
      <c r="DL4" s="168"/>
      <c r="DM4" s="168"/>
      <c r="DN4" s="168"/>
      <c r="DO4" s="168"/>
      <c r="DP4" s="168"/>
      <c r="DQ4" s="168"/>
      <c r="DR4" s="168"/>
      <c r="DS4" s="168"/>
      <c r="DT4" s="169"/>
    </row>
    <row r="5" spans="1:124" s="3" customFormat="1" ht="67.7" customHeight="1" x14ac:dyDescent="0.2">
      <c r="A5" s="204"/>
      <c r="B5" s="205"/>
      <c r="C5" s="205"/>
      <c r="D5" s="205"/>
      <c r="E5" s="205"/>
      <c r="F5" s="206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6"/>
      <c r="AA5" s="204"/>
      <c r="AB5" s="205"/>
      <c r="AC5" s="205"/>
      <c r="AD5" s="205"/>
      <c r="AE5" s="205"/>
      <c r="AF5" s="205"/>
      <c r="AG5" s="205"/>
      <c r="AH5" s="205"/>
      <c r="AI5" s="205"/>
      <c r="AJ5" s="205"/>
      <c r="AK5" s="205"/>
      <c r="AL5" s="205"/>
      <c r="AM5" s="205"/>
      <c r="AN5" s="206"/>
      <c r="AO5" s="204"/>
      <c r="AP5" s="205"/>
      <c r="AQ5" s="205"/>
      <c r="AR5" s="205"/>
      <c r="AS5" s="205"/>
      <c r="AT5" s="205"/>
      <c r="AU5" s="205"/>
      <c r="AV5" s="205"/>
      <c r="AW5" s="205"/>
      <c r="AX5" s="205"/>
      <c r="AY5" s="205"/>
      <c r="AZ5" s="205"/>
      <c r="BA5" s="205"/>
      <c r="BB5" s="206"/>
      <c r="BC5" s="204"/>
      <c r="BD5" s="205"/>
      <c r="BE5" s="205"/>
      <c r="BF5" s="205"/>
      <c r="BG5" s="205"/>
      <c r="BH5" s="205"/>
      <c r="BI5" s="205"/>
      <c r="BJ5" s="205"/>
      <c r="BK5" s="205"/>
      <c r="BL5" s="205"/>
      <c r="BM5" s="205"/>
      <c r="BN5" s="205"/>
      <c r="BO5" s="205"/>
      <c r="BP5" s="206"/>
      <c r="BQ5" s="218" t="s">
        <v>168</v>
      </c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  <c r="CD5" s="184"/>
      <c r="CE5" s="218" t="s">
        <v>176</v>
      </c>
      <c r="CF5" s="183"/>
      <c r="CG5" s="183"/>
      <c r="CH5" s="183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3"/>
      <c r="CT5" s="184"/>
      <c r="CU5" s="261" t="s">
        <v>18</v>
      </c>
      <c r="CV5" s="261"/>
      <c r="CW5" s="261"/>
      <c r="CX5" s="261"/>
      <c r="CY5" s="261"/>
      <c r="CZ5" s="261"/>
      <c r="DA5" s="261"/>
      <c r="DB5" s="261"/>
      <c r="DC5" s="261"/>
      <c r="DD5" s="261"/>
      <c r="DE5" s="261"/>
      <c r="DF5" s="261"/>
      <c r="DG5" s="261"/>
      <c r="DH5" s="261"/>
      <c r="DI5" s="261"/>
      <c r="DJ5" s="261"/>
      <c r="DK5" s="261"/>
      <c r="DL5" s="261"/>
      <c r="DM5" s="261"/>
      <c r="DN5" s="261"/>
      <c r="DO5" s="261"/>
      <c r="DP5" s="261"/>
      <c r="DQ5" s="261"/>
      <c r="DR5" s="261"/>
      <c r="DS5" s="261"/>
      <c r="DT5" s="262"/>
    </row>
    <row r="6" spans="1:124" s="3" customFormat="1" ht="37.5" customHeight="1" x14ac:dyDescent="0.2">
      <c r="A6" s="207"/>
      <c r="B6" s="208"/>
      <c r="C6" s="208"/>
      <c r="D6" s="208"/>
      <c r="E6" s="208"/>
      <c r="F6" s="209"/>
      <c r="G6" s="208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9"/>
      <c r="AA6" s="207"/>
      <c r="AB6" s="208"/>
      <c r="AC6" s="208"/>
      <c r="AD6" s="208"/>
      <c r="AE6" s="208"/>
      <c r="AF6" s="208"/>
      <c r="AG6" s="208"/>
      <c r="AH6" s="208"/>
      <c r="AI6" s="208"/>
      <c r="AJ6" s="208"/>
      <c r="AK6" s="208"/>
      <c r="AL6" s="208"/>
      <c r="AM6" s="208"/>
      <c r="AN6" s="209"/>
      <c r="AO6" s="207"/>
      <c r="AP6" s="208"/>
      <c r="AQ6" s="208"/>
      <c r="AR6" s="208"/>
      <c r="AS6" s="208"/>
      <c r="AT6" s="208"/>
      <c r="AU6" s="208"/>
      <c r="AV6" s="208"/>
      <c r="AW6" s="208"/>
      <c r="AX6" s="208"/>
      <c r="AY6" s="208"/>
      <c r="AZ6" s="208"/>
      <c r="BA6" s="208"/>
      <c r="BB6" s="209"/>
      <c r="BC6" s="207"/>
      <c r="BD6" s="208"/>
      <c r="BE6" s="208"/>
      <c r="BF6" s="208"/>
      <c r="BG6" s="208"/>
      <c r="BH6" s="208"/>
      <c r="BI6" s="208"/>
      <c r="BJ6" s="208"/>
      <c r="BK6" s="208"/>
      <c r="BL6" s="208"/>
      <c r="BM6" s="208"/>
      <c r="BN6" s="208"/>
      <c r="BO6" s="208"/>
      <c r="BP6" s="209"/>
      <c r="BQ6" s="185"/>
      <c r="BR6" s="186"/>
      <c r="BS6" s="186"/>
      <c r="BT6" s="186"/>
      <c r="BU6" s="186"/>
      <c r="BV6" s="186"/>
      <c r="BW6" s="186"/>
      <c r="BX6" s="186"/>
      <c r="BY6" s="186"/>
      <c r="BZ6" s="186"/>
      <c r="CA6" s="186"/>
      <c r="CB6" s="186"/>
      <c r="CC6" s="186"/>
      <c r="CD6" s="187"/>
      <c r="CE6" s="185"/>
      <c r="CF6" s="186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6"/>
      <c r="CS6" s="186"/>
      <c r="CT6" s="187"/>
      <c r="CU6" s="210" t="s">
        <v>2</v>
      </c>
      <c r="CV6" s="211"/>
      <c r="CW6" s="211"/>
      <c r="CX6" s="211"/>
      <c r="CY6" s="211"/>
      <c r="CZ6" s="211"/>
      <c r="DA6" s="211"/>
      <c r="DB6" s="211"/>
      <c r="DC6" s="211"/>
      <c r="DD6" s="211"/>
      <c r="DE6" s="211"/>
      <c r="DF6" s="211"/>
      <c r="DG6" s="212"/>
      <c r="DH6" s="210" t="s">
        <v>43</v>
      </c>
      <c r="DI6" s="211"/>
      <c r="DJ6" s="211"/>
      <c r="DK6" s="211"/>
      <c r="DL6" s="211"/>
      <c r="DM6" s="211"/>
      <c r="DN6" s="211"/>
      <c r="DO6" s="211"/>
      <c r="DP6" s="211"/>
      <c r="DQ6" s="211"/>
      <c r="DR6" s="211"/>
      <c r="DS6" s="211"/>
      <c r="DT6" s="212"/>
    </row>
    <row r="7" spans="1:124" s="7" customFormat="1" ht="12.75" x14ac:dyDescent="0.2">
      <c r="A7" s="213">
        <v>1</v>
      </c>
      <c r="B7" s="214"/>
      <c r="C7" s="214"/>
      <c r="D7" s="214"/>
      <c r="E7" s="214"/>
      <c r="F7" s="215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5"/>
      <c r="AA7" s="213">
        <v>3</v>
      </c>
      <c r="AB7" s="214"/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5"/>
      <c r="AO7" s="213">
        <v>4</v>
      </c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3">
        <v>5</v>
      </c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5"/>
      <c r="BQ7" s="213">
        <v>6</v>
      </c>
      <c r="BR7" s="214"/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5"/>
      <c r="CE7" s="213">
        <v>7</v>
      </c>
      <c r="CF7" s="214"/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4"/>
      <c r="CT7" s="215"/>
      <c r="CU7" s="213">
        <v>8</v>
      </c>
      <c r="CV7" s="214"/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5"/>
      <c r="DH7" s="213">
        <v>9</v>
      </c>
      <c r="DI7" s="214"/>
      <c r="DJ7" s="214"/>
      <c r="DK7" s="214"/>
      <c r="DL7" s="214"/>
      <c r="DM7" s="214"/>
      <c r="DN7" s="214"/>
      <c r="DO7" s="214"/>
      <c r="DP7" s="214"/>
      <c r="DQ7" s="214"/>
      <c r="DR7" s="214"/>
      <c r="DS7" s="214"/>
      <c r="DT7" s="215"/>
    </row>
    <row r="8" spans="1:124" s="6" customFormat="1" ht="40.700000000000003" customHeight="1" x14ac:dyDescent="0.2">
      <c r="A8" s="253" t="s">
        <v>6</v>
      </c>
      <c r="B8" s="254"/>
      <c r="C8" s="254"/>
      <c r="D8" s="254"/>
      <c r="E8" s="254"/>
      <c r="F8" s="255"/>
      <c r="G8" s="234" t="s">
        <v>116</v>
      </c>
      <c r="H8" s="234"/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/>
      <c r="Y8" s="234"/>
      <c r="Z8" s="235"/>
      <c r="AA8" s="151" t="s">
        <v>1</v>
      </c>
      <c r="AB8" s="152"/>
      <c r="AC8" s="152"/>
      <c r="AD8" s="152"/>
      <c r="AE8" s="152"/>
      <c r="AF8" s="152"/>
      <c r="AG8" s="152"/>
      <c r="AH8" s="152"/>
      <c r="AI8" s="152"/>
      <c r="AJ8" s="152"/>
      <c r="AK8" s="152"/>
      <c r="AL8" s="152"/>
      <c r="AM8" s="152"/>
      <c r="AN8" s="153"/>
      <c r="AO8" s="151" t="s">
        <v>1</v>
      </c>
      <c r="AP8" s="152"/>
      <c r="AQ8" s="152"/>
      <c r="AR8" s="152"/>
      <c r="AS8" s="152"/>
      <c r="AT8" s="152"/>
      <c r="AU8" s="152"/>
      <c r="AV8" s="152"/>
      <c r="AW8" s="152"/>
      <c r="AX8" s="152"/>
      <c r="AY8" s="152"/>
      <c r="AZ8" s="152"/>
      <c r="BA8" s="152"/>
      <c r="BB8" s="152"/>
      <c r="BC8" s="135">
        <f>BC10</f>
        <v>168000</v>
      </c>
      <c r="BD8" s="145"/>
      <c r="BE8" s="145"/>
      <c r="BF8" s="145"/>
      <c r="BG8" s="145"/>
      <c r="BH8" s="145"/>
      <c r="BI8" s="145"/>
      <c r="BJ8" s="145"/>
      <c r="BK8" s="145"/>
      <c r="BL8" s="145"/>
      <c r="BM8" s="145"/>
      <c r="BN8" s="145"/>
      <c r="BO8" s="145"/>
      <c r="BP8" s="146"/>
      <c r="BQ8" s="144"/>
      <c r="BR8" s="145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6"/>
      <c r="CE8" s="144"/>
      <c r="CF8" s="145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5"/>
      <c r="CT8" s="146"/>
      <c r="CU8" s="135">
        <f>CU10</f>
        <v>168000</v>
      </c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6"/>
      <c r="DH8" s="151"/>
      <c r="DI8" s="152"/>
      <c r="DJ8" s="152"/>
      <c r="DK8" s="152"/>
      <c r="DL8" s="152"/>
      <c r="DM8" s="152"/>
      <c r="DN8" s="152"/>
      <c r="DO8" s="152"/>
      <c r="DP8" s="152"/>
      <c r="DQ8" s="152"/>
      <c r="DR8" s="152"/>
      <c r="DS8" s="152"/>
      <c r="DT8" s="153"/>
    </row>
    <row r="9" spans="1:124" s="6" customFormat="1" ht="16.5" customHeight="1" x14ac:dyDescent="0.2">
      <c r="A9" s="253" t="s">
        <v>25</v>
      </c>
      <c r="B9" s="254"/>
      <c r="C9" s="254"/>
      <c r="D9" s="254"/>
      <c r="E9" s="254"/>
      <c r="F9" s="255"/>
      <c r="G9" s="234" t="s">
        <v>73</v>
      </c>
      <c r="H9" s="234"/>
      <c r="I9" s="234"/>
      <c r="J9" s="234"/>
      <c r="K9" s="234"/>
      <c r="L9" s="234"/>
      <c r="M9" s="234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/>
      <c r="Y9" s="234"/>
      <c r="Z9" s="235"/>
      <c r="AA9" s="151" t="s">
        <v>1</v>
      </c>
      <c r="AB9" s="152"/>
      <c r="AC9" s="152"/>
      <c r="AD9" s="152"/>
      <c r="AE9" s="152"/>
      <c r="AF9" s="152"/>
      <c r="AG9" s="152"/>
      <c r="AH9" s="152"/>
      <c r="AI9" s="152"/>
      <c r="AJ9" s="152"/>
      <c r="AK9" s="152"/>
      <c r="AL9" s="152"/>
      <c r="AM9" s="152"/>
      <c r="AN9" s="153"/>
      <c r="AO9" s="151" t="s">
        <v>1</v>
      </c>
      <c r="AP9" s="152"/>
      <c r="AQ9" s="152"/>
      <c r="AR9" s="152"/>
      <c r="AS9" s="152"/>
      <c r="AT9" s="152"/>
      <c r="AU9" s="152"/>
      <c r="AV9" s="152"/>
      <c r="AW9" s="152"/>
      <c r="AX9" s="152"/>
      <c r="AY9" s="152"/>
      <c r="AZ9" s="152"/>
      <c r="BA9" s="152"/>
      <c r="BB9" s="152"/>
      <c r="BC9" s="151" t="s">
        <v>1</v>
      </c>
      <c r="BD9" s="152"/>
      <c r="BE9" s="152"/>
      <c r="BF9" s="152"/>
      <c r="BG9" s="152"/>
      <c r="BH9" s="152"/>
      <c r="BI9" s="152"/>
      <c r="BJ9" s="152"/>
      <c r="BK9" s="152"/>
      <c r="BL9" s="152"/>
      <c r="BM9" s="152"/>
      <c r="BN9" s="152"/>
      <c r="BO9" s="152"/>
      <c r="BP9" s="153"/>
      <c r="BQ9" s="144" t="s">
        <v>1</v>
      </c>
      <c r="BR9" s="145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6"/>
      <c r="CE9" s="144" t="s">
        <v>1</v>
      </c>
      <c r="CF9" s="145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6"/>
      <c r="CU9" s="144" t="s">
        <v>1</v>
      </c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6"/>
      <c r="DH9" s="151" t="s">
        <v>1</v>
      </c>
      <c r="DI9" s="152"/>
      <c r="DJ9" s="152"/>
      <c r="DK9" s="152"/>
      <c r="DL9" s="152"/>
      <c r="DM9" s="152"/>
      <c r="DN9" s="152"/>
      <c r="DO9" s="152"/>
      <c r="DP9" s="152"/>
      <c r="DQ9" s="152"/>
      <c r="DR9" s="152"/>
      <c r="DS9" s="152"/>
      <c r="DT9" s="153"/>
    </row>
    <row r="10" spans="1:124" s="6" customFormat="1" ht="39" customHeight="1" x14ac:dyDescent="0.2">
      <c r="A10" s="256"/>
      <c r="B10" s="257"/>
      <c r="C10" s="257"/>
      <c r="D10" s="257"/>
      <c r="E10" s="257"/>
      <c r="F10" s="258"/>
      <c r="G10" s="336" t="s">
        <v>400</v>
      </c>
      <c r="H10" s="336"/>
      <c r="I10" s="336"/>
      <c r="J10" s="336"/>
      <c r="K10" s="336"/>
      <c r="L10" s="336"/>
      <c r="M10" s="336"/>
      <c r="N10" s="336"/>
      <c r="O10" s="336"/>
      <c r="P10" s="336"/>
      <c r="Q10" s="336"/>
      <c r="R10" s="336"/>
      <c r="S10" s="336"/>
      <c r="T10" s="336"/>
      <c r="U10" s="336"/>
      <c r="V10" s="336"/>
      <c r="W10" s="336"/>
      <c r="X10" s="336"/>
      <c r="Y10" s="336"/>
      <c r="Z10" s="337"/>
      <c r="AA10" s="144">
        <v>8</v>
      </c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6"/>
      <c r="AO10" s="135">
        <v>21000</v>
      </c>
      <c r="AP10" s="136"/>
      <c r="AQ10" s="136"/>
      <c r="AR10" s="136"/>
      <c r="AS10" s="136"/>
      <c r="AT10" s="136"/>
      <c r="AU10" s="136"/>
      <c r="AV10" s="136"/>
      <c r="AW10" s="136"/>
      <c r="AX10" s="136"/>
      <c r="AY10" s="136"/>
      <c r="AZ10" s="136"/>
      <c r="BA10" s="136"/>
      <c r="BB10" s="136"/>
      <c r="BC10" s="135">
        <f>AA10*AO10</f>
        <v>168000</v>
      </c>
      <c r="BD10" s="136"/>
      <c r="BE10" s="136"/>
      <c r="BF10" s="136"/>
      <c r="BG10" s="136"/>
      <c r="BH10" s="136"/>
      <c r="BI10" s="136"/>
      <c r="BJ10" s="136"/>
      <c r="BK10" s="136"/>
      <c r="BL10" s="136"/>
      <c r="BM10" s="136"/>
      <c r="BN10" s="136"/>
      <c r="BO10" s="136"/>
      <c r="BP10" s="137"/>
      <c r="BQ10" s="135"/>
      <c r="BR10" s="136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7"/>
      <c r="CE10" s="135"/>
      <c r="CF10" s="136"/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6"/>
      <c r="CS10" s="136"/>
      <c r="CT10" s="137"/>
      <c r="CU10" s="135">
        <f>BC10</f>
        <v>168000</v>
      </c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7"/>
      <c r="DH10" s="151"/>
      <c r="DI10" s="152"/>
      <c r="DJ10" s="152"/>
      <c r="DK10" s="152"/>
      <c r="DL10" s="152"/>
      <c r="DM10" s="152"/>
      <c r="DN10" s="152"/>
      <c r="DO10" s="152"/>
      <c r="DP10" s="152"/>
      <c r="DQ10" s="152"/>
      <c r="DR10" s="152"/>
      <c r="DS10" s="152"/>
      <c r="DT10" s="153"/>
    </row>
    <row r="11" spans="1:124" s="6" customFormat="1" ht="40.700000000000003" customHeight="1" x14ac:dyDescent="0.2">
      <c r="A11" s="253" t="s">
        <v>7</v>
      </c>
      <c r="B11" s="254"/>
      <c r="C11" s="254"/>
      <c r="D11" s="254"/>
      <c r="E11" s="254"/>
      <c r="F11" s="255"/>
      <c r="G11" s="234" t="s">
        <v>117</v>
      </c>
      <c r="H11" s="234"/>
      <c r="I11" s="234"/>
      <c r="J11" s="234"/>
      <c r="K11" s="234"/>
      <c r="L11" s="234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X11" s="234"/>
      <c r="Y11" s="234"/>
      <c r="Z11" s="235"/>
      <c r="AA11" s="151" t="s">
        <v>1</v>
      </c>
      <c r="AB11" s="152"/>
      <c r="AC11" s="152"/>
      <c r="AD11" s="152"/>
      <c r="AE11" s="152"/>
      <c r="AF11" s="152"/>
      <c r="AG11" s="152"/>
      <c r="AH11" s="152"/>
      <c r="AI11" s="152"/>
      <c r="AJ11" s="152"/>
      <c r="AK11" s="152"/>
      <c r="AL11" s="152"/>
      <c r="AM11" s="152"/>
      <c r="AN11" s="153"/>
      <c r="AO11" s="151" t="s">
        <v>1</v>
      </c>
      <c r="AP11" s="152"/>
      <c r="AQ11" s="152"/>
      <c r="AR11" s="152"/>
      <c r="AS11" s="152"/>
      <c r="AT11" s="152"/>
      <c r="AU11" s="152"/>
      <c r="AV11" s="152"/>
      <c r="AW11" s="152"/>
      <c r="AX11" s="152"/>
      <c r="AY11" s="152"/>
      <c r="AZ11" s="152"/>
      <c r="BA11" s="152"/>
      <c r="BB11" s="152"/>
      <c r="BC11" s="144"/>
      <c r="BD11" s="145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6"/>
      <c r="BQ11" s="144"/>
      <c r="BR11" s="145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6"/>
      <c r="CE11" s="144"/>
      <c r="CF11" s="145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6"/>
      <c r="CU11" s="144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6"/>
      <c r="DH11" s="151"/>
      <c r="DI11" s="152"/>
      <c r="DJ11" s="152"/>
      <c r="DK11" s="152"/>
      <c r="DL11" s="152"/>
      <c r="DM11" s="152"/>
      <c r="DN11" s="152"/>
      <c r="DO11" s="152"/>
      <c r="DP11" s="152"/>
      <c r="DQ11" s="152"/>
      <c r="DR11" s="152"/>
      <c r="DS11" s="152"/>
      <c r="DT11" s="153"/>
    </row>
    <row r="12" spans="1:124" s="6" customFormat="1" ht="16.5" customHeight="1" x14ac:dyDescent="0.2">
      <c r="A12" s="253" t="s">
        <v>30</v>
      </c>
      <c r="B12" s="254"/>
      <c r="C12" s="254"/>
      <c r="D12" s="254"/>
      <c r="E12" s="254"/>
      <c r="F12" s="255"/>
      <c r="G12" s="234" t="s">
        <v>73</v>
      </c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/>
      <c r="Y12" s="234"/>
      <c r="Z12" s="235"/>
      <c r="AA12" s="151" t="s">
        <v>1</v>
      </c>
      <c r="AB12" s="152"/>
      <c r="AC12" s="152"/>
      <c r="AD12" s="152"/>
      <c r="AE12" s="152"/>
      <c r="AF12" s="152"/>
      <c r="AG12" s="152"/>
      <c r="AH12" s="152"/>
      <c r="AI12" s="152"/>
      <c r="AJ12" s="152"/>
      <c r="AK12" s="152"/>
      <c r="AL12" s="152"/>
      <c r="AM12" s="152"/>
      <c r="AN12" s="153"/>
      <c r="AO12" s="151" t="s">
        <v>1</v>
      </c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1" t="s">
        <v>1</v>
      </c>
      <c r="BD12" s="152"/>
      <c r="BE12" s="152"/>
      <c r="BF12" s="152"/>
      <c r="BG12" s="152"/>
      <c r="BH12" s="152"/>
      <c r="BI12" s="152"/>
      <c r="BJ12" s="152"/>
      <c r="BK12" s="152"/>
      <c r="BL12" s="152"/>
      <c r="BM12" s="152"/>
      <c r="BN12" s="152"/>
      <c r="BO12" s="152"/>
      <c r="BP12" s="153"/>
      <c r="BQ12" s="144" t="s">
        <v>1</v>
      </c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6"/>
      <c r="CE12" s="144" t="s">
        <v>1</v>
      </c>
      <c r="CF12" s="145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5"/>
      <c r="CT12" s="146"/>
      <c r="CU12" s="144" t="s">
        <v>1</v>
      </c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6"/>
      <c r="DH12" s="151" t="s">
        <v>1</v>
      </c>
      <c r="DI12" s="152"/>
      <c r="DJ12" s="152"/>
      <c r="DK12" s="152"/>
      <c r="DL12" s="152"/>
      <c r="DM12" s="152"/>
      <c r="DN12" s="152"/>
      <c r="DO12" s="152"/>
      <c r="DP12" s="152"/>
      <c r="DQ12" s="152"/>
      <c r="DR12" s="152"/>
      <c r="DS12" s="152"/>
      <c r="DT12" s="153"/>
    </row>
    <row r="13" spans="1:124" s="6" customFormat="1" ht="16.5" customHeight="1" x14ac:dyDescent="0.2">
      <c r="A13" s="256"/>
      <c r="B13" s="257"/>
      <c r="C13" s="257"/>
      <c r="D13" s="257"/>
      <c r="E13" s="257"/>
      <c r="F13" s="258"/>
      <c r="G13" s="336"/>
      <c r="H13" s="336"/>
      <c r="I13" s="336"/>
      <c r="J13" s="336"/>
      <c r="K13" s="336"/>
      <c r="L13" s="336"/>
      <c r="M13" s="336"/>
      <c r="N13" s="336"/>
      <c r="O13" s="336"/>
      <c r="P13" s="336"/>
      <c r="Q13" s="336"/>
      <c r="R13" s="336"/>
      <c r="S13" s="336"/>
      <c r="T13" s="336"/>
      <c r="U13" s="336"/>
      <c r="V13" s="336"/>
      <c r="W13" s="336"/>
      <c r="X13" s="336"/>
      <c r="Y13" s="336"/>
      <c r="Z13" s="337"/>
      <c r="AA13" s="144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6"/>
      <c r="AO13" s="144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4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6"/>
      <c r="BQ13" s="144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6"/>
      <c r="CE13" s="144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6"/>
      <c r="CU13" s="144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6"/>
      <c r="DH13" s="151"/>
      <c r="DI13" s="152"/>
      <c r="DJ13" s="152"/>
      <c r="DK13" s="152"/>
      <c r="DL13" s="152"/>
      <c r="DM13" s="152"/>
      <c r="DN13" s="152"/>
      <c r="DO13" s="152"/>
      <c r="DP13" s="152"/>
      <c r="DQ13" s="152"/>
      <c r="DR13" s="152"/>
      <c r="DS13" s="152"/>
      <c r="DT13" s="153"/>
    </row>
    <row r="14" spans="1:124" s="6" customFormat="1" ht="16.5" customHeight="1" x14ac:dyDescent="0.2">
      <c r="A14" s="252" t="s">
        <v>16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4"/>
      <c r="BC14" s="135">
        <f>BC8</f>
        <v>168000</v>
      </c>
      <c r="BD14" s="136"/>
      <c r="BE14" s="136"/>
      <c r="BF14" s="136"/>
      <c r="BG14" s="136"/>
      <c r="BH14" s="136"/>
      <c r="BI14" s="136"/>
      <c r="BJ14" s="136"/>
      <c r="BK14" s="136"/>
      <c r="BL14" s="136"/>
      <c r="BM14" s="136"/>
      <c r="BN14" s="136"/>
      <c r="BO14" s="136"/>
      <c r="BP14" s="137"/>
      <c r="BQ14" s="135"/>
      <c r="BR14" s="136"/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6"/>
      <c r="CD14" s="137"/>
      <c r="CE14" s="135"/>
      <c r="CF14" s="136"/>
      <c r="CG14" s="136"/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6"/>
      <c r="CS14" s="136"/>
      <c r="CT14" s="137"/>
      <c r="CU14" s="135">
        <f>CU8</f>
        <v>168000</v>
      </c>
      <c r="CV14" s="136"/>
      <c r="CW14" s="136"/>
      <c r="CX14" s="136"/>
      <c r="CY14" s="136"/>
      <c r="CZ14" s="136"/>
      <c r="DA14" s="136"/>
      <c r="DB14" s="136"/>
      <c r="DC14" s="136"/>
      <c r="DD14" s="136"/>
      <c r="DE14" s="136"/>
      <c r="DF14" s="136"/>
      <c r="DG14" s="137"/>
      <c r="DH14" s="144"/>
      <c r="DI14" s="145"/>
      <c r="DJ14" s="145"/>
      <c r="DK14" s="145"/>
      <c r="DL14" s="145"/>
      <c r="DM14" s="145"/>
      <c r="DN14" s="145"/>
      <c r="DO14" s="145"/>
      <c r="DP14" s="145"/>
      <c r="DQ14" s="145"/>
      <c r="DR14" s="145"/>
      <c r="DS14" s="145"/>
      <c r="DT14" s="146"/>
    </row>
    <row r="16" spans="1:124" s="5" customFormat="1" x14ac:dyDescent="0.25">
      <c r="A16" s="5" t="s">
        <v>118</v>
      </c>
    </row>
    <row r="17" spans="1:124" s="5" customFormat="1" ht="12.75" customHeight="1" x14ac:dyDescent="0.25"/>
    <row r="18" spans="1:124" s="3" customFormat="1" ht="12" customHeight="1" x14ac:dyDescent="0.2">
      <c r="A18" s="201" t="s">
        <v>3</v>
      </c>
      <c r="B18" s="202"/>
      <c r="C18" s="202"/>
      <c r="D18" s="202"/>
      <c r="E18" s="202"/>
      <c r="F18" s="203"/>
      <c r="G18" s="202"/>
      <c r="H18" s="202"/>
      <c r="I18" s="202"/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  <c r="Z18" s="202"/>
      <c r="AA18" s="203"/>
      <c r="AB18" s="201" t="s">
        <v>119</v>
      </c>
      <c r="AC18" s="202"/>
      <c r="AD18" s="202"/>
      <c r="AE18" s="202"/>
      <c r="AF18" s="202"/>
      <c r="AG18" s="202"/>
      <c r="AH18" s="202"/>
      <c r="AI18" s="202"/>
      <c r="AJ18" s="202"/>
      <c r="AK18" s="202"/>
      <c r="AL18" s="202"/>
      <c r="AM18" s="202"/>
      <c r="AN18" s="202"/>
      <c r="AO18" s="203"/>
      <c r="AP18" s="201" t="s">
        <v>120</v>
      </c>
      <c r="AQ18" s="202"/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1" t="s">
        <v>121</v>
      </c>
      <c r="BE18" s="202"/>
      <c r="BF18" s="202"/>
      <c r="BG18" s="202"/>
      <c r="BH18" s="202"/>
      <c r="BI18" s="202"/>
      <c r="BJ18" s="202"/>
      <c r="BK18" s="202"/>
      <c r="BL18" s="202"/>
      <c r="BM18" s="202"/>
      <c r="BN18" s="202"/>
      <c r="BO18" s="202"/>
      <c r="BP18" s="203"/>
      <c r="BQ18" s="210" t="s">
        <v>0</v>
      </c>
      <c r="BR18" s="168"/>
      <c r="BS18" s="168"/>
      <c r="BT18" s="168"/>
      <c r="BU18" s="168"/>
      <c r="BV18" s="168"/>
      <c r="BW18" s="168"/>
      <c r="BX18" s="168"/>
      <c r="BY18" s="168"/>
      <c r="BZ18" s="168"/>
      <c r="CA18" s="168"/>
      <c r="CB18" s="168"/>
      <c r="CC18" s="168"/>
      <c r="CD18" s="168"/>
      <c r="CE18" s="168"/>
      <c r="CF18" s="168"/>
      <c r="CG18" s="168"/>
      <c r="CH18" s="168"/>
      <c r="CI18" s="168"/>
      <c r="CJ18" s="168"/>
      <c r="CK18" s="168"/>
      <c r="CL18" s="168"/>
      <c r="CM18" s="168"/>
      <c r="CN18" s="168"/>
      <c r="CO18" s="168"/>
      <c r="CP18" s="168"/>
      <c r="CQ18" s="168"/>
      <c r="CR18" s="168"/>
      <c r="CS18" s="168"/>
      <c r="CT18" s="168"/>
      <c r="CU18" s="168"/>
      <c r="CV18" s="168"/>
      <c r="CW18" s="168"/>
      <c r="CX18" s="168"/>
      <c r="CY18" s="168"/>
      <c r="CZ18" s="168"/>
      <c r="DA18" s="168"/>
      <c r="DB18" s="168"/>
      <c r="DC18" s="168"/>
      <c r="DD18" s="168"/>
      <c r="DE18" s="168"/>
      <c r="DF18" s="168"/>
      <c r="DG18" s="168"/>
      <c r="DH18" s="168"/>
      <c r="DI18" s="168"/>
      <c r="DJ18" s="168"/>
      <c r="DK18" s="168"/>
      <c r="DL18" s="168"/>
      <c r="DM18" s="168"/>
      <c r="DN18" s="168"/>
      <c r="DO18" s="168"/>
      <c r="DP18" s="168"/>
      <c r="DQ18" s="168"/>
      <c r="DR18" s="168"/>
      <c r="DS18" s="168"/>
      <c r="DT18" s="169"/>
    </row>
    <row r="19" spans="1:124" s="3" customFormat="1" ht="68.25" customHeight="1" x14ac:dyDescent="0.2">
      <c r="A19" s="204"/>
      <c r="B19" s="205"/>
      <c r="C19" s="205"/>
      <c r="D19" s="205"/>
      <c r="E19" s="205"/>
      <c r="F19" s="206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205"/>
      <c r="V19" s="205"/>
      <c r="W19" s="205"/>
      <c r="X19" s="205"/>
      <c r="Y19" s="205"/>
      <c r="Z19" s="205"/>
      <c r="AA19" s="206"/>
      <c r="AB19" s="204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6"/>
      <c r="AP19" s="204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4"/>
      <c r="BE19" s="205"/>
      <c r="BF19" s="205"/>
      <c r="BG19" s="205"/>
      <c r="BH19" s="205"/>
      <c r="BI19" s="205"/>
      <c r="BJ19" s="205"/>
      <c r="BK19" s="205"/>
      <c r="BL19" s="205"/>
      <c r="BM19" s="205"/>
      <c r="BN19" s="205"/>
      <c r="BO19" s="205"/>
      <c r="BP19" s="206"/>
      <c r="BQ19" s="218" t="s">
        <v>168</v>
      </c>
      <c r="BR19" s="183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4"/>
      <c r="CE19" s="218" t="s">
        <v>176</v>
      </c>
      <c r="CF19" s="183"/>
      <c r="CG19" s="183"/>
      <c r="CH19" s="183"/>
      <c r="CI19" s="183"/>
      <c r="CJ19" s="183"/>
      <c r="CK19" s="183"/>
      <c r="CL19" s="183"/>
      <c r="CM19" s="183"/>
      <c r="CN19" s="183"/>
      <c r="CO19" s="183"/>
      <c r="CP19" s="183"/>
      <c r="CQ19" s="183"/>
      <c r="CR19" s="183"/>
      <c r="CS19" s="183"/>
      <c r="CT19" s="184"/>
      <c r="CU19" s="261" t="s">
        <v>18</v>
      </c>
      <c r="CV19" s="261"/>
      <c r="CW19" s="261"/>
      <c r="CX19" s="261"/>
      <c r="CY19" s="261"/>
      <c r="CZ19" s="261"/>
      <c r="DA19" s="261"/>
      <c r="DB19" s="261"/>
      <c r="DC19" s="261"/>
      <c r="DD19" s="261"/>
      <c r="DE19" s="261"/>
      <c r="DF19" s="261"/>
      <c r="DG19" s="261"/>
      <c r="DH19" s="261"/>
      <c r="DI19" s="261"/>
      <c r="DJ19" s="261"/>
      <c r="DK19" s="261"/>
      <c r="DL19" s="261"/>
      <c r="DM19" s="261"/>
      <c r="DN19" s="261"/>
      <c r="DO19" s="261"/>
      <c r="DP19" s="261"/>
      <c r="DQ19" s="261"/>
      <c r="DR19" s="261"/>
      <c r="DS19" s="261"/>
      <c r="DT19" s="262"/>
    </row>
    <row r="20" spans="1:124" s="3" customFormat="1" ht="30.75" customHeight="1" x14ac:dyDescent="0.2">
      <c r="A20" s="207"/>
      <c r="B20" s="208"/>
      <c r="C20" s="208"/>
      <c r="D20" s="208"/>
      <c r="E20" s="208"/>
      <c r="F20" s="209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9"/>
      <c r="AB20" s="207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  <c r="AM20" s="208"/>
      <c r="AN20" s="208"/>
      <c r="AO20" s="209"/>
      <c r="AP20" s="207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7"/>
      <c r="BE20" s="208"/>
      <c r="BF20" s="208"/>
      <c r="BG20" s="208"/>
      <c r="BH20" s="208"/>
      <c r="BI20" s="208"/>
      <c r="BJ20" s="208"/>
      <c r="BK20" s="208"/>
      <c r="BL20" s="208"/>
      <c r="BM20" s="208"/>
      <c r="BN20" s="208"/>
      <c r="BO20" s="208"/>
      <c r="BP20" s="209"/>
      <c r="BQ20" s="185"/>
      <c r="BR20" s="186"/>
      <c r="BS20" s="186"/>
      <c r="BT20" s="186"/>
      <c r="BU20" s="186"/>
      <c r="BV20" s="186"/>
      <c r="BW20" s="186"/>
      <c r="BX20" s="186"/>
      <c r="BY20" s="186"/>
      <c r="BZ20" s="186"/>
      <c r="CA20" s="186"/>
      <c r="CB20" s="186"/>
      <c r="CC20" s="186"/>
      <c r="CD20" s="187"/>
      <c r="CE20" s="185"/>
      <c r="CF20" s="186"/>
      <c r="CG20" s="186"/>
      <c r="CH20" s="186"/>
      <c r="CI20" s="186"/>
      <c r="CJ20" s="186"/>
      <c r="CK20" s="186"/>
      <c r="CL20" s="186"/>
      <c r="CM20" s="186"/>
      <c r="CN20" s="186"/>
      <c r="CO20" s="186"/>
      <c r="CP20" s="186"/>
      <c r="CQ20" s="186"/>
      <c r="CR20" s="186"/>
      <c r="CS20" s="186"/>
      <c r="CT20" s="187"/>
      <c r="CU20" s="210" t="s">
        <v>2</v>
      </c>
      <c r="CV20" s="211"/>
      <c r="CW20" s="211"/>
      <c r="CX20" s="211"/>
      <c r="CY20" s="211"/>
      <c r="CZ20" s="211"/>
      <c r="DA20" s="211"/>
      <c r="DB20" s="211"/>
      <c r="DC20" s="211"/>
      <c r="DD20" s="211"/>
      <c r="DE20" s="211"/>
      <c r="DF20" s="211"/>
      <c r="DG20" s="212"/>
      <c r="DH20" s="210" t="s">
        <v>43</v>
      </c>
      <c r="DI20" s="211"/>
      <c r="DJ20" s="211"/>
      <c r="DK20" s="211"/>
      <c r="DL20" s="211"/>
      <c r="DM20" s="211"/>
      <c r="DN20" s="211"/>
      <c r="DO20" s="211"/>
      <c r="DP20" s="211"/>
      <c r="DQ20" s="211"/>
      <c r="DR20" s="211"/>
      <c r="DS20" s="211"/>
      <c r="DT20" s="212"/>
    </row>
    <row r="21" spans="1:124" s="7" customFormat="1" ht="12.75" x14ac:dyDescent="0.2">
      <c r="A21" s="213">
        <v>1</v>
      </c>
      <c r="B21" s="214"/>
      <c r="C21" s="214"/>
      <c r="D21" s="214"/>
      <c r="E21" s="214"/>
      <c r="F21" s="215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5"/>
      <c r="AB21" s="213">
        <v>3</v>
      </c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5"/>
      <c r="AP21" s="213">
        <v>4</v>
      </c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3">
        <v>5</v>
      </c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5"/>
      <c r="BQ21" s="213">
        <v>6</v>
      </c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5"/>
      <c r="CE21" s="213">
        <v>7</v>
      </c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5"/>
      <c r="CU21" s="213">
        <v>8</v>
      </c>
      <c r="CV21" s="214"/>
      <c r="CW21" s="214"/>
      <c r="CX21" s="214"/>
      <c r="CY21" s="214"/>
      <c r="CZ21" s="214"/>
      <c r="DA21" s="214"/>
      <c r="DB21" s="214"/>
      <c r="DC21" s="214"/>
      <c r="DD21" s="214"/>
      <c r="DE21" s="214"/>
      <c r="DF21" s="214"/>
      <c r="DG21" s="215"/>
      <c r="DH21" s="213">
        <v>9</v>
      </c>
      <c r="DI21" s="214"/>
      <c r="DJ21" s="214"/>
      <c r="DK21" s="214"/>
      <c r="DL21" s="214"/>
      <c r="DM21" s="214"/>
      <c r="DN21" s="214"/>
      <c r="DO21" s="214"/>
      <c r="DP21" s="214"/>
      <c r="DQ21" s="214"/>
      <c r="DR21" s="214"/>
      <c r="DS21" s="214"/>
      <c r="DT21" s="215"/>
    </row>
    <row r="22" spans="1:124" s="37" customFormat="1" ht="42" customHeight="1" x14ac:dyDescent="0.2">
      <c r="A22" s="138" t="s">
        <v>6</v>
      </c>
      <c r="B22" s="139"/>
      <c r="C22" s="139"/>
      <c r="D22" s="139"/>
      <c r="E22" s="139"/>
      <c r="F22" s="140"/>
      <c r="G22" s="333" t="s">
        <v>124</v>
      </c>
      <c r="H22" s="333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  <c r="V22" s="333"/>
      <c r="W22" s="333"/>
      <c r="X22" s="333"/>
      <c r="Y22" s="333"/>
      <c r="Z22" s="333"/>
      <c r="AA22" s="334"/>
      <c r="AB22" s="335" t="s">
        <v>1</v>
      </c>
      <c r="AC22" s="317"/>
      <c r="AD22" s="317"/>
      <c r="AE22" s="317"/>
      <c r="AF22" s="317"/>
      <c r="AG22" s="317"/>
      <c r="AH22" s="317"/>
      <c r="AI22" s="317"/>
      <c r="AJ22" s="317"/>
      <c r="AK22" s="317"/>
      <c r="AL22" s="317"/>
      <c r="AM22" s="317"/>
      <c r="AN22" s="317"/>
      <c r="AO22" s="318"/>
      <c r="AP22" s="335" t="s">
        <v>1</v>
      </c>
      <c r="AQ22" s="317"/>
      <c r="AR22" s="317"/>
      <c r="AS22" s="317"/>
      <c r="AT22" s="317"/>
      <c r="AU22" s="317"/>
      <c r="AV22" s="317"/>
      <c r="AW22" s="317"/>
      <c r="AX22" s="317"/>
      <c r="AY22" s="317"/>
      <c r="AZ22" s="317"/>
      <c r="BA22" s="317"/>
      <c r="BB22" s="317"/>
      <c r="BC22" s="317"/>
      <c r="BD22" s="245">
        <f>SUM(BD25:BP32)</f>
        <v>376000</v>
      </c>
      <c r="BE22" s="317"/>
      <c r="BF22" s="317"/>
      <c r="BG22" s="317"/>
      <c r="BH22" s="317"/>
      <c r="BI22" s="317"/>
      <c r="BJ22" s="317"/>
      <c r="BK22" s="317"/>
      <c r="BL22" s="317"/>
      <c r="BM22" s="317"/>
      <c r="BN22" s="317"/>
      <c r="BO22" s="317"/>
      <c r="BP22" s="318"/>
      <c r="BQ22" s="245">
        <f>SUM(BQ25:CD32)</f>
        <v>376000</v>
      </c>
      <c r="BR22" s="317"/>
      <c r="BS22" s="317"/>
      <c r="BT22" s="317"/>
      <c r="BU22" s="317"/>
      <c r="BV22" s="317"/>
      <c r="BW22" s="317"/>
      <c r="BX22" s="317"/>
      <c r="BY22" s="317"/>
      <c r="BZ22" s="317"/>
      <c r="CA22" s="317"/>
      <c r="CB22" s="317"/>
      <c r="CC22" s="317"/>
      <c r="CD22" s="318"/>
      <c r="CE22" s="245">
        <f>SUM(CE25:CT32)</f>
        <v>0</v>
      </c>
      <c r="CF22" s="317"/>
      <c r="CG22" s="317"/>
      <c r="CH22" s="317"/>
      <c r="CI22" s="317"/>
      <c r="CJ22" s="317"/>
      <c r="CK22" s="317"/>
      <c r="CL22" s="317"/>
      <c r="CM22" s="317"/>
      <c r="CN22" s="317"/>
      <c r="CO22" s="317"/>
      <c r="CP22" s="317"/>
      <c r="CQ22" s="317"/>
      <c r="CR22" s="317"/>
      <c r="CS22" s="317"/>
      <c r="CT22" s="318"/>
      <c r="CU22" s="245">
        <f>SUM(CU25:DG32)</f>
        <v>0</v>
      </c>
      <c r="CV22" s="317"/>
      <c r="CW22" s="317"/>
      <c r="CX22" s="317"/>
      <c r="CY22" s="317"/>
      <c r="CZ22" s="317"/>
      <c r="DA22" s="317"/>
      <c r="DB22" s="317"/>
      <c r="DC22" s="317"/>
      <c r="DD22" s="317"/>
      <c r="DE22" s="317"/>
      <c r="DF22" s="317"/>
      <c r="DG22" s="318"/>
      <c r="DH22" s="245">
        <f>SUM(DH25:DT32)</f>
        <v>0</v>
      </c>
      <c r="DI22" s="317"/>
      <c r="DJ22" s="317"/>
      <c r="DK22" s="317"/>
      <c r="DL22" s="317"/>
      <c r="DM22" s="317"/>
      <c r="DN22" s="317"/>
      <c r="DO22" s="317"/>
      <c r="DP22" s="317"/>
      <c r="DQ22" s="317"/>
      <c r="DR22" s="317"/>
      <c r="DS22" s="317"/>
      <c r="DT22" s="318"/>
    </row>
    <row r="23" spans="1:124" s="6" customFormat="1" ht="26.25" hidden="1" customHeight="1" x14ac:dyDescent="0.2">
      <c r="A23" s="147" t="s">
        <v>25</v>
      </c>
      <c r="B23" s="148"/>
      <c r="C23" s="148"/>
      <c r="D23" s="148"/>
      <c r="E23" s="148"/>
      <c r="F23" s="149"/>
      <c r="G23" s="234" t="s">
        <v>125</v>
      </c>
      <c r="H23" s="234"/>
      <c r="I23" s="234"/>
      <c r="J23" s="234"/>
      <c r="K23" s="234"/>
      <c r="L23" s="234"/>
      <c r="M23" s="234"/>
      <c r="N23" s="234"/>
      <c r="O23" s="234"/>
      <c r="P23" s="234"/>
      <c r="Q23" s="234"/>
      <c r="R23" s="234"/>
      <c r="S23" s="234"/>
      <c r="T23" s="234"/>
      <c r="U23" s="234"/>
      <c r="V23" s="234"/>
      <c r="W23" s="234"/>
      <c r="X23" s="234"/>
      <c r="Y23" s="234"/>
      <c r="Z23" s="234"/>
      <c r="AA23" s="235"/>
      <c r="AB23" s="144"/>
      <c r="AC23" s="145"/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146"/>
      <c r="AP23" s="135"/>
      <c r="AQ23" s="136"/>
      <c r="AR23" s="136"/>
      <c r="AS23" s="136"/>
      <c r="AT23" s="136"/>
      <c r="AU23" s="136"/>
      <c r="AV23" s="136"/>
      <c r="AW23" s="136"/>
      <c r="AX23" s="136"/>
      <c r="AY23" s="136"/>
      <c r="AZ23" s="136"/>
      <c r="BA23" s="136"/>
      <c r="BB23" s="136"/>
      <c r="BC23" s="136"/>
      <c r="BD23" s="135"/>
      <c r="BE23" s="136"/>
      <c r="BF23" s="136"/>
      <c r="BG23" s="136"/>
      <c r="BH23" s="136"/>
      <c r="BI23" s="136"/>
      <c r="BJ23" s="136"/>
      <c r="BK23" s="136"/>
      <c r="BL23" s="136"/>
      <c r="BM23" s="136"/>
      <c r="BN23" s="136"/>
      <c r="BO23" s="136"/>
      <c r="BP23" s="137"/>
      <c r="BQ23" s="135"/>
      <c r="BR23" s="136"/>
      <c r="BS23" s="136"/>
      <c r="BT23" s="136"/>
      <c r="BU23" s="136"/>
      <c r="BV23" s="136"/>
      <c r="BW23" s="136"/>
      <c r="BX23" s="136"/>
      <c r="BY23" s="136"/>
      <c r="BZ23" s="136"/>
      <c r="CA23" s="136"/>
      <c r="CB23" s="136"/>
      <c r="CC23" s="136"/>
      <c r="CD23" s="137"/>
      <c r="CE23" s="135"/>
      <c r="CF23" s="136"/>
      <c r="CG23" s="136"/>
      <c r="CH23" s="136"/>
      <c r="CI23" s="136"/>
      <c r="CJ23" s="136"/>
      <c r="CK23" s="136"/>
      <c r="CL23" s="136"/>
      <c r="CM23" s="136"/>
      <c r="CN23" s="136"/>
      <c r="CO23" s="136"/>
      <c r="CP23" s="136"/>
      <c r="CQ23" s="136"/>
      <c r="CR23" s="136"/>
      <c r="CS23" s="136"/>
      <c r="CT23" s="137"/>
      <c r="CU23" s="135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7"/>
      <c r="DH23" s="135"/>
      <c r="DI23" s="136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7"/>
    </row>
    <row r="24" spans="1:124" s="6" customFormat="1" ht="19.5" hidden="1" customHeight="1" x14ac:dyDescent="0.2">
      <c r="A24" s="147" t="s">
        <v>26</v>
      </c>
      <c r="B24" s="148"/>
      <c r="C24" s="148"/>
      <c r="D24" s="148"/>
      <c r="E24" s="148"/>
      <c r="F24" s="149"/>
      <c r="G24" s="336" t="s">
        <v>179</v>
      </c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6"/>
      <c r="U24" s="336"/>
      <c r="V24" s="336"/>
      <c r="W24" s="336"/>
      <c r="X24" s="336"/>
      <c r="Y24" s="336"/>
      <c r="Z24" s="336"/>
      <c r="AA24" s="337"/>
      <c r="AB24" s="144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146"/>
      <c r="AP24" s="135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36"/>
      <c r="BB24" s="136"/>
      <c r="BC24" s="136"/>
      <c r="BD24" s="135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7"/>
      <c r="BQ24" s="135"/>
      <c r="BR24" s="136"/>
      <c r="BS24" s="136"/>
      <c r="BT24" s="136"/>
      <c r="BU24" s="136"/>
      <c r="BV24" s="136"/>
      <c r="BW24" s="136"/>
      <c r="BX24" s="136"/>
      <c r="BY24" s="136"/>
      <c r="BZ24" s="136"/>
      <c r="CA24" s="136"/>
      <c r="CB24" s="136"/>
      <c r="CC24" s="136"/>
      <c r="CD24" s="137"/>
      <c r="CE24" s="135"/>
      <c r="CF24" s="136"/>
      <c r="CG24" s="136"/>
      <c r="CH24" s="136"/>
      <c r="CI24" s="136"/>
      <c r="CJ24" s="136"/>
      <c r="CK24" s="136"/>
      <c r="CL24" s="136"/>
      <c r="CM24" s="136"/>
      <c r="CN24" s="136"/>
      <c r="CO24" s="136"/>
      <c r="CP24" s="136"/>
      <c r="CQ24" s="136"/>
      <c r="CR24" s="136"/>
      <c r="CS24" s="136"/>
      <c r="CT24" s="137"/>
      <c r="CU24" s="135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7"/>
      <c r="DH24" s="135"/>
      <c r="DI24" s="136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7"/>
    </row>
    <row r="25" spans="1:124" s="6" customFormat="1" ht="29.25" customHeight="1" x14ac:dyDescent="0.2">
      <c r="A25" s="147" t="s">
        <v>284</v>
      </c>
      <c r="B25" s="148"/>
      <c r="C25" s="148"/>
      <c r="D25" s="148"/>
      <c r="E25" s="148"/>
      <c r="F25" s="149"/>
      <c r="G25" s="331" t="s">
        <v>123</v>
      </c>
      <c r="H25" s="331"/>
      <c r="I25" s="331"/>
      <c r="J25" s="331"/>
      <c r="K25" s="331"/>
      <c r="L25" s="331"/>
      <c r="M25" s="331"/>
      <c r="N25" s="331"/>
      <c r="O25" s="331"/>
      <c r="P25" s="331"/>
      <c r="Q25" s="331"/>
      <c r="R25" s="331"/>
      <c r="S25" s="331"/>
      <c r="T25" s="331"/>
      <c r="U25" s="331"/>
      <c r="V25" s="331"/>
      <c r="W25" s="331"/>
      <c r="X25" s="331"/>
      <c r="Y25" s="331"/>
      <c r="Z25" s="331"/>
      <c r="AA25" s="332"/>
      <c r="AB25" s="144">
        <v>5</v>
      </c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6"/>
      <c r="AP25" s="135">
        <v>54200</v>
      </c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6"/>
      <c r="BB25" s="136"/>
      <c r="BC25" s="136"/>
      <c r="BD25" s="135">
        <f>AB25*AP25</f>
        <v>271000</v>
      </c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7"/>
      <c r="BQ25" s="135">
        <f>BD25</f>
        <v>271000</v>
      </c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6"/>
      <c r="CD25" s="137"/>
      <c r="CE25" s="135"/>
      <c r="CF25" s="136"/>
      <c r="CG25" s="136"/>
      <c r="CH25" s="136"/>
      <c r="CI25" s="136"/>
      <c r="CJ25" s="136"/>
      <c r="CK25" s="136"/>
      <c r="CL25" s="136"/>
      <c r="CM25" s="136"/>
      <c r="CN25" s="136"/>
      <c r="CO25" s="136"/>
      <c r="CP25" s="136"/>
      <c r="CQ25" s="136"/>
      <c r="CR25" s="136"/>
      <c r="CS25" s="136"/>
      <c r="CT25" s="137"/>
      <c r="CU25" s="135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7"/>
      <c r="DH25" s="135"/>
      <c r="DI25" s="136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7"/>
    </row>
    <row r="26" spans="1:124" s="6" customFormat="1" ht="84" hidden="1" customHeight="1" x14ac:dyDescent="0.2">
      <c r="A26" s="147" t="s">
        <v>122</v>
      </c>
      <c r="B26" s="148"/>
      <c r="C26" s="148"/>
      <c r="D26" s="148"/>
      <c r="E26" s="148"/>
      <c r="F26" s="149"/>
      <c r="G26" s="331" t="s">
        <v>126</v>
      </c>
      <c r="H26" s="331"/>
      <c r="I26" s="331"/>
      <c r="J26" s="331"/>
      <c r="K26" s="331"/>
      <c r="L26" s="331"/>
      <c r="M26" s="331"/>
      <c r="N26" s="331"/>
      <c r="O26" s="331"/>
      <c r="P26" s="331"/>
      <c r="Q26" s="331"/>
      <c r="R26" s="331"/>
      <c r="S26" s="331"/>
      <c r="T26" s="331"/>
      <c r="U26" s="331"/>
      <c r="V26" s="331"/>
      <c r="W26" s="331"/>
      <c r="X26" s="331"/>
      <c r="Y26" s="331"/>
      <c r="Z26" s="331"/>
      <c r="AA26" s="332"/>
      <c r="AB26" s="144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6"/>
      <c r="AP26" s="135"/>
      <c r="AQ26" s="136"/>
      <c r="AR26" s="136"/>
      <c r="AS26" s="136"/>
      <c r="AT26" s="136"/>
      <c r="AU26" s="136"/>
      <c r="AV26" s="136"/>
      <c r="AW26" s="136"/>
      <c r="AX26" s="136"/>
      <c r="AY26" s="136"/>
      <c r="AZ26" s="136"/>
      <c r="BA26" s="136"/>
      <c r="BB26" s="136"/>
      <c r="BC26" s="136"/>
      <c r="BD26" s="135"/>
      <c r="BE26" s="136"/>
      <c r="BF26" s="136"/>
      <c r="BG26" s="136"/>
      <c r="BH26" s="136"/>
      <c r="BI26" s="136"/>
      <c r="BJ26" s="136"/>
      <c r="BK26" s="136"/>
      <c r="BL26" s="136"/>
      <c r="BM26" s="136"/>
      <c r="BN26" s="136"/>
      <c r="BO26" s="136"/>
      <c r="BP26" s="137"/>
      <c r="BQ26" s="135"/>
      <c r="BR26" s="136"/>
      <c r="BS26" s="136"/>
      <c r="BT26" s="136"/>
      <c r="BU26" s="136"/>
      <c r="BV26" s="136"/>
      <c r="BW26" s="136"/>
      <c r="BX26" s="136"/>
      <c r="BY26" s="136"/>
      <c r="BZ26" s="136"/>
      <c r="CA26" s="136"/>
      <c r="CB26" s="136"/>
      <c r="CC26" s="136"/>
      <c r="CD26" s="137"/>
      <c r="CE26" s="135"/>
      <c r="CF26" s="136"/>
      <c r="CG26" s="136"/>
      <c r="CH26" s="136"/>
      <c r="CI26" s="136"/>
      <c r="CJ26" s="136"/>
      <c r="CK26" s="136"/>
      <c r="CL26" s="136"/>
      <c r="CM26" s="136"/>
      <c r="CN26" s="136"/>
      <c r="CO26" s="136"/>
      <c r="CP26" s="136"/>
      <c r="CQ26" s="136"/>
      <c r="CR26" s="136"/>
      <c r="CS26" s="136"/>
      <c r="CT26" s="137"/>
      <c r="CU26" s="135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7"/>
      <c r="DH26" s="135"/>
      <c r="DI26" s="136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7"/>
    </row>
    <row r="27" spans="1:124" s="6" customFormat="1" ht="62.25" customHeight="1" x14ac:dyDescent="0.2">
      <c r="A27" s="197" t="s">
        <v>26</v>
      </c>
      <c r="B27" s="198"/>
      <c r="C27" s="198"/>
      <c r="D27" s="198"/>
      <c r="E27" s="198"/>
      <c r="F27" s="199"/>
      <c r="G27" s="329" t="s">
        <v>285</v>
      </c>
      <c r="H27" s="329"/>
      <c r="I27" s="329"/>
      <c r="J27" s="329"/>
      <c r="K27" s="329"/>
      <c r="L27" s="329"/>
      <c r="M27" s="329"/>
      <c r="N27" s="329"/>
      <c r="O27" s="329"/>
      <c r="P27" s="329"/>
      <c r="Q27" s="329"/>
      <c r="R27" s="329"/>
      <c r="S27" s="329"/>
      <c r="T27" s="329"/>
      <c r="U27" s="329"/>
      <c r="V27" s="329"/>
      <c r="W27" s="329"/>
      <c r="X27" s="329"/>
      <c r="Y27" s="329"/>
      <c r="Z27" s="329"/>
      <c r="AA27" s="330"/>
      <c r="AB27" s="144">
        <v>1</v>
      </c>
      <c r="AC27" s="145"/>
      <c r="AD27" s="145"/>
      <c r="AE27" s="145"/>
      <c r="AF27" s="145"/>
      <c r="AG27" s="145"/>
      <c r="AH27" s="145"/>
      <c r="AI27" s="145"/>
      <c r="AJ27" s="145"/>
      <c r="AK27" s="145"/>
      <c r="AL27" s="145"/>
      <c r="AM27" s="145"/>
      <c r="AN27" s="145"/>
      <c r="AO27" s="146"/>
      <c r="AP27" s="135">
        <v>3000</v>
      </c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6"/>
      <c r="BB27" s="136"/>
      <c r="BC27" s="136"/>
      <c r="BD27" s="135">
        <f>AB27*AP27</f>
        <v>3000</v>
      </c>
      <c r="BE27" s="136"/>
      <c r="BF27" s="136"/>
      <c r="BG27" s="136"/>
      <c r="BH27" s="136"/>
      <c r="BI27" s="136"/>
      <c r="BJ27" s="136"/>
      <c r="BK27" s="136"/>
      <c r="BL27" s="136"/>
      <c r="BM27" s="136"/>
      <c r="BN27" s="136"/>
      <c r="BO27" s="136"/>
      <c r="BP27" s="137"/>
      <c r="BQ27" s="135">
        <f>BD27</f>
        <v>3000</v>
      </c>
      <c r="BR27" s="136"/>
      <c r="BS27" s="136"/>
      <c r="BT27" s="136"/>
      <c r="BU27" s="136"/>
      <c r="BV27" s="136"/>
      <c r="BW27" s="136"/>
      <c r="BX27" s="136"/>
      <c r="BY27" s="136"/>
      <c r="BZ27" s="136"/>
      <c r="CA27" s="136"/>
      <c r="CB27" s="136"/>
      <c r="CC27" s="136"/>
      <c r="CD27" s="137"/>
      <c r="CE27" s="135"/>
      <c r="CF27" s="136"/>
      <c r="CG27" s="136"/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6"/>
      <c r="CS27" s="136"/>
      <c r="CT27" s="137"/>
      <c r="CU27" s="135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7"/>
      <c r="DH27" s="135"/>
      <c r="DI27" s="136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7"/>
    </row>
    <row r="28" spans="1:124" s="6" customFormat="1" ht="41.25" customHeight="1" x14ac:dyDescent="0.2">
      <c r="A28" s="197" t="s">
        <v>28</v>
      </c>
      <c r="B28" s="198"/>
      <c r="C28" s="198"/>
      <c r="D28" s="198"/>
      <c r="E28" s="198"/>
      <c r="F28" s="199"/>
      <c r="G28" s="329" t="s">
        <v>288</v>
      </c>
      <c r="H28" s="329"/>
      <c r="I28" s="329"/>
      <c r="J28" s="329"/>
      <c r="K28" s="329"/>
      <c r="L28" s="329"/>
      <c r="M28" s="329"/>
      <c r="N28" s="329"/>
      <c r="O28" s="329"/>
      <c r="P28" s="329"/>
      <c r="Q28" s="329"/>
      <c r="R28" s="329"/>
      <c r="S28" s="329"/>
      <c r="T28" s="329"/>
      <c r="U28" s="329"/>
      <c r="V28" s="329"/>
      <c r="W28" s="329"/>
      <c r="X28" s="329"/>
      <c r="Y28" s="329"/>
      <c r="Z28" s="329"/>
      <c r="AA28" s="330"/>
      <c r="AB28" s="144">
        <v>1</v>
      </c>
      <c r="AC28" s="145"/>
      <c r="AD28" s="145"/>
      <c r="AE28" s="145"/>
      <c r="AF28" s="145"/>
      <c r="AG28" s="145"/>
      <c r="AH28" s="145"/>
      <c r="AI28" s="145"/>
      <c r="AJ28" s="145"/>
      <c r="AK28" s="145"/>
      <c r="AL28" s="145"/>
      <c r="AM28" s="145"/>
      <c r="AN28" s="145"/>
      <c r="AO28" s="146"/>
      <c r="AP28" s="135">
        <v>30000</v>
      </c>
      <c r="AQ28" s="136"/>
      <c r="AR28" s="136"/>
      <c r="AS28" s="136"/>
      <c r="AT28" s="136"/>
      <c r="AU28" s="136"/>
      <c r="AV28" s="136"/>
      <c r="AW28" s="136"/>
      <c r="AX28" s="136"/>
      <c r="AY28" s="136"/>
      <c r="AZ28" s="136"/>
      <c r="BA28" s="136"/>
      <c r="BB28" s="136"/>
      <c r="BC28" s="136"/>
      <c r="BD28" s="135">
        <f>AB28*AP28</f>
        <v>30000</v>
      </c>
      <c r="BE28" s="136"/>
      <c r="BF28" s="136"/>
      <c r="BG28" s="136"/>
      <c r="BH28" s="136"/>
      <c r="BI28" s="136"/>
      <c r="BJ28" s="136"/>
      <c r="BK28" s="136"/>
      <c r="BL28" s="136"/>
      <c r="BM28" s="136"/>
      <c r="BN28" s="136"/>
      <c r="BO28" s="136"/>
      <c r="BP28" s="137"/>
      <c r="BQ28" s="135">
        <f>BD28</f>
        <v>30000</v>
      </c>
      <c r="BR28" s="136"/>
      <c r="BS28" s="136"/>
      <c r="BT28" s="136"/>
      <c r="BU28" s="136"/>
      <c r="BV28" s="136"/>
      <c r="BW28" s="136"/>
      <c r="BX28" s="136"/>
      <c r="BY28" s="136"/>
      <c r="BZ28" s="136"/>
      <c r="CA28" s="136"/>
      <c r="CB28" s="136"/>
      <c r="CC28" s="136"/>
      <c r="CD28" s="137"/>
      <c r="CE28" s="135"/>
      <c r="CF28" s="136"/>
      <c r="CG28" s="136"/>
      <c r="CH28" s="136"/>
      <c r="CI28" s="136"/>
      <c r="CJ28" s="136"/>
      <c r="CK28" s="136"/>
      <c r="CL28" s="136"/>
      <c r="CM28" s="136"/>
      <c r="CN28" s="136"/>
      <c r="CO28" s="136"/>
      <c r="CP28" s="136"/>
      <c r="CQ28" s="136"/>
      <c r="CR28" s="136"/>
      <c r="CS28" s="136"/>
      <c r="CT28" s="137"/>
      <c r="CU28" s="135"/>
      <c r="CV28" s="136"/>
      <c r="CW28" s="136"/>
      <c r="CX28" s="136"/>
      <c r="CY28" s="136"/>
      <c r="CZ28" s="136"/>
      <c r="DA28" s="136"/>
      <c r="DB28" s="136"/>
      <c r="DC28" s="136"/>
      <c r="DD28" s="136"/>
      <c r="DE28" s="136"/>
      <c r="DF28" s="136"/>
      <c r="DG28" s="137"/>
      <c r="DH28" s="135"/>
      <c r="DI28" s="136"/>
      <c r="DJ28" s="136"/>
      <c r="DK28" s="136"/>
      <c r="DL28" s="136"/>
      <c r="DM28" s="136"/>
      <c r="DN28" s="136"/>
      <c r="DO28" s="136"/>
      <c r="DP28" s="136"/>
      <c r="DQ28" s="136"/>
      <c r="DR28" s="136"/>
      <c r="DS28" s="136"/>
      <c r="DT28" s="137"/>
    </row>
    <row r="29" spans="1:124" s="6" customFormat="1" ht="36" customHeight="1" x14ac:dyDescent="0.2">
      <c r="A29" s="197" t="s">
        <v>122</v>
      </c>
      <c r="B29" s="198"/>
      <c r="C29" s="198"/>
      <c r="D29" s="198"/>
      <c r="E29" s="198"/>
      <c r="F29" s="199"/>
      <c r="G29" s="329" t="s">
        <v>289</v>
      </c>
      <c r="H29" s="329"/>
      <c r="I29" s="329"/>
      <c r="J29" s="329"/>
      <c r="K29" s="329"/>
      <c r="L29" s="329"/>
      <c r="M29" s="329"/>
      <c r="N29" s="329"/>
      <c r="O29" s="329"/>
      <c r="P29" s="329"/>
      <c r="Q29" s="329"/>
      <c r="R29" s="329"/>
      <c r="S29" s="329"/>
      <c r="T29" s="329"/>
      <c r="U29" s="329"/>
      <c r="V29" s="329"/>
      <c r="W29" s="329"/>
      <c r="X29" s="329"/>
      <c r="Y29" s="329"/>
      <c r="Z29" s="329"/>
      <c r="AA29" s="330"/>
      <c r="AB29" s="144">
        <v>3</v>
      </c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  <c r="AO29" s="146"/>
      <c r="AP29" s="135">
        <v>24000</v>
      </c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6"/>
      <c r="BC29" s="136"/>
      <c r="BD29" s="135">
        <f>AB29*AP29</f>
        <v>72000</v>
      </c>
      <c r="BE29" s="136"/>
      <c r="BF29" s="136"/>
      <c r="BG29" s="136"/>
      <c r="BH29" s="136"/>
      <c r="BI29" s="136"/>
      <c r="BJ29" s="136"/>
      <c r="BK29" s="136"/>
      <c r="BL29" s="136"/>
      <c r="BM29" s="136"/>
      <c r="BN29" s="136"/>
      <c r="BO29" s="136"/>
      <c r="BP29" s="137"/>
      <c r="BQ29" s="135">
        <f>BD29</f>
        <v>72000</v>
      </c>
      <c r="BR29" s="136"/>
      <c r="BS29" s="136"/>
      <c r="BT29" s="136"/>
      <c r="BU29" s="136"/>
      <c r="BV29" s="136"/>
      <c r="BW29" s="136"/>
      <c r="BX29" s="136"/>
      <c r="BY29" s="136"/>
      <c r="BZ29" s="136"/>
      <c r="CA29" s="136"/>
      <c r="CB29" s="136"/>
      <c r="CC29" s="136"/>
      <c r="CD29" s="137"/>
      <c r="CE29" s="135"/>
      <c r="CF29" s="136"/>
      <c r="CG29" s="136"/>
      <c r="CH29" s="136"/>
      <c r="CI29" s="136"/>
      <c r="CJ29" s="136"/>
      <c r="CK29" s="136"/>
      <c r="CL29" s="136"/>
      <c r="CM29" s="136"/>
      <c r="CN29" s="136"/>
      <c r="CO29" s="136"/>
      <c r="CP29" s="136"/>
      <c r="CQ29" s="136"/>
      <c r="CR29" s="136"/>
      <c r="CS29" s="136"/>
      <c r="CT29" s="137"/>
      <c r="CU29" s="135"/>
      <c r="CV29" s="136"/>
      <c r="CW29" s="136"/>
      <c r="CX29" s="136"/>
      <c r="CY29" s="136"/>
      <c r="CZ29" s="136"/>
      <c r="DA29" s="136"/>
      <c r="DB29" s="136"/>
      <c r="DC29" s="136"/>
      <c r="DD29" s="136"/>
      <c r="DE29" s="136"/>
      <c r="DF29" s="136"/>
      <c r="DG29" s="137"/>
      <c r="DH29" s="135"/>
      <c r="DI29" s="136"/>
      <c r="DJ29" s="136"/>
      <c r="DK29" s="136"/>
      <c r="DL29" s="136"/>
      <c r="DM29" s="136"/>
      <c r="DN29" s="136"/>
      <c r="DO29" s="136"/>
      <c r="DP29" s="136"/>
      <c r="DQ29" s="136"/>
      <c r="DR29" s="136"/>
      <c r="DS29" s="136"/>
      <c r="DT29" s="137"/>
    </row>
    <row r="30" spans="1:124" s="6" customFormat="1" ht="16.5" hidden="1" customHeight="1" x14ac:dyDescent="0.2">
      <c r="A30" s="197"/>
      <c r="B30" s="198"/>
      <c r="C30" s="198"/>
      <c r="D30" s="198"/>
      <c r="E30" s="198"/>
      <c r="F30" s="199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4"/>
      <c r="W30" s="234"/>
      <c r="X30" s="234"/>
      <c r="Y30" s="234"/>
      <c r="Z30" s="234"/>
      <c r="AA30" s="235"/>
      <c r="AB30" s="144"/>
      <c r="AC30" s="145"/>
      <c r="AD30" s="145"/>
      <c r="AE30" s="145"/>
      <c r="AF30" s="145"/>
      <c r="AG30" s="145"/>
      <c r="AH30" s="145"/>
      <c r="AI30" s="145"/>
      <c r="AJ30" s="145"/>
      <c r="AK30" s="145"/>
      <c r="AL30" s="145"/>
      <c r="AM30" s="145"/>
      <c r="AN30" s="145"/>
      <c r="AO30" s="146"/>
      <c r="AP30" s="135"/>
      <c r="AQ30" s="136"/>
      <c r="AR30" s="136"/>
      <c r="AS30" s="136"/>
      <c r="AT30" s="136"/>
      <c r="AU30" s="136"/>
      <c r="AV30" s="136"/>
      <c r="AW30" s="136"/>
      <c r="AX30" s="136"/>
      <c r="AY30" s="136"/>
      <c r="AZ30" s="136"/>
      <c r="BA30" s="136"/>
      <c r="BB30" s="136"/>
      <c r="BC30" s="136"/>
      <c r="BD30" s="135"/>
      <c r="BE30" s="136"/>
      <c r="BF30" s="136"/>
      <c r="BG30" s="136"/>
      <c r="BH30" s="136"/>
      <c r="BI30" s="136"/>
      <c r="BJ30" s="136"/>
      <c r="BK30" s="136"/>
      <c r="BL30" s="136"/>
      <c r="BM30" s="136"/>
      <c r="BN30" s="136"/>
      <c r="BO30" s="136"/>
      <c r="BP30" s="137"/>
      <c r="BQ30" s="135"/>
      <c r="BR30" s="136"/>
      <c r="BS30" s="136"/>
      <c r="BT30" s="136"/>
      <c r="BU30" s="136"/>
      <c r="BV30" s="136"/>
      <c r="BW30" s="136"/>
      <c r="BX30" s="136"/>
      <c r="BY30" s="136"/>
      <c r="BZ30" s="136"/>
      <c r="CA30" s="136"/>
      <c r="CB30" s="136"/>
      <c r="CC30" s="136"/>
      <c r="CD30" s="137"/>
      <c r="CE30" s="135"/>
      <c r="CF30" s="136"/>
      <c r="CG30" s="136"/>
      <c r="CH30" s="136"/>
      <c r="CI30" s="136"/>
      <c r="CJ30" s="136"/>
      <c r="CK30" s="136"/>
      <c r="CL30" s="136"/>
      <c r="CM30" s="136"/>
      <c r="CN30" s="136"/>
      <c r="CO30" s="136"/>
      <c r="CP30" s="136"/>
      <c r="CQ30" s="136"/>
      <c r="CR30" s="136"/>
      <c r="CS30" s="136"/>
      <c r="CT30" s="137"/>
      <c r="CU30" s="135"/>
      <c r="CV30" s="136"/>
      <c r="CW30" s="136"/>
      <c r="CX30" s="136"/>
      <c r="CY30" s="136"/>
      <c r="CZ30" s="136"/>
      <c r="DA30" s="136"/>
      <c r="DB30" s="136"/>
      <c r="DC30" s="136"/>
      <c r="DD30" s="136"/>
      <c r="DE30" s="136"/>
      <c r="DF30" s="136"/>
      <c r="DG30" s="137"/>
      <c r="DH30" s="135"/>
      <c r="DI30" s="136"/>
      <c r="DJ30" s="136"/>
      <c r="DK30" s="136"/>
      <c r="DL30" s="136"/>
      <c r="DM30" s="136"/>
      <c r="DN30" s="136"/>
      <c r="DO30" s="136"/>
      <c r="DP30" s="136"/>
      <c r="DQ30" s="136"/>
      <c r="DR30" s="136"/>
      <c r="DS30" s="136"/>
      <c r="DT30" s="137"/>
    </row>
    <row r="31" spans="1:124" s="6" customFormat="1" ht="16.5" hidden="1" customHeight="1" x14ac:dyDescent="0.2">
      <c r="A31" s="197"/>
      <c r="B31" s="198"/>
      <c r="C31" s="198"/>
      <c r="D31" s="198"/>
      <c r="E31" s="198"/>
      <c r="F31" s="199"/>
      <c r="G31" s="234"/>
      <c r="H31" s="234"/>
      <c r="I31" s="234"/>
      <c r="J31" s="234"/>
      <c r="K31" s="234"/>
      <c r="L31" s="234"/>
      <c r="M31" s="234"/>
      <c r="N31" s="234"/>
      <c r="O31" s="234"/>
      <c r="P31" s="234"/>
      <c r="Q31" s="234"/>
      <c r="R31" s="234"/>
      <c r="S31" s="234"/>
      <c r="T31" s="234"/>
      <c r="U31" s="234"/>
      <c r="V31" s="234"/>
      <c r="W31" s="234"/>
      <c r="X31" s="234"/>
      <c r="Y31" s="234"/>
      <c r="Z31" s="234"/>
      <c r="AA31" s="235"/>
      <c r="AB31" s="144"/>
      <c r="AC31" s="145"/>
      <c r="AD31" s="145"/>
      <c r="AE31" s="145"/>
      <c r="AF31" s="145"/>
      <c r="AG31" s="145"/>
      <c r="AH31" s="145"/>
      <c r="AI31" s="145"/>
      <c r="AJ31" s="145"/>
      <c r="AK31" s="145"/>
      <c r="AL31" s="145"/>
      <c r="AM31" s="145"/>
      <c r="AN31" s="145"/>
      <c r="AO31" s="146"/>
      <c r="AP31" s="135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35"/>
      <c r="BE31" s="136"/>
      <c r="BF31" s="136"/>
      <c r="BG31" s="136"/>
      <c r="BH31" s="136"/>
      <c r="BI31" s="136"/>
      <c r="BJ31" s="136"/>
      <c r="BK31" s="136"/>
      <c r="BL31" s="136"/>
      <c r="BM31" s="136"/>
      <c r="BN31" s="136"/>
      <c r="BO31" s="136"/>
      <c r="BP31" s="137"/>
      <c r="BQ31" s="135"/>
      <c r="BR31" s="136"/>
      <c r="BS31" s="136"/>
      <c r="BT31" s="136"/>
      <c r="BU31" s="136"/>
      <c r="BV31" s="136"/>
      <c r="BW31" s="136"/>
      <c r="BX31" s="136"/>
      <c r="BY31" s="136"/>
      <c r="BZ31" s="136"/>
      <c r="CA31" s="136"/>
      <c r="CB31" s="136"/>
      <c r="CC31" s="136"/>
      <c r="CD31" s="137"/>
      <c r="CE31" s="135"/>
      <c r="CF31" s="136"/>
      <c r="CG31" s="136"/>
      <c r="CH31" s="136"/>
      <c r="CI31" s="136"/>
      <c r="CJ31" s="136"/>
      <c r="CK31" s="136"/>
      <c r="CL31" s="136"/>
      <c r="CM31" s="136"/>
      <c r="CN31" s="136"/>
      <c r="CO31" s="136"/>
      <c r="CP31" s="136"/>
      <c r="CQ31" s="136"/>
      <c r="CR31" s="136"/>
      <c r="CS31" s="136"/>
      <c r="CT31" s="137"/>
      <c r="CU31" s="135"/>
      <c r="CV31" s="136"/>
      <c r="CW31" s="136"/>
      <c r="CX31" s="136"/>
      <c r="CY31" s="136"/>
      <c r="CZ31" s="136"/>
      <c r="DA31" s="136"/>
      <c r="DB31" s="136"/>
      <c r="DC31" s="136"/>
      <c r="DD31" s="136"/>
      <c r="DE31" s="136"/>
      <c r="DF31" s="136"/>
      <c r="DG31" s="137"/>
      <c r="DH31" s="135"/>
      <c r="DI31" s="136"/>
      <c r="DJ31" s="136"/>
      <c r="DK31" s="136"/>
      <c r="DL31" s="136"/>
      <c r="DM31" s="136"/>
      <c r="DN31" s="136"/>
      <c r="DO31" s="136"/>
      <c r="DP31" s="136"/>
      <c r="DQ31" s="136"/>
      <c r="DR31" s="136"/>
      <c r="DS31" s="136"/>
      <c r="DT31" s="137"/>
    </row>
    <row r="32" spans="1:124" s="6" customFormat="1" ht="16.5" hidden="1" customHeight="1" x14ac:dyDescent="0.2">
      <c r="A32" s="197"/>
      <c r="B32" s="198"/>
      <c r="C32" s="198"/>
      <c r="D32" s="198"/>
      <c r="E32" s="198"/>
      <c r="F32" s="199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6"/>
      <c r="U32" s="336"/>
      <c r="V32" s="336"/>
      <c r="W32" s="336"/>
      <c r="X32" s="336"/>
      <c r="Y32" s="336"/>
      <c r="Z32" s="336"/>
      <c r="AA32" s="337"/>
      <c r="AB32" s="144"/>
      <c r="AC32" s="145"/>
      <c r="AD32" s="145"/>
      <c r="AE32" s="145"/>
      <c r="AF32" s="145"/>
      <c r="AG32" s="145"/>
      <c r="AH32" s="145"/>
      <c r="AI32" s="145"/>
      <c r="AJ32" s="145"/>
      <c r="AK32" s="145"/>
      <c r="AL32" s="145"/>
      <c r="AM32" s="145"/>
      <c r="AN32" s="145"/>
      <c r="AO32" s="146"/>
      <c r="AP32" s="135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5"/>
      <c r="BE32" s="136"/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7"/>
      <c r="BQ32" s="135"/>
      <c r="BR32" s="136"/>
      <c r="BS32" s="136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7"/>
      <c r="CE32" s="135"/>
      <c r="CF32" s="136"/>
      <c r="CG32" s="136"/>
      <c r="CH32" s="136"/>
      <c r="CI32" s="136"/>
      <c r="CJ32" s="136"/>
      <c r="CK32" s="136"/>
      <c r="CL32" s="136"/>
      <c r="CM32" s="136"/>
      <c r="CN32" s="136"/>
      <c r="CO32" s="136"/>
      <c r="CP32" s="136"/>
      <c r="CQ32" s="136"/>
      <c r="CR32" s="136"/>
      <c r="CS32" s="136"/>
      <c r="CT32" s="137"/>
      <c r="CU32" s="135"/>
      <c r="CV32" s="136"/>
      <c r="CW32" s="136"/>
      <c r="CX32" s="136"/>
      <c r="CY32" s="136"/>
      <c r="CZ32" s="136"/>
      <c r="DA32" s="136"/>
      <c r="DB32" s="136"/>
      <c r="DC32" s="136"/>
      <c r="DD32" s="136"/>
      <c r="DE32" s="136"/>
      <c r="DF32" s="136"/>
      <c r="DG32" s="137"/>
      <c r="DH32" s="135"/>
      <c r="DI32" s="136"/>
      <c r="DJ32" s="136"/>
      <c r="DK32" s="136"/>
      <c r="DL32" s="136"/>
      <c r="DM32" s="136"/>
      <c r="DN32" s="136"/>
      <c r="DO32" s="136"/>
      <c r="DP32" s="136"/>
      <c r="DQ32" s="136"/>
      <c r="DR32" s="136"/>
      <c r="DS32" s="136"/>
      <c r="DT32" s="137"/>
    </row>
    <row r="33" spans="1:124" s="37" customFormat="1" ht="40.700000000000003" customHeight="1" x14ac:dyDescent="0.2">
      <c r="A33" s="138" t="s">
        <v>7</v>
      </c>
      <c r="B33" s="139"/>
      <c r="C33" s="139"/>
      <c r="D33" s="139"/>
      <c r="E33" s="139"/>
      <c r="F33" s="140"/>
      <c r="G33" s="333" t="s">
        <v>127</v>
      </c>
      <c r="H33" s="333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333"/>
      <c r="AA33" s="334"/>
      <c r="AB33" s="335" t="s">
        <v>1</v>
      </c>
      <c r="AC33" s="317"/>
      <c r="AD33" s="317"/>
      <c r="AE33" s="317"/>
      <c r="AF33" s="317"/>
      <c r="AG33" s="317"/>
      <c r="AH33" s="317"/>
      <c r="AI33" s="317"/>
      <c r="AJ33" s="317"/>
      <c r="AK33" s="317"/>
      <c r="AL33" s="317"/>
      <c r="AM33" s="317"/>
      <c r="AN33" s="317"/>
      <c r="AO33" s="318"/>
      <c r="AP33" s="335" t="s">
        <v>1</v>
      </c>
      <c r="AQ33" s="317"/>
      <c r="AR33" s="317"/>
      <c r="AS33" s="317"/>
      <c r="AT33" s="317"/>
      <c r="AU33" s="317"/>
      <c r="AV33" s="317"/>
      <c r="AW33" s="317"/>
      <c r="AX33" s="317"/>
      <c r="AY33" s="317"/>
      <c r="AZ33" s="317"/>
      <c r="BA33" s="317"/>
      <c r="BB33" s="317"/>
      <c r="BC33" s="317"/>
      <c r="BD33" s="335"/>
      <c r="BE33" s="317"/>
      <c r="BF33" s="317"/>
      <c r="BG33" s="317"/>
      <c r="BH33" s="317"/>
      <c r="BI33" s="317"/>
      <c r="BJ33" s="317"/>
      <c r="BK33" s="317"/>
      <c r="BL33" s="317"/>
      <c r="BM33" s="317"/>
      <c r="BN33" s="317"/>
      <c r="BO33" s="317"/>
      <c r="BP33" s="318"/>
      <c r="BQ33" s="335"/>
      <c r="BR33" s="317"/>
      <c r="BS33" s="317"/>
      <c r="BT33" s="317"/>
      <c r="BU33" s="317"/>
      <c r="BV33" s="317"/>
      <c r="BW33" s="317"/>
      <c r="BX33" s="317"/>
      <c r="BY33" s="317"/>
      <c r="BZ33" s="317"/>
      <c r="CA33" s="317"/>
      <c r="CB33" s="317"/>
      <c r="CC33" s="317"/>
      <c r="CD33" s="318"/>
      <c r="CE33" s="335"/>
      <c r="CF33" s="317"/>
      <c r="CG33" s="317"/>
      <c r="CH33" s="317"/>
      <c r="CI33" s="317"/>
      <c r="CJ33" s="317"/>
      <c r="CK33" s="317"/>
      <c r="CL33" s="317"/>
      <c r="CM33" s="317"/>
      <c r="CN33" s="317"/>
      <c r="CO33" s="317"/>
      <c r="CP33" s="317"/>
      <c r="CQ33" s="317"/>
      <c r="CR33" s="317"/>
      <c r="CS33" s="317"/>
      <c r="CT33" s="318"/>
      <c r="CU33" s="335"/>
      <c r="CV33" s="317"/>
      <c r="CW33" s="317"/>
      <c r="CX33" s="317"/>
      <c r="CY33" s="317"/>
      <c r="CZ33" s="317"/>
      <c r="DA33" s="317"/>
      <c r="DB33" s="317"/>
      <c r="DC33" s="317"/>
      <c r="DD33" s="317"/>
      <c r="DE33" s="317"/>
      <c r="DF33" s="317"/>
      <c r="DG33" s="318"/>
      <c r="DH33" s="335"/>
      <c r="DI33" s="317"/>
      <c r="DJ33" s="317"/>
      <c r="DK33" s="317"/>
      <c r="DL33" s="317"/>
      <c r="DM33" s="317"/>
      <c r="DN33" s="317"/>
      <c r="DO33" s="317"/>
      <c r="DP33" s="317"/>
      <c r="DQ33" s="317"/>
      <c r="DR33" s="317"/>
      <c r="DS33" s="317"/>
      <c r="DT33" s="318"/>
    </row>
    <row r="34" spans="1:124" s="6" customFormat="1" ht="42.75" customHeight="1" x14ac:dyDescent="0.2">
      <c r="A34" s="147" t="s">
        <v>30</v>
      </c>
      <c r="B34" s="148"/>
      <c r="C34" s="148"/>
      <c r="D34" s="148"/>
      <c r="E34" s="148"/>
      <c r="F34" s="149"/>
      <c r="G34" s="234" t="s">
        <v>128</v>
      </c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5"/>
      <c r="AB34" s="144"/>
      <c r="AC34" s="145"/>
      <c r="AD34" s="145"/>
      <c r="AE34" s="145"/>
      <c r="AF34" s="145"/>
      <c r="AG34" s="145"/>
      <c r="AH34" s="145"/>
      <c r="AI34" s="145"/>
      <c r="AJ34" s="145"/>
      <c r="AK34" s="145"/>
      <c r="AL34" s="145"/>
      <c r="AM34" s="145"/>
      <c r="AN34" s="145"/>
      <c r="AO34" s="146"/>
      <c r="AP34" s="144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4"/>
      <c r="BE34" s="145"/>
      <c r="BF34" s="145"/>
      <c r="BG34" s="145"/>
      <c r="BH34" s="145"/>
      <c r="BI34" s="145"/>
      <c r="BJ34" s="145"/>
      <c r="BK34" s="145"/>
      <c r="BL34" s="145"/>
      <c r="BM34" s="145"/>
      <c r="BN34" s="145"/>
      <c r="BO34" s="145"/>
      <c r="BP34" s="146"/>
      <c r="BQ34" s="144"/>
      <c r="BR34" s="145"/>
      <c r="BS34" s="145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6"/>
      <c r="CE34" s="144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5"/>
      <c r="CQ34" s="145"/>
      <c r="CR34" s="145"/>
      <c r="CS34" s="145"/>
      <c r="CT34" s="146"/>
      <c r="CU34" s="144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  <c r="DG34" s="146"/>
      <c r="DH34" s="144"/>
      <c r="DI34" s="145"/>
      <c r="DJ34" s="145"/>
      <c r="DK34" s="145"/>
      <c r="DL34" s="145"/>
      <c r="DM34" s="145"/>
      <c r="DN34" s="145"/>
      <c r="DO34" s="145"/>
      <c r="DP34" s="145"/>
      <c r="DQ34" s="145"/>
      <c r="DR34" s="145"/>
      <c r="DS34" s="145"/>
      <c r="DT34" s="146"/>
    </row>
    <row r="35" spans="1:124" s="6" customFormat="1" ht="16.5" customHeight="1" x14ac:dyDescent="0.2">
      <c r="A35" s="147" t="s">
        <v>31</v>
      </c>
      <c r="B35" s="148"/>
      <c r="C35" s="148"/>
      <c r="D35" s="148"/>
      <c r="E35" s="148"/>
      <c r="F35" s="149"/>
      <c r="G35" s="234" t="s">
        <v>129</v>
      </c>
      <c r="H35" s="234"/>
      <c r="I35" s="234"/>
      <c r="J35" s="234"/>
      <c r="K35" s="234"/>
      <c r="L35" s="234"/>
      <c r="M35" s="234"/>
      <c r="N35" s="234"/>
      <c r="O35" s="234"/>
      <c r="P35" s="234"/>
      <c r="Q35" s="234"/>
      <c r="R35" s="234"/>
      <c r="S35" s="234"/>
      <c r="T35" s="234"/>
      <c r="U35" s="234"/>
      <c r="V35" s="234"/>
      <c r="W35" s="234"/>
      <c r="X35" s="234"/>
      <c r="Y35" s="234"/>
      <c r="Z35" s="234"/>
      <c r="AA35" s="235"/>
      <c r="AB35" s="144"/>
      <c r="AC35" s="145"/>
      <c r="AD35" s="145"/>
      <c r="AE35" s="145"/>
      <c r="AF35" s="145"/>
      <c r="AG35" s="145"/>
      <c r="AH35" s="145"/>
      <c r="AI35" s="145"/>
      <c r="AJ35" s="145"/>
      <c r="AK35" s="145"/>
      <c r="AL35" s="145"/>
      <c r="AM35" s="145"/>
      <c r="AN35" s="145"/>
      <c r="AO35" s="146"/>
      <c r="AP35" s="144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4"/>
      <c r="BE35" s="145"/>
      <c r="BF35" s="145"/>
      <c r="BG35" s="145"/>
      <c r="BH35" s="145"/>
      <c r="BI35" s="145"/>
      <c r="BJ35" s="145"/>
      <c r="BK35" s="145"/>
      <c r="BL35" s="145"/>
      <c r="BM35" s="145"/>
      <c r="BN35" s="145"/>
      <c r="BO35" s="145"/>
      <c r="BP35" s="146"/>
      <c r="BQ35" s="144"/>
      <c r="BR35" s="145"/>
      <c r="BS35" s="145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6"/>
      <c r="CE35" s="144"/>
      <c r="CF35" s="145"/>
      <c r="CG35" s="145"/>
      <c r="CH35" s="145"/>
      <c r="CI35" s="145"/>
      <c r="CJ35" s="145"/>
      <c r="CK35" s="145"/>
      <c r="CL35" s="145"/>
      <c r="CM35" s="145"/>
      <c r="CN35" s="145"/>
      <c r="CO35" s="145"/>
      <c r="CP35" s="145"/>
      <c r="CQ35" s="145"/>
      <c r="CR35" s="145"/>
      <c r="CS35" s="145"/>
      <c r="CT35" s="146"/>
      <c r="CU35" s="144"/>
      <c r="CV35" s="145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  <c r="DG35" s="146"/>
      <c r="DH35" s="144"/>
      <c r="DI35" s="145"/>
      <c r="DJ35" s="145"/>
      <c r="DK35" s="145"/>
      <c r="DL35" s="145"/>
      <c r="DM35" s="145"/>
      <c r="DN35" s="145"/>
      <c r="DO35" s="145"/>
      <c r="DP35" s="145"/>
      <c r="DQ35" s="145"/>
      <c r="DR35" s="145"/>
      <c r="DS35" s="145"/>
      <c r="DT35" s="146"/>
    </row>
    <row r="36" spans="1:124" s="6" customFormat="1" ht="16.5" customHeight="1" x14ac:dyDescent="0.2">
      <c r="A36" s="197"/>
      <c r="B36" s="198"/>
      <c r="C36" s="198"/>
      <c r="D36" s="198"/>
      <c r="E36" s="198"/>
      <c r="F36" s="199"/>
      <c r="G36" s="336"/>
      <c r="H36" s="336"/>
      <c r="I36" s="336"/>
      <c r="J36" s="336"/>
      <c r="K36" s="336"/>
      <c r="L36" s="336"/>
      <c r="M36" s="336"/>
      <c r="N36" s="336"/>
      <c r="O36" s="336"/>
      <c r="P36" s="336"/>
      <c r="Q36" s="336"/>
      <c r="R36" s="336"/>
      <c r="S36" s="336"/>
      <c r="T36" s="336"/>
      <c r="U36" s="336"/>
      <c r="V36" s="336"/>
      <c r="W36" s="336"/>
      <c r="X36" s="336"/>
      <c r="Y36" s="336"/>
      <c r="Z36" s="336"/>
      <c r="AA36" s="337"/>
      <c r="AB36" s="144"/>
      <c r="AC36" s="145"/>
      <c r="AD36" s="145"/>
      <c r="AE36" s="145"/>
      <c r="AF36" s="145"/>
      <c r="AG36" s="145"/>
      <c r="AH36" s="145"/>
      <c r="AI36" s="145"/>
      <c r="AJ36" s="145"/>
      <c r="AK36" s="145"/>
      <c r="AL36" s="145"/>
      <c r="AM36" s="145"/>
      <c r="AN36" s="145"/>
      <c r="AO36" s="146"/>
      <c r="AP36" s="144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4"/>
      <c r="BE36" s="145"/>
      <c r="BF36" s="145"/>
      <c r="BG36" s="145"/>
      <c r="BH36" s="145"/>
      <c r="BI36" s="145"/>
      <c r="BJ36" s="145"/>
      <c r="BK36" s="145"/>
      <c r="BL36" s="145"/>
      <c r="BM36" s="145"/>
      <c r="BN36" s="145"/>
      <c r="BO36" s="145"/>
      <c r="BP36" s="146"/>
      <c r="BQ36" s="144"/>
      <c r="BR36" s="145"/>
      <c r="BS36" s="145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6"/>
      <c r="CE36" s="144"/>
      <c r="CF36" s="145"/>
      <c r="CG36" s="145"/>
      <c r="CH36" s="145"/>
      <c r="CI36" s="145"/>
      <c r="CJ36" s="145"/>
      <c r="CK36" s="145"/>
      <c r="CL36" s="145"/>
      <c r="CM36" s="145"/>
      <c r="CN36" s="145"/>
      <c r="CO36" s="145"/>
      <c r="CP36" s="145"/>
      <c r="CQ36" s="145"/>
      <c r="CR36" s="145"/>
      <c r="CS36" s="145"/>
      <c r="CT36" s="146"/>
      <c r="CU36" s="144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  <c r="DG36" s="146"/>
      <c r="DH36" s="144"/>
      <c r="DI36" s="145"/>
      <c r="DJ36" s="145"/>
      <c r="DK36" s="145"/>
      <c r="DL36" s="145"/>
      <c r="DM36" s="145"/>
      <c r="DN36" s="145"/>
      <c r="DO36" s="145"/>
      <c r="DP36" s="145"/>
      <c r="DQ36" s="145"/>
      <c r="DR36" s="145"/>
      <c r="DS36" s="145"/>
      <c r="DT36" s="146"/>
    </row>
    <row r="37" spans="1:124" s="37" customFormat="1" ht="26.25" customHeight="1" x14ac:dyDescent="0.2">
      <c r="A37" s="138" t="s">
        <v>8</v>
      </c>
      <c r="B37" s="139"/>
      <c r="C37" s="139"/>
      <c r="D37" s="139"/>
      <c r="E37" s="139"/>
      <c r="F37" s="140"/>
      <c r="G37" s="333" t="s">
        <v>130</v>
      </c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333"/>
      <c r="Z37" s="333"/>
      <c r="AA37" s="334"/>
      <c r="AB37" s="335" t="s">
        <v>1</v>
      </c>
      <c r="AC37" s="317"/>
      <c r="AD37" s="317"/>
      <c r="AE37" s="317"/>
      <c r="AF37" s="317"/>
      <c r="AG37" s="317"/>
      <c r="AH37" s="317"/>
      <c r="AI37" s="317"/>
      <c r="AJ37" s="317"/>
      <c r="AK37" s="317"/>
      <c r="AL37" s="317"/>
      <c r="AM37" s="317"/>
      <c r="AN37" s="317"/>
      <c r="AO37" s="318"/>
      <c r="AP37" s="335" t="s">
        <v>1</v>
      </c>
      <c r="AQ37" s="317"/>
      <c r="AR37" s="317"/>
      <c r="AS37" s="317"/>
      <c r="AT37" s="317"/>
      <c r="AU37" s="317"/>
      <c r="AV37" s="317"/>
      <c r="AW37" s="317"/>
      <c r="AX37" s="317"/>
      <c r="AY37" s="317"/>
      <c r="AZ37" s="317"/>
      <c r="BA37" s="317"/>
      <c r="BB37" s="317"/>
      <c r="BC37" s="317"/>
      <c r="BD37" s="245">
        <f>SUM(BD38:BP43)+BD45</f>
        <v>2058551.15</v>
      </c>
      <c r="BE37" s="246"/>
      <c r="BF37" s="246"/>
      <c r="BG37" s="246"/>
      <c r="BH37" s="246"/>
      <c r="BI37" s="246"/>
      <c r="BJ37" s="246"/>
      <c r="BK37" s="246"/>
      <c r="BL37" s="246"/>
      <c r="BM37" s="246"/>
      <c r="BN37" s="246"/>
      <c r="BO37" s="246"/>
      <c r="BP37" s="247"/>
      <c r="BQ37" s="245">
        <f>SUM(BQ38:CD43)+BQ45</f>
        <v>1874551.15</v>
      </c>
      <c r="BR37" s="246"/>
      <c r="BS37" s="246"/>
      <c r="BT37" s="246"/>
      <c r="BU37" s="246"/>
      <c r="BV37" s="246"/>
      <c r="BW37" s="246"/>
      <c r="BX37" s="246"/>
      <c r="BY37" s="246"/>
      <c r="BZ37" s="246"/>
      <c r="CA37" s="246"/>
      <c r="CB37" s="246"/>
      <c r="CC37" s="246"/>
      <c r="CD37" s="247"/>
      <c r="CE37" s="245"/>
      <c r="CF37" s="246"/>
      <c r="CG37" s="246"/>
      <c r="CH37" s="246"/>
      <c r="CI37" s="246"/>
      <c r="CJ37" s="246"/>
      <c r="CK37" s="246"/>
      <c r="CL37" s="246"/>
      <c r="CM37" s="246"/>
      <c r="CN37" s="246"/>
      <c r="CO37" s="246"/>
      <c r="CP37" s="246"/>
      <c r="CQ37" s="246"/>
      <c r="CR37" s="246"/>
      <c r="CS37" s="246"/>
      <c r="CT37" s="247"/>
      <c r="CU37" s="245">
        <f>CU39+CU40+CU41+CU42+CU43+CU44+CU45</f>
        <v>184000</v>
      </c>
      <c r="CV37" s="246"/>
      <c r="CW37" s="246"/>
      <c r="CX37" s="246"/>
      <c r="CY37" s="246"/>
      <c r="CZ37" s="246"/>
      <c r="DA37" s="246"/>
      <c r="DB37" s="246"/>
      <c r="DC37" s="246"/>
      <c r="DD37" s="246"/>
      <c r="DE37" s="246"/>
      <c r="DF37" s="246"/>
      <c r="DG37" s="247"/>
      <c r="DH37" s="245"/>
      <c r="DI37" s="246"/>
      <c r="DJ37" s="246"/>
      <c r="DK37" s="246"/>
      <c r="DL37" s="246"/>
      <c r="DM37" s="246"/>
      <c r="DN37" s="246"/>
      <c r="DO37" s="246"/>
      <c r="DP37" s="246"/>
      <c r="DQ37" s="246"/>
      <c r="DR37" s="246"/>
      <c r="DS37" s="246"/>
      <c r="DT37" s="247"/>
    </row>
    <row r="38" spans="1:124" s="6" customFormat="1" ht="67.7" customHeight="1" x14ac:dyDescent="0.2">
      <c r="A38" s="147" t="s">
        <v>11</v>
      </c>
      <c r="B38" s="148"/>
      <c r="C38" s="148"/>
      <c r="D38" s="148"/>
      <c r="E38" s="148"/>
      <c r="F38" s="149"/>
      <c r="G38" s="331" t="s">
        <v>131</v>
      </c>
      <c r="H38" s="331"/>
      <c r="I38" s="331"/>
      <c r="J38" s="331"/>
      <c r="K38" s="331"/>
      <c r="L38" s="331"/>
      <c r="M38" s="331"/>
      <c r="N38" s="331"/>
      <c r="O38" s="331"/>
      <c r="P38" s="331"/>
      <c r="Q38" s="331"/>
      <c r="R38" s="331"/>
      <c r="S38" s="331"/>
      <c r="T38" s="331"/>
      <c r="U38" s="331"/>
      <c r="V38" s="331"/>
      <c r="W38" s="331"/>
      <c r="X38" s="331"/>
      <c r="Y38" s="331"/>
      <c r="Z38" s="331"/>
      <c r="AA38" s="332"/>
      <c r="AB38" s="144"/>
      <c r="AC38" s="145"/>
      <c r="AD38" s="145"/>
      <c r="AE38" s="145"/>
      <c r="AF38" s="145"/>
      <c r="AG38" s="145"/>
      <c r="AH38" s="145"/>
      <c r="AI38" s="145"/>
      <c r="AJ38" s="145"/>
      <c r="AK38" s="145"/>
      <c r="AL38" s="145"/>
      <c r="AM38" s="145"/>
      <c r="AN38" s="145"/>
      <c r="AO38" s="146"/>
      <c r="AP38" s="144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4"/>
      <c r="BE38" s="145"/>
      <c r="BF38" s="145"/>
      <c r="BG38" s="145"/>
      <c r="BH38" s="145"/>
      <c r="BI38" s="145"/>
      <c r="BJ38" s="145"/>
      <c r="BK38" s="145"/>
      <c r="BL38" s="145"/>
      <c r="BM38" s="145"/>
      <c r="BN38" s="145"/>
      <c r="BO38" s="145"/>
      <c r="BP38" s="146"/>
      <c r="BQ38" s="144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6"/>
      <c r="CE38" s="144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6"/>
      <c r="CU38" s="144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  <c r="DG38" s="146"/>
      <c r="DH38" s="144"/>
      <c r="DI38" s="145"/>
      <c r="DJ38" s="145"/>
      <c r="DK38" s="145"/>
      <c r="DL38" s="145"/>
      <c r="DM38" s="145"/>
      <c r="DN38" s="145"/>
      <c r="DO38" s="145"/>
      <c r="DP38" s="145"/>
      <c r="DQ38" s="145"/>
      <c r="DR38" s="145"/>
      <c r="DS38" s="145"/>
      <c r="DT38" s="146"/>
    </row>
    <row r="39" spans="1:124" s="6" customFormat="1" ht="56.25" customHeight="1" x14ac:dyDescent="0.2">
      <c r="A39" s="197" t="s">
        <v>12</v>
      </c>
      <c r="B39" s="198"/>
      <c r="C39" s="198"/>
      <c r="D39" s="198"/>
      <c r="E39" s="198"/>
      <c r="F39" s="199"/>
      <c r="G39" s="329" t="s">
        <v>283</v>
      </c>
      <c r="H39" s="329"/>
      <c r="I39" s="329"/>
      <c r="J39" s="329"/>
      <c r="K39" s="329"/>
      <c r="L39" s="329"/>
      <c r="M39" s="329"/>
      <c r="N39" s="329"/>
      <c r="O39" s="329"/>
      <c r="P39" s="329"/>
      <c r="Q39" s="329"/>
      <c r="R39" s="329"/>
      <c r="S39" s="329"/>
      <c r="T39" s="329"/>
      <c r="U39" s="329"/>
      <c r="V39" s="329"/>
      <c r="W39" s="329"/>
      <c r="X39" s="329"/>
      <c r="Y39" s="329"/>
      <c r="Z39" s="329"/>
      <c r="AA39" s="330"/>
      <c r="AB39" s="144">
        <v>12</v>
      </c>
      <c r="AC39" s="145"/>
      <c r="AD39" s="145"/>
      <c r="AE39" s="145"/>
      <c r="AF39" s="145"/>
      <c r="AG39" s="145"/>
      <c r="AH39" s="145"/>
      <c r="AI39" s="145"/>
      <c r="AJ39" s="145"/>
      <c r="AK39" s="145"/>
      <c r="AL39" s="145"/>
      <c r="AM39" s="145"/>
      <c r="AN39" s="145"/>
      <c r="AO39" s="146"/>
      <c r="AP39" s="135">
        <v>18000</v>
      </c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5">
        <f>AB39*AP39</f>
        <v>216000</v>
      </c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7"/>
      <c r="BQ39" s="135">
        <f>BD39</f>
        <v>216000</v>
      </c>
      <c r="BR39" s="136"/>
      <c r="BS39" s="136"/>
      <c r="BT39" s="136"/>
      <c r="BU39" s="136"/>
      <c r="BV39" s="136"/>
      <c r="BW39" s="136"/>
      <c r="BX39" s="136"/>
      <c r="BY39" s="136"/>
      <c r="BZ39" s="136"/>
      <c r="CA39" s="136"/>
      <c r="CB39" s="136"/>
      <c r="CC39" s="136"/>
      <c r="CD39" s="137"/>
      <c r="CE39" s="135"/>
      <c r="CF39" s="136"/>
      <c r="CG39" s="136"/>
      <c r="CH39" s="136"/>
      <c r="CI39" s="136"/>
      <c r="CJ39" s="136"/>
      <c r="CK39" s="136"/>
      <c r="CL39" s="136"/>
      <c r="CM39" s="136"/>
      <c r="CN39" s="136"/>
      <c r="CO39" s="136"/>
      <c r="CP39" s="136"/>
      <c r="CQ39" s="136"/>
      <c r="CR39" s="136"/>
      <c r="CS39" s="136"/>
      <c r="CT39" s="137"/>
      <c r="CU39" s="135"/>
      <c r="CV39" s="136"/>
      <c r="CW39" s="136"/>
      <c r="CX39" s="136"/>
      <c r="CY39" s="136"/>
      <c r="CZ39" s="136"/>
      <c r="DA39" s="136"/>
      <c r="DB39" s="136"/>
      <c r="DC39" s="136"/>
      <c r="DD39" s="136"/>
      <c r="DE39" s="136"/>
      <c r="DF39" s="136"/>
      <c r="DG39" s="137"/>
      <c r="DH39" s="135"/>
      <c r="DI39" s="136"/>
      <c r="DJ39" s="136"/>
      <c r="DK39" s="136"/>
      <c r="DL39" s="136"/>
      <c r="DM39" s="136"/>
      <c r="DN39" s="136"/>
      <c r="DO39" s="136"/>
      <c r="DP39" s="136"/>
      <c r="DQ39" s="136"/>
      <c r="DR39" s="136"/>
      <c r="DS39" s="136"/>
      <c r="DT39" s="137"/>
    </row>
    <row r="40" spans="1:124" s="6" customFormat="1" ht="29.25" customHeight="1" x14ac:dyDescent="0.2">
      <c r="A40" s="197" t="s">
        <v>316</v>
      </c>
      <c r="B40" s="198"/>
      <c r="C40" s="198"/>
      <c r="D40" s="198"/>
      <c r="E40" s="198"/>
      <c r="F40" s="199"/>
      <c r="G40" s="329" t="s">
        <v>286</v>
      </c>
      <c r="H40" s="329"/>
      <c r="I40" s="329"/>
      <c r="J40" s="329"/>
      <c r="K40" s="329"/>
      <c r="L40" s="329"/>
      <c r="M40" s="329"/>
      <c r="N40" s="329"/>
      <c r="O40" s="329"/>
      <c r="P40" s="329"/>
      <c r="Q40" s="329"/>
      <c r="R40" s="329"/>
      <c r="S40" s="329"/>
      <c r="T40" s="329"/>
      <c r="U40" s="329"/>
      <c r="V40" s="329"/>
      <c r="W40" s="329"/>
      <c r="X40" s="329"/>
      <c r="Y40" s="329"/>
      <c r="Z40" s="329"/>
      <c r="AA40" s="330"/>
      <c r="AB40" s="144">
        <v>12</v>
      </c>
      <c r="AC40" s="145"/>
      <c r="AD40" s="145"/>
      <c r="AE40" s="145"/>
      <c r="AF40" s="145"/>
      <c r="AG40" s="145"/>
      <c r="AH40" s="145"/>
      <c r="AI40" s="145"/>
      <c r="AJ40" s="145"/>
      <c r="AK40" s="145"/>
      <c r="AL40" s="145"/>
      <c r="AM40" s="145"/>
      <c r="AN40" s="145"/>
      <c r="AO40" s="146"/>
      <c r="AP40" s="135">
        <v>15000</v>
      </c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5">
        <f>AB40*AP40</f>
        <v>180000</v>
      </c>
      <c r="BE40" s="136"/>
      <c r="BF40" s="136"/>
      <c r="BG40" s="136"/>
      <c r="BH40" s="136"/>
      <c r="BI40" s="136"/>
      <c r="BJ40" s="136"/>
      <c r="BK40" s="136"/>
      <c r="BL40" s="136"/>
      <c r="BM40" s="136"/>
      <c r="BN40" s="136"/>
      <c r="BO40" s="136"/>
      <c r="BP40" s="137"/>
      <c r="BQ40" s="135">
        <f>BD40</f>
        <v>180000</v>
      </c>
      <c r="BR40" s="136"/>
      <c r="BS40" s="136"/>
      <c r="BT40" s="136"/>
      <c r="BU40" s="136"/>
      <c r="BV40" s="136"/>
      <c r="BW40" s="136"/>
      <c r="BX40" s="136"/>
      <c r="BY40" s="136"/>
      <c r="BZ40" s="136"/>
      <c r="CA40" s="136"/>
      <c r="CB40" s="136"/>
      <c r="CC40" s="136"/>
      <c r="CD40" s="137"/>
      <c r="CE40" s="135"/>
      <c r="CF40" s="136"/>
      <c r="CG40" s="136"/>
      <c r="CH40" s="136"/>
      <c r="CI40" s="136"/>
      <c r="CJ40" s="136"/>
      <c r="CK40" s="136"/>
      <c r="CL40" s="136"/>
      <c r="CM40" s="136"/>
      <c r="CN40" s="136"/>
      <c r="CO40" s="136"/>
      <c r="CP40" s="136"/>
      <c r="CQ40" s="136"/>
      <c r="CR40" s="136"/>
      <c r="CS40" s="136"/>
      <c r="CT40" s="137"/>
      <c r="CU40" s="135"/>
      <c r="CV40" s="136"/>
      <c r="CW40" s="136"/>
      <c r="CX40" s="136"/>
      <c r="CY40" s="136"/>
      <c r="CZ40" s="136"/>
      <c r="DA40" s="136"/>
      <c r="DB40" s="136"/>
      <c r="DC40" s="136"/>
      <c r="DD40" s="136"/>
      <c r="DE40" s="136"/>
      <c r="DF40" s="136"/>
      <c r="DG40" s="137"/>
      <c r="DH40" s="135"/>
      <c r="DI40" s="136"/>
      <c r="DJ40" s="136"/>
      <c r="DK40" s="136"/>
      <c r="DL40" s="136"/>
      <c r="DM40" s="136"/>
      <c r="DN40" s="136"/>
      <c r="DO40" s="136"/>
      <c r="DP40" s="136"/>
      <c r="DQ40" s="136"/>
      <c r="DR40" s="136"/>
      <c r="DS40" s="136"/>
      <c r="DT40" s="137"/>
    </row>
    <row r="41" spans="1:124" s="6" customFormat="1" ht="31.7" customHeight="1" x14ac:dyDescent="0.2">
      <c r="A41" s="197" t="s">
        <v>316</v>
      </c>
      <c r="B41" s="198"/>
      <c r="C41" s="198"/>
      <c r="D41" s="198"/>
      <c r="E41" s="198"/>
      <c r="F41" s="199"/>
      <c r="G41" s="329" t="s">
        <v>291</v>
      </c>
      <c r="H41" s="329"/>
      <c r="I41" s="329"/>
      <c r="J41" s="329"/>
      <c r="K41" s="329"/>
      <c r="L41" s="329"/>
      <c r="M41" s="329"/>
      <c r="N41" s="329"/>
      <c r="O41" s="329"/>
      <c r="P41" s="329"/>
      <c r="Q41" s="329"/>
      <c r="R41" s="329"/>
      <c r="S41" s="329"/>
      <c r="T41" s="329"/>
      <c r="U41" s="329"/>
      <c r="V41" s="329"/>
      <c r="W41" s="329"/>
      <c r="X41" s="329"/>
      <c r="Y41" s="329"/>
      <c r="Z41" s="329"/>
      <c r="AA41" s="330"/>
      <c r="AB41" s="144">
        <v>3</v>
      </c>
      <c r="AC41" s="145"/>
      <c r="AD41" s="145"/>
      <c r="AE41" s="145"/>
      <c r="AF41" s="145"/>
      <c r="AG41" s="145"/>
      <c r="AH41" s="145"/>
      <c r="AI41" s="145"/>
      <c r="AJ41" s="145"/>
      <c r="AK41" s="145"/>
      <c r="AL41" s="145"/>
      <c r="AM41" s="145"/>
      <c r="AN41" s="145"/>
      <c r="AO41" s="146"/>
      <c r="AP41" s="135">
        <v>35000</v>
      </c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36"/>
      <c r="BD41" s="135">
        <f>AB41*AP41</f>
        <v>105000</v>
      </c>
      <c r="BE41" s="136"/>
      <c r="BF41" s="136"/>
      <c r="BG41" s="136"/>
      <c r="BH41" s="136"/>
      <c r="BI41" s="136"/>
      <c r="BJ41" s="136"/>
      <c r="BK41" s="136"/>
      <c r="BL41" s="136"/>
      <c r="BM41" s="136"/>
      <c r="BN41" s="136"/>
      <c r="BO41" s="136"/>
      <c r="BP41" s="137"/>
      <c r="BQ41" s="135">
        <f>BD41</f>
        <v>105000</v>
      </c>
      <c r="BR41" s="136"/>
      <c r="BS41" s="136"/>
      <c r="BT41" s="136"/>
      <c r="BU41" s="136"/>
      <c r="BV41" s="136"/>
      <c r="BW41" s="136"/>
      <c r="BX41" s="136"/>
      <c r="BY41" s="136"/>
      <c r="BZ41" s="136"/>
      <c r="CA41" s="136"/>
      <c r="CB41" s="136"/>
      <c r="CC41" s="136"/>
      <c r="CD41" s="137"/>
      <c r="CE41" s="135"/>
      <c r="CF41" s="136"/>
      <c r="CG41" s="136"/>
      <c r="CH41" s="136"/>
      <c r="CI41" s="136"/>
      <c r="CJ41" s="136"/>
      <c r="CK41" s="136"/>
      <c r="CL41" s="136"/>
      <c r="CM41" s="136"/>
      <c r="CN41" s="136"/>
      <c r="CO41" s="136"/>
      <c r="CP41" s="136"/>
      <c r="CQ41" s="136"/>
      <c r="CR41" s="136"/>
      <c r="CS41" s="136"/>
      <c r="CT41" s="137"/>
      <c r="CU41" s="135"/>
      <c r="CV41" s="136"/>
      <c r="CW41" s="136"/>
      <c r="CX41" s="136"/>
      <c r="CY41" s="136"/>
      <c r="CZ41" s="136"/>
      <c r="DA41" s="136"/>
      <c r="DB41" s="136"/>
      <c r="DC41" s="136"/>
      <c r="DD41" s="136"/>
      <c r="DE41" s="136"/>
      <c r="DF41" s="136"/>
      <c r="DG41" s="137"/>
      <c r="DH41" s="135"/>
      <c r="DI41" s="136"/>
      <c r="DJ41" s="136"/>
      <c r="DK41" s="136"/>
      <c r="DL41" s="136"/>
      <c r="DM41" s="136"/>
      <c r="DN41" s="136"/>
      <c r="DO41" s="136"/>
      <c r="DP41" s="136"/>
      <c r="DQ41" s="136"/>
      <c r="DR41" s="136"/>
      <c r="DS41" s="136"/>
      <c r="DT41" s="137"/>
    </row>
    <row r="42" spans="1:124" s="6" customFormat="1" ht="37.5" customHeight="1" x14ac:dyDescent="0.2">
      <c r="A42" s="197" t="s">
        <v>317</v>
      </c>
      <c r="B42" s="198"/>
      <c r="C42" s="198"/>
      <c r="D42" s="198"/>
      <c r="E42" s="198"/>
      <c r="F42" s="199"/>
      <c r="G42" s="329" t="s">
        <v>402</v>
      </c>
      <c r="H42" s="329"/>
      <c r="I42" s="329"/>
      <c r="J42" s="329"/>
      <c r="K42" s="329"/>
      <c r="L42" s="329"/>
      <c r="M42" s="329"/>
      <c r="N42" s="329"/>
      <c r="O42" s="329"/>
      <c r="P42" s="329"/>
      <c r="Q42" s="329"/>
      <c r="R42" s="329"/>
      <c r="S42" s="329"/>
      <c r="T42" s="329"/>
      <c r="U42" s="329"/>
      <c r="V42" s="329"/>
      <c r="W42" s="329"/>
      <c r="X42" s="329"/>
      <c r="Y42" s="329"/>
      <c r="Z42" s="329"/>
      <c r="AA42" s="330"/>
      <c r="AB42" s="144">
        <v>1</v>
      </c>
      <c r="AC42" s="145"/>
      <c r="AD42" s="145"/>
      <c r="AE42" s="145"/>
      <c r="AF42" s="145"/>
      <c r="AG42" s="145"/>
      <c r="AH42" s="145"/>
      <c r="AI42" s="145"/>
      <c r="AJ42" s="145"/>
      <c r="AK42" s="145"/>
      <c r="AL42" s="145"/>
      <c r="AM42" s="145"/>
      <c r="AN42" s="145"/>
      <c r="AO42" s="146"/>
      <c r="AP42" s="135">
        <f>BQ42+CU42</f>
        <v>1459751.15</v>
      </c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5">
        <f>AB42*AP42</f>
        <v>1459751.15</v>
      </c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7"/>
      <c r="BQ42" s="135">
        <f>420904.85+254846.3+600000</f>
        <v>1275751.1499999999</v>
      </c>
      <c r="BR42" s="136"/>
      <c r="BS42" s="136"/>
      <c r="BT42" s="136"/>
      <c r="BU42" s="136"/>
      <c r="BV42" s="136"/>
      <c r="BW42" s="136"/>
      <c r="BX42" s="136"/>
      <c r="BY42" s="136"/>
      <c r="BZ42" s="136"/>
      <c r="CA42" s="136"/>
      <c r="CB42" s="136"/>
      <c r="CC42" s="136"/>
      <c r="CD42" s="137"/>
      <c r="CE42" s="135"/>
      <c r="CF42" s="136"/>
      <c r="CG42" s="136"/>
      <c r="CH42" s="136"/>
      <c r="CI42" s="136"/>
      <c r="CJ42" s="136"/>
      <c r="CK42" s="136"/>
      <c r="CL42" s="136"/>
      <c r="CM42" s="136"/>
      <c r="CN42" s="136"/>
      <c r="CO42" s="136"/>
      <c r="CP42" s="136"/>
      <c r="CQ42" s="136"/>
      <c r="CR42" s="136"/>
      <c r="CS42" s="136"/>
      <c r="CT42" s="137"/>
      <c r="CU42" s="135">
        <v>184000</v>
      </c>
      <c r="CV42" s="136"/>
      <c r="CW42" s="136"/>
      <c r="CX42" s="136"/>
      <c r="CY42" s="136"/>
      <c r="CZ42" s="136"/>
      <c r="DA42" s="136"/>
      <c r="DB42" s="136"/>
      <c r="DC42" s="136"/>
      <c r="DD42" s="136"/>
      <c r="DE42" s="136"/>
      <c r="DF42" s="136"/>
      <c r="DG42" s="137"/>
      <c r="DH42" s="135"/>
      <c r="DI42" s="136"/>
      <c r="DJ42" s="136"/>
      <c r="DK42" s="136"/>
      <c r="DL42" s="136"/>
      <c r="DM42" s="136"/>
      <c r="DN42" s="136"/>
      <c r="DO42" s="136"/>
      <c r="DP42" s="136"/>
      <c r="DQ42" s="136"/>
      <c r="DR42" s="136"/>
      <c r="DS42" s="136"/>
      <c r="DT42" s="137"/>
    </row>
    <row r="43" spans="1:124" s="6" customFormat="1" ht="37.5" customHeight="1" x14ac:dyDescent="0.2">
      <c r="A43" s="197" t="s">
        <v>318</v>
      </c>
      <c r="B43" s="198"/>
      <c r="C43" s="198"/>
      <c r="D43" s="198"/>
      <c r="E43" s="198"/>
      <c r="F43" s="199"/>
      <c r="G43" s="329" t="s">
        <v>287</v>
      </c>
      <c r="H43" s="329"/>
      <c r="I43" s="329"/>
      <c r="J43" s="329"/>
      <c r="K43" s="329"/>
      <c r="L43" s="329"/>
      <c r="M43" s="329"/>
      <c r="N43" s="329"/>
      <c r="O43" s="329"/>
      <c r="P43" s="329"/>
      <c r="Q43" s="329"/>
      <c r="R43" s="329"/>
      <c r="S43" s="329"/>
      <c r="T43" s="329"/>
      <c r="U43" s="329"/>
      <c r="V43" s="329"/>
      <c r="W43" s="329"/>
      <c r="X43" s="329"/>
      <c r="Y43" s="329"/>
      <c r="Z43" s="329"/>
      <c r="AA43" s="330"/>
      <c r="AB43" s="144">
        <v>3</v>
      </c>
      <c r="AC43" s="145"/>
      <c r="AD43" s="145"/>
      <c r="AE43" s="145"/>
      <c r="AF43" s="145"/>
      <c r="AG43" s="145"/>
      <c r="AH43" s="145"/>
      <c r="AI43" s="145"/>
      <c r="AJ43" s="145"/>
      <c r="AK43" s="145"/>
      <c r="AL43" s="145"/>
      <c r="AM43" s="145"/>
      <c r="AN43" s="145"/>
      <c r="AO43" s="146"/>
      <c r="AP43" s="135">
        <v>24000</v>
      </c>
      <c r="AQ43" s="136"/>
      <c r="AR43" s="136"/>
      <c r="AS43" s="136"/>
      <c r="AT43" s="136"/>
      <c r="AU43" s="136"/>
      <c r="AV43" s="136"/>
      <c r="AW43" s="136"/>
      <c r="AX43" s="136"/>
      <c r="AY43" s="136"/>
      <c r="AZ43" s="136"/>
      <c r="BA43" s="136"/>
      <c r="BB43" s="136"/>
      <c r="BC43" s="136"/>
      <c r="BD43" s="135">
        <f>AB43*AP43</f>
        <v>72000</v>
      </c>
      <c r="BE43" s="136"/>
      <c r="BF43" s="136"/>
      <c r="BG43" s="136"/>
      <c r="BH43" s="136"/>
      <c r="BI43" s="136"/>
      <c r="BJ43" s="136"/>
      <c r="BK43" s="136"/>
      <c r="BL43" s="136"/>
      <c r="BM43" s="136"/>
      <c r="BN43" s="136"/>
      <c r="BO43" s="136"/>
      <c r="BP43" s="137"/>
      <c r="BQ43" s="135">
        <f>BD43</f>
        <v>72000</v>
      </c>
      <c r="BR43" s="136"/>
      <c r="BS43" s="136"/>
      <c r="BT43" s="136"/>
      <c r="BU43" s="136"/>
      <c r="BV43" s="136"/>
      <c r="BW43" s="136"/>
      <c r="BX43" s="136"/>
      <c r="BY43" s="136"/>
      <c r="BZ43" s="136"/>
      <c r="CA43" s="136"/>
      <c r="CB43" s="136"/>
      <c r="CC43" s="136"/>
      <c r="CD43" s="137"/>
      <c r="CE43" s="135"/>
      <c r="CF43" s="136"/>
      <c r="CG43" s="136"/>
      <c r="CH43" s="136"/>
      <c r="CI43" s="136"/>
      <c r="CJ43" s="136"/>
      <c r="CK43" s="136"/>
      <c r="CL43" s="136"/>
      <c r="CM43" s="136"/>
      <c r="CN43" s="136"/>
      <c r="CO43" s="136"/>
      <c r="CP43" s="136"/>
      <c r="CQ43" s="136"/>
      <c r="CR43" s="136"/>
      <c r="CS43" s="136"/>
      <c r="CT43" s="137"/>
      <c r="CU43" s="135"/>
      <c r="CV43" s="136"/>
      <c r="CW43" s="136"/>
      <c r="CX43" s="136"/>
      <c r="CY43" s="136"/>
      <c r="CZ43" s="136"/>
      <c r="DA43" s="136"/>
      <c r="DB43" s="136"/>
      <c r="DC43" s="136"/>
      <c r="DD43" s="136"/>
      <c r="DE43" s="136"/>
      <c r="DF43" s="136"/>
      <c r="DG43" s="137"/>
      <c r="DH43" s="135"/>
      <c r="DI43" s="136"/>
      <c r="DJ43" s="136"/>
      <c r="DK43" s="136"/>
      <c r="DL43" s="136"/>
      <c r="DM43" s="136"/>
      <c r="DN43" s="136"/>
      <c r="DO43" s="136"/>
      <c r="DP43" s="136"/>
      <c r="DQ43" s="136"/>
      <c r="DR43" s="136"/>
      <c r="DS43" s="136"/>
      <c r="DT43" s="137"/>
    </row>
    <row r="44" spans="1:124" s="6" customFormat="1" ht="56.25" customHeight="1" x14ac:dyDescent="0.2">
      <c r="A44" s="147" t="s">
        <v>319</v>
      </c>
      <c r="B44" s="148"/>
      <c r="C44" s="148"/>
      <c r="D44" s="148"/>
      <c r="E44" s="148"/>
      <c r="F44" s="149"/>
      <c r="G44" s="331" t="s">
        <v>132</v>
      </c>
      <c r="H44" s="331"/>
      <c r="I44" s="331"/>
      <c r="J44" s="331"/>
      <c r="K44" s="331"/>
      <c r="L44" s="331"/>
      <c r="M44" s="331"/>
      <c r="N44" s="331"/>
      <c r="O44" s="331"/>
      <c r="P44" s="331"/>
      <c r="Q44" s="331"/>
      <c r="R44" s="331"/>
      <c r="S44" s="331"/>
      <c r="T44" s="331"/>
      <c r="U44" s="331"/>
      <c r="V44" s="331"/>
      <c r="W44" s="331"/>
      <c r="X44" s="331"/>
      <c r="Y44" s="331"/>
      <c r="Z44" s="331"/>
      <c r="AA44" s="332"/>
      <c r="AB44" s="144"/>
      <c r="AC44" s="145"/>
      <c r="AD44" s="145"/>
      <c r="AE44" s="145"/>
      <c r="AF44" s="145"/>
      <c r="AG44" s="145"/>
      <c r="AH44" s="145"/>
      <c r="AI44" s="145"/>
      <c r="AJ44" s="145"/>
      <c r="AK44" s="145"/>
      <c r="AL44" s="145"/>
      <c r="AM44" s="145"/>
      <c r="AN44" s="145"/>
      <c r="AO44" s="146"/>
      <c r="AP44" s="144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4"/>
      <c r="BE44" s="145"/>
      <c r="BF44" s="145"/>
      <c r="BG44" s="145"/>
      <c r="BH44" s="145"/>
      <c r="BI44" s="145"/>
      <c r="BJ44" s="145"/>
      <c r="BK44" s="145"/>
      <c r="BL44" s="145"/>
      <c r="BM44" s="145"/>
      <c r="BN44" s="145"/>
      <c r="BO44" s="145"/>
      <c r="BP44" s="146"/>
      <c r="BQ44" s="144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6"/>
      <c r="CE44" s="144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6"/>
      <c r="CU44" s="144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  <c r="DG44" s="146"/>
      <c r="DH44" s="144"/>
      <c r="DI44" s="145"/>
      <c r="DJ44" s="145"/>
      <c r="DK44" s="145"/>
      <c r="DL44" s="145"/>
      <c r="DM44" s="145"/>
      <c r="DN44" s="145"/>
      <c r="DO44" s="145"/>
      <c r="DP44" s="145"/>
      <c r="DQ44" s="145"/>
      <c r="DR44" s="145"/>
      <c r="DS44" s="145"/>
      <c r="DT44" s="146"/>
    </row>
    <row r="45" spans="1:124" s="6" customFormat="1" ht="35.25" customHeight="1" x14ac:dyDescent="0.2">
      <c r="A45" s="197" t="s">
        <v>320</v>
      </c>
      <c r="B45" s="198"/>
      <c r="C45" s="198"/>
      <c r="D45" s="198"/>
      <c r="E45" s="198"/>
      <c r="F45" s="199"/>
      <c r="G45" s="329" t="s">
        <v>290</v>
      </c>
      <c r="H45" s="329"/>
      <c r="I45" s="329"/>
      <c r="J45" s="329"/>
      <c r="K45" s="329"/>
      <c r="L45" s="329"/>
      <c r="M45" s="329"/>
      <c r="N45" s="329"/>
      <c r="O45" s="329"/>
      <c r="P45" s="329"/>
      <c r="Q45" s="329"/>
      <c r="R45" s="329"/>
      <c r="S45" s="329"/>
      <c r="T45" s="329"/>
      <c r="U45" s="329"/>
      <c r="V45" s="329"/>
      <c r="W45" s="329"/>
      <c r="X45" s="329"/>
      <c r="Y45" s="329"/>
      <c r="Z45" s="329"/>
      <c r="AA45" s="330"/>
      <c r="AB45" s="144">
        <v>3</v>
      </c>
      <c r="AC45" s="145"/>
      <c r="AD45" s="145"/>
      <c r="AE45" s="145"/>
      <c r="AF45" s="145"/>
      <c r="AG45" s="145"/>
      <c r="AH45" s="145"/>
      <c r="AI45" s="145"/>
      <c r="AJ45" s="145"/>
      <c r="AK45" s="145"/>
      <c r="AL45" s="145"/>
      <c r="AM45" s="145"/>
      <c r="AN45" s="145"/>
      <c r="AO45" s="146"/>
      <c r="AP45" s="144">
        <v>8600</v>
      </c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4">
        <f>AB45*AP45</f>
        <v>25800</v>
      </c>
      <c r="BE45" s="145"/>
      <c r="BF45" s="145"/>
      <c r="BG45" s="145"/>
      <c r="BH45" s="145"/>
      <c r="BI45" s="145"/>
      <c r="BJ45" s="145"/>
      <c r="BK45" s="145"/>
      <c r="BL45" s="145"/>
      <c r="BM45" s="145"/>
      <c r="BN45" s="145"/>
      <c r="BO45" s="145"/>
      <c r="BP45" s="146"/>
      <c r="BQ45" s="144">
        <f>BD45</f>
        <v>25800</v>
      </c>
      <c r="BR45" s="145"/>
      <c r="BS45" s="145"/>
      <c r="BT45" s="145"/>
      <c r="BU45" s="145"/>
      <c r="BV45" s="145"/>
      <c r="BW45" s="145"/>
      <c r="BX45" s="145"/>
      <c r="BY45" s="145"/>
      <c r="BZ45" s="145"/>
      <c r="CA45" s="145"/>
      <c r="CB45" s="145"/>
      <c r="CC45" s="145"/>
      <c r="CD45" s="146"/>
      <c r="CE45" s="144"/>
      <c r="CF45" s="145"/>
      <c r="CG45" s="145"/>
      <c r="CH45" s="145"/>
      <c r="CI45" s="145"/>
      <c r="CJ45" s="145"/>
      <c r="CK45" s="145"/>
      <c r="CL45" s="145"/>
      <c r="CM45" s="145"/>
      <c r="CN45" s="145"/>
      <c r="CO45" s="145"/>
      <c r="CP45" s="145"/>
      <c r="CQ45" s="145"/>
      <c r="CR45" s="145"/>
      <c r="CS45" s="145"/>
      <c r="CT45" s="146"/>
      <c r="CU45" s="144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  <c r="DG45" s="146"/>
      <c r="DH45" s="144"/>
      <c r="DI45" s="145"/>
      <c r="DJ45" s="145"/>
      <c r="DK45" s="145"/>
      <c r="DL45" s="145"/>
      <c r="DM45" s="145"/>
      <c r="DN45" s="145"/>
      <c r="DO45" s="145"/>
      <c r="DP45" s="145"/>
      <c r="DQ45" s="145"/>
      <c r="DR45" s="145"/>
      <c r="DS45" s="145"/>
      <c r="DT45" s="146"/>
    </row>
    <row r="46" spans="1:124" s="37" customFormat="1" ht="51" customHeight="1" x14ac:dyDescent="0.2">
      <c r="A46" s="138" t="s">
        <v>9</v>
      </c>
      <c r="B46" s="139"/>
      <c r="C46" s="139"/>
      <c r="D46" s="139"/>
      <c r="E46" s="139"/>
      <c r="F46" s="140"/>
      <c r="G46" s="338" t="s">
        <v>133</v>
      </c>
      <c r="H46" s="338"/>
      <c r="I46" s="338"/>
      <c r="J46" s="338"/>
      <c r="K46" s="338"/>
      <c r="L46" s="338"/>
      <c r="M46" s="338"/>
      <c r="N46" s="338"/>
      <c r="O46" s="338"/>
      <c r="P46" s="338"/>
      <c r="Q46" s="338"/>
      <c r="R46" s="338"/>
      <c r="S46" s="338"/>
      <c r="T46" s="338"/>
      <c r="U46" s="338"/>
      <c r="V46" s="338"/>
      <c r="W46" s="338"/>
      <c r="X46" s="338"/>
      <c r="Y46" s="338"/>
      <c r="Z46" s="338"/>
      <c r="AA46" s="339"/>
      <c r="AB46" s="335" t="s">
        <v>1</v>
      </c>
      <c r="AC46" s="317"/>
      <c r="AD46" s="317"/>
      <c r="AE46" s="317"/>
      <c r="AF46" s="317"/>
      <c r="AG46" s="317"/>
      <c r="AH46" s="317"/>
      <c r="AI46" s="317"/>
      <c r="AJ46" s="317"/>
      <c r="AK46" s="317"/>
      <c r="AL46" s="317"/>
      <c r="AM46" s="317"/>
      <c r="AN46" s="317"/>
      <c r="AO46" s="318"/>
      <c r="AP46" s="335" t="s">
        <v>1</v>
      </c>
      <c r="AQ46" s="317"/>
      <c r="AR46" s="317"/>
      <c r="AS46" s="317"/>
      <c r="AT46" s="317"/>
      <c r="AU46" s="317"/>
      <c r="AV46" s="317"/>
      <c r="AW46" s="317"/>
      <c r="AX46" s="317"/>
      <c r="AY46" s="317"/>
      <c r="AZ46" s="317"/>
      <c r="BA46" s="317"/>
      <c r="BB46" s="317"/>
      <c r="BC46" s="317"/>
      <c r="BD46" s="245">
        <f>BD48+BD49</f>
        <v>80000</v>
      </c>
      <c r="BE46" s="317"/>
      <c r="BF46" s="317"/>
      <c r="BG46" s="317"/>
      <c r="BH46" s="317"/>
      <c r="BI46" s="317"/>
      <c r="BJ46" s="317"/>
      <c r="BK46" s="317"/>
      <c r="BL46" s="317"/>
      <c r="BM46" s="317"/>
      <c r="BN46" s="317"/>
      <c r="BO46" s="317"/>
      <c r="BP46" s="318"/>
      <c r="BQ46" s="245">
        <f>BQ47</f>
        <v>64000</v>
      </c>
      <c r="BR46" s="246"/>
      <c r="BS46" s="246"/>
      <c r="BT46" s="246"/>
      <c r="BU46" s="246"/>
      <c r="BV46" s="246"/>
      <c r="BW46" s="246"/>
      <c r="BX46" s="246"/>
      <c r="BY46" s="246"/>
      <c r="BZ46" s="246"/>
      <c r="CA46" s="246"/>
      <c r="CB46" s="246"/>
      <c r="CC46" s="246"/>
      <c r="CD46" s="247"/>
      <c r="CE46" s="335"/>
      <c r="CF46" s="317"/>
      <c r="CG46" s="317"/>
      <c r="CH46" s="317"/>
      <c r="CI46" s="317"/>
      <c r="CJ46" s="317"/>
      <c r="CK46" s="317"/>
      <c r="CL46" s="317"/>
      <c r="CM46" s="317"/>
      <c r="CN46" s="317"/>
      <c r="CO46" s="317"/>
      <c r="CP46" s="317"/>
      <c r="CQ46" s="317"/>
      <c r="CR46" s="317"/>
      <c r="CS46" s="317"/>
      <c r="CT46" s="318"/>
      <c r="CU46" s="335">
        <f>CU47</f>
        <v>16000</v>
      </c>
      <c r="CV46" s="317"/>
      <c r="CW46" s="317"/>
      <c r="CX46" s="317"/>
      <c r="CY46" s="317"/>
      <c r="CZ46" s="317"/>
      <c r="DA46" s="317"/>
      <c r="DB46" s="317"/>
      <c r="DC46" s="317"/>
      <c r="DD46" s="317"/>
      <c r="DE46" s="317"/>
      <c r="DF46" s="317"/>
      <c r="DG46" s="318"/>
      <c r="DH46" s="335"/>
      <c r="DI46" s="317"/>
      <c r="DJ46" s="317"/>
      <c r="DK46" s="317"/>
      <c r="DL46" s="317"/>
      <c r="DM46" s="317"/>
      <c r="DN46" s="317"/>
      <c r="DO46" s="317"/>
      <c r="DP46" s="317"/>
      <c r="DQ46" s="317"/>
      <c r="DR46" s="317"/>
      <c r="DS46" s="317"/>
      <c r="DT46" s="318"/>
    </row>
    <row r="47" spans="1:124" s="6" customFormat="1" ht="16.5" customHeight="1" x14ac:dyDescent="0.2">
      <c r="A47" s="147" t="s">
        <v>49</v>
      </c>
      <c r="B47" s="148"/>
      <c r="C47" s="148"/>
      <c r="D47" s="148"/>
      <c r="E47" s="148"/>
      <c r="F47" s="149"/>
      <c r="G47" s="331" t="s">
        <v>134</v>
      </c>
      <c r="H47" s="331"/>
      <c r="I47" s="331"/>
      <c r="J47" s="331"/>
      <c r="K47" s="331"/>
      <c r="L47" s="331"/>
      <c r="M47" s="331"/>
      <c r="N47" s="331"/>
      <c r="O47" s="331"/>
      <c r="P47" s="331"/>
      <c r="Q47" s="331"/>
      <c r="R47" s="331"/>
      <c r="S47" s="331"/>
      <c r="T47" s="331"/>
      <c r="U47" s="331"/>
      <c r="V47" s="331"/>
      <c r="W47" s="331"/>
      <c r="X47" s="331"/>
      <c r="Y47" s="331"/>
      <c r="Z47" s="331"/>
      <c r="AA47" s="332"/>
      <c r="AB47" s="151" t="s">
        <v>1</v>
      </c>
      <c r="AC47" s="152"/>
      <c r="AD47" s="152"/>
      <c r="AE47" s="152"/>
      <c r="AF47" s="152"/>
      <c r="AG47" s="152"/>
      <c r="AH47" s="152"/>
      <c r="AI47" s="152"/>
      <c r="AJ47" s="152"/>
      <c r="AK47" s="152"/>
      <c r="AL47" s="152"/>
      <c r="AM47" s="152"/>
      <c r="AN47" s="152"/>
      <c r="AO47" s="153"/>
      <c r="AP47" s="151" t="s">
        <v>1</v>
      </c>
      <c r="AQ47" s="152"/>
      <c r="AR47" s="152"/>
      <c r="AS47" s="152"/>
      <c r="AT47" s="152"/>
      <c r="AU47" s="152"/>
      <c r="AV47" s="152"/>
      <c r="AW47" s="152"/>
      <c r="AX47" s="152"/>
      <c r="AY47" s="152"/>
      <c r="AZ47" s="152"/>
      <c r="BA47" s="152"/>
      <c r="BB47" s="152"/>
      <c r="BC47" s="152"/>
      <c r="BD47" s="151" t="s">
        <v>1</v>
      </c>
      <c r="BE47" s="152"/>
      <c r="BF47" s="152"/>
      <c r="BG47" s="152"/>
      <c r="BH47" s="152"/>
      <c r="BI47" s="152"/>
      <c r="BJ47" s="152"/>
      <c r="BK47" s="152"/>
      <c r="BL47" s="152"/>
      <c r="BM47" s="152"/>
      <c r="BN47" s="152"/>
      <c r="BO47" s="152"/>
      <c r="BP47" s="153"/>
      <c r="BQ47" s="135">
        <f>BQ48+BQ49</f>
        <v>64000</v>
      </c>
      <c r="BR47" s="145"/>
      <c r="BS47" s="145"/>
      <c r="BT47" s="145"/>
      <c r="BU47" s="145"/>
      <c r="BV47" s="145"/>
      <c r="BW47" s="145"/>
      <c r="BX47" s="145"/>
      <c r="BY47" s="145"/>
      <c r="BZ47" s="145"/>
      <c r="CA47" s="145"/>
      <c r="CB47" s="145"/>
      <c r="CC47" s="145"/>
      <c r="CD47" s="146"/>
      <c r="CE47" s="144"/>
      <c r="CF47" s="145"/>
      <c r="CG47" s="145"/>
      <c r="CH47" s="145"/>
      <c r="CI47" s="145"/>
      <c r="CJ47" s="145"/>
      <c r="CK47" s="145"/>
      <c r="CL47" s="145"/>
      <c r="CM47" s="145"/>
      <c r="CN47" s="145"/>
      <c r="CO47" s="145"/>
      <c r="CP47" s="145"/>
      <c r="CQ47" s="145"/>
      <c r="CR47" s="145"/>
      <c r="CS47" s="145"/>
      <c r="CT47" s="146"/>
      <c r="CU47" s="144">
        <f>CU48</f>
        <v>16000</v>
      </c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  <c r="DG47" s="146"/>
      <c r="DH47" s="144"/>
      <c r="DI47" s="145"/>
      <c r="DJ47" s="145"/>
      <c r="DK47" s="145"/>
      <c r="DL47" s="145"/>
      <c r="DM47" s="145"/>
      <c r="DN47" s="145"/>
      <c r="DO47" s="145"/>
      <c r="DP47" s="145"/>
      <c r="DQ47" s="145"/>
      <c r="DR47" s="145"/>
      <c r="DS47" s="145"/>
      <c r="DT47" s="146"/>
    </row>
    <row r="48" spans="1:124" s="6" customFormat="1" ht="69.75" customHeight="1" x14ac:dyDescent="0.2">
      <c r="A48" s="197" t="s">
        <v>49</v>
      </c>
      <c r="B48" s="198"/>
      <c r="C48" s="198"/>
      <c r="D48" s="198"/>
      <c r="E48" s="198"/>
      <c r="F48" s="199"/>
      <c r="G48" s="329" t="s">
        <v>292</v>
      </c>
      <c r="H48" s="329"/>
      <c r="I48" s="329"/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329"/>
      <c r="Y48" s="329"/>
      <c r="Z48" s="329"/>
      <c r="AA48" s="330"/>
      <c r="AB48" s="144">
        <v>1</v>
      </c>
      <c r="AC48" s="145"/>
      <c r="AD48" s="145"/>
      <c r="AE48" s="145"/>
      <c r="AF48" s="145"/>
      <c r="AG48" s="145"/>
      <c r="AH48" s="145"/>
      <c r="AI48" s="145"/>
      <c r="AJ48" s="145"/>
      <c r="AK48" s="145"/>
      <c r="AL48" s="145"/>
      <c r="AM48" s="145"/>
      <c r="AN48" s="145"/>
      <c r="AO48" s="146"/>
      <c r="AP48" s="135">
        <v>36000</v>
      </c>
      <c r="AQ48" s="136"/>
      <c r="AR48" s="136"/>
      <c r="AS48" s="136"/>
      <c r="AT48" s="136"/>
      <c r="AU48" s="136"/>
      <c r="AV48" s="136"/>
      <c r="AW48" s="136"/>
      <c r="AX48" s="136"/>
      <c r="AY48" s="136"/>
      <c r="AZ48" s="136"/>
      <c r="BA48" s="136"/>
      <c r="BB48" s="136"/>
      <c r="BC48" s="136"/>
      <c r="BD48" s="135">
        <f>AB48*AP48</f>
        <v>36000</v>
      </c>
      <c r="BE48" s="136"/>
      <c r="BF48" s="136"/>
      <c r="BG48" s="136"/>
      <c r="BH48" s="136"/>
      <c r="BI48" s="136"/>
      <c r="BJ48" s="136"/>
      <c r="BK48" s="136"/>
      <c r="BL48" s="136"/>
      <c r="BM48" s="136"/>
      <c r="BN48" s="136"/>
      <c r="BO48" s="136"/>
      <c r="BP48" s="137"/>
      <c r="BQ48" s="135">
        <v>20000</v>
      </c>
      <c r="BR48" s="136"/>
      <c r="BS48" s="136"/>
      <c r="BT48" s="136"/>
      <c r="BU48" s="136"/>
      <c r="BV48" s="136"/>
      <c r="BW48" s="136"/>
      <c r="BX48" s="136"/>
      <c r="BY48" s="136"/>
      <c r="BZ48" s="136"/>
      <c r="CA48" s="136"/>
      <c r="CB48" s="136"/>
      <c r="CC48" s="136"/>
      <c r="CD48" s="137"/>
      <c r="CE48" s="144"/>
      <c r="CF48" s="145"/>
      <c r="CG48" s="145"/>
      <c r="CH48" s="145"/>
      <c r="CI48" s="145"/>
      <c r="CJ48" s="145"/>
      <c r="CK48" s="145"/>
      <c r="CL48" s="145"/>
      <c r="CM48" s="145"/>
      <c r="CN48" s="145"/>
      <c r="CO48" s="145"/>
      <c r="CP48" s="145"/>
      <c r="CQ48" s="145"/>
      <c r="CR48" s="145"/>
      <c r="CS48" s="145"/>
      <c r="CT48" s="146"/>
      <c r="CU48" s="144">
        <v>16000</v>
      </c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  <c r="DG48" s="146"/>
      <c r="DH48" s="144"/>
      <c r="DI48" s="145"/>
      <c r="DJ48" s="145"/>
      <c r="DK48" s="145"/>
      <c r="DL48" s="145"/>
      <c r="DM48" s="145"/>
      <c r="DN48" s="145"/>
      <c r="DO48" s="145"/>
      <c r="DP48" s="145"/>
      <c r="DQ48" s="145"/>
      <c r="DR48" s="145"/>
      <c r="DS48" s="145"/>
      <c r="DT48" s="146"/>
    </row>
    <row r="49" spans="1:124" s="6" customFormat="1" ht="16.5" customHeight="1" x14ac:dyDescent="0.2">
      <c r="A49" s="197" t="s">
        <v>177</v>
      </c>
      <c r="B49" s="198"/>
      <c r="C49" s="198"/>
      <c r="D49" s="198"/>
      <c r="E49" s="198"/>
      <c r="F49" s="199"/>
      <c r="G49" s="329" t="s">
        <v>293</v>
      </c>
      <c r="H49" s="329"/>
      <c r="I49" s="329"/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329"/>
      <c r="Y49" s="329"/>
      <c r="Z49" s="329"/>
      <c r="AA49" s="330"/>
      <c r="AB49" s="144">
        <v>1</v>
      </c>
      <c r="AC49" s="145"/>
      <c r="AD49" s="145"/>
      <c r="AE49" s="145"/>
      <c r="AF49" s="145"/>
      <c r="AG49" s="145"/>
      <c r="AH49" s="145"/>
      <c r="AI49" s="145"/>
      <c r="AJ49" s="145"/>
      <c r="AK49" s="145"/>
      <c r="AL49" s="145"/>
      <c r="AM49" s="145"/>
      <c r="AN49" s="145"/>
      <c r="AO49" s="146"/>
      <c r="AP49" s="144">
        <v>44000</v>
      </c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35">
        <f>AB49*AP49</f>
        <v>44000</v>
      </c>
      <c r="BE49" s="136"/>
      <c r="BF49" s="136"/>
      <c r="BG49" s="136"/>
      <c r="BH49" s="136"/>
      <c r="BI49" s="136"/>
      <c r="BJ49" s="136"/>
      <c r="BK49" s="136"/>
      <c r="BL49" s="136"/>
      <c r="BM49" s="136"/>
      <c r="BN49" s="136"/>
      <c r="BO49" s="136"/>
      <c r="BP49" s="137"/>
      <c r="BQ49" s="135">
        <f>BD49</f>
        <v>44000</v>
      </c>
      <c r="BR49" s="136"/>
      <c r="BS49" s="136"/>
      <c r="BT49" s="136"/>
      <c r="BU49" s="136"/>
      <c r="BV49" s="136"/>
      <c r="BW49" s="136"/>
      <c r="BX49" s="136"/>
      <c r="BY49" s="136"/>
      <c r="BZ49" s="136"/>
      <c r="CA49" s="136"/>
      <c r="CB49" s="136"/>
      <c r="CC49" s="136"/>
      <c r="CD49" s="137"/>
      <c r="CE49" s="144"/>
      <c r="CF49" s="145"/>
      <c r="CG49" s="145"/>
      <c r="CH49" s="145"/>
      <c r="CI49" s="145"/>
      <c r="CJ49" s="145"/>
      <c r="CK49" s="145"/>
      <c r="CL49" s="145"/>
      <c r="CM49" s="145"/>
      <c r="CN49" s="145"/>
      <c r="CO49" s="145"/>
      <c r="CP49" s="145"/>
      <c r="CQ49" s="145"/>
      <c r="CR49" s="145"/>
      <c r="CS49" s="145"/>
      <c r="CT49" s="146"/>
      <c r="CU49" s="144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  <c r="DG49" s="146"/>
      <c r="DH49" s="144"/>
      <c r="DI49" s="145"/>
      <c r="DJ49" s="145"/>
      <c r="DK49" s="145"/>
      <c r="DL49" s="145"/>
      <c r="DM49" s="145"/>
      <c r="DN49" s="145"/>
      <c r="DO49" s="145"/>
      <c r="DP49" s="145"/>
      <c r="DQ49" s="145"/>
      <c r="DR49" s="145"/>
      <c r="DS49" s="145"/>
      <c r="DT49" s="146"/>
    </row>
    <row r="50" spans="1:124" s="6" customFormat="1" ht="26.25" customHeight="1" x14ac:dyDescent="0.2">
      <c r="A50" s="147" t="s">
        <v>10</v>
      </c>
      <c r="B50" s="148"/>
      <c r="C50" s="148"/>
      <c r="D50" s="148"/>
      <c r="E50" s="148"/>
      <c r="F50" s="149"/>
      <c r="G50" s="331" t="s">
        <v>136</v>
      </c>
      <c r="H50" s="331"/>
      <c r="I50" s="331"/>
      <c r="J50" s="331"/>
      <c r="K50" s="331"/>
      <c r="L50" s="331"/>
      <c r="M50" s="331"/>
      <c r="N50" s="331"/>
      <c r="O50" s="331"/>
      <c r="P50" s="331"/>
      <c r="Q50" s="331"/>
      <c r="R50" s="331"/>
      <c r="S50" s="331"/>
      <c r="T50" s="331"/>
      <c r="U50" s="331"/>
      <c r="V50" s="331"/>
      <c r="W50" s="331"/>
      <c r="X50" s="331"/>
      <c r="Y50" s="331"/>
      <c r="Z50" s="331"/>
      <c r="AA50" s="332"/>
      <c r="AB50" s="151" t="s">
        <v>1</v>
      </c>
      <c r="AC50" s="152"/>
      <c r="AD50" s="152"/>
      <c r="AE50" s="152"/>
      <c r="AF50" s="152"/>
      <c r="AG50" s="152"/>
      <c r="AH50" s="152"/>
      <c r="AI50" s="152"/>
      <c r="AJ50" s="152"/>
      <c r="AK50" s="152"/>
      <c r="AL50" s="152"/>
      <c r="AM50" s="152"/>
      <c r="AN50" s="152"/>
      <c r="AO50" s="153"/>
      <c r="AP50" s="151" t="s">
        <v>1</v>
      </c>
      <c r="AQ50" s="152"/>
      <c r="AR50" s="152"/>
      <c r="AS50" s="152"/>
      <c r="AT50" s="152"/>
      <c r="AU50" s="152"/>
      <c r="AV50" s="152"/>
      <c r="AW50" s="152"/>
      <c r="AX50" s="152"/>
      <c r="AY50" s="152"/>
      <c r="AZ50" s="152"/>
      <c r="BA50" s="152"/>
      <c r="BB50" s="152"/>
      <c r="BC50" s="152"/>
      <c r="BD50" s="144"/>
      <c r="BE50" s="145"/>
      <c r="BF50" s="145"/>
      <c r="BG50" s="145"/>
      <c r="BH50" s="145"/>
      <c r="BI50" s="145"/>
      <c r="BJ50" s="145"/>
      <c r="BK50" s="145"/>
      <c r="BL50" s="145"/>
      <c r="BM50" s="145"/>
      <c r="BN50" s="145"/>
      <c r="BO50" s="145"/>
      <c r="BP50" s="146"/>
      <c r="BQ50" s="144"/>
      <c r="BR50" s="145"/>
      <c r="BS50" s="145"/>
      <c r="BT50" s="145"/>
      <c r="BU50" s="145"/>
      <c r="BV50" s="145"/>
      <c r="BW50" s="145"/>
      <c r="BX50" s="145"/>
      <c r="BY50" s="145"/>
      <c r="BZ50" s="145"/>
      <c r="CA50" s="145"/>
      <c r="CB50" s="145"/>
      <c r="CC50" s="145"/>
      <c r="CD50" s="146"/>
      <c r="CE50" s="144"/>
      <c r="CF50" s="145"/>
      <c r="CG50" s="145"/>
      <c r="CH50" s="145"/>
      <c r="CI50" s="145"/>
      <c r="CJ50" s="145"/>
      <c r="CK50" s="145"/>
      <c r="CL50" s="145"/>
      <c r="CM50" s="145"/>
      <c r="CN50" s="145"/>
      <c r="CO50" s="145"/>
      <c r="CP50" s="145"/>
      <c r="CQ50" s="145"/>
      <c r="CR50" s="145"/>
      <c r="CS50" s="145"/>
      <c r="CT50" s="146"/>
      <c r="CU50" s="144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  <c r="DG50" s="146"/>
      <c r="DH50" s="144"/>
      <c r="DI50" s="145"/>
      <c r="DJ50" s="145"/>
      <c r="DK50" s="145"/>
      <c r="DL50" s="145"/>
      <c r="DM50" s="145"/>
      <c r="DN50" s="145"/>
      <c r="DO50" s="145"/>
      <c r="DP50" s="145"/>
      <c r="DQ50" s="145"/>
      <c r="DR50" s="145"/>
      <c r="DS50" s="145"/>
      <c r="DT50" s="146"/>
    </row>
    <row r="51" spans="1:124" s="6" customFormat="1" ht="16.5" customHeight="1" x14ac:dyDescent="0.2">
      <c r="A51" s="147" t="s">
        <v>135</v>
      </c>
      <c r="B51" s="148"/>
      <c r="C51" s="148"/>
      <c r="D51" s="148"/>
      <c r="E51" s="148"/>
      <c r="F51" s="149"/>
      <c r="G51" s="331" t="s">
        <v>134</v>
      </c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1"/>
      <c r="U51" s="331"/>
      <c r="V51" s="331"/>
      <c r="W51" s="331"/>
      <c r="X51" s="331"/>
      <c r="Y51" s="331"/>
      <c r="Z51" s="331"/>
      <c r="AA51" s="332"/>
      <c r="AB51" s="151" t="s">
        <v>1</v>
      </c>
      <c r="AC51" s="152"/>
      <c r="AD51" s="152"/>
      <c r="AE51" s="152"/>
      <c r="AF51" s="152"/>
      <c r="AG51" s="152"/>
      <c r="AH51" s="152"/>
      <c r="AI51" s="152"/>
      <c r="AJ51" s="152"/>
      <c r="AK51" s="152"/>
      <c r="AL51" s="152"/>
      <c r="AM51" s="152"/>
      <c r="AN51" s="152"/>
      <c r="AO51" s="153"/>
      <c r="AP51" s="151" t="s">
        <v>1</v>
      </c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B51" s="152"/>
      <c r="BC51" s="152"/>
      <c r="BD51" s="151" t="s">
        <v>1</v>
      </c>
      <c r="BE51" s="152"/>
      <c r="BF51" s="152"/>
      <c r="BG51" s="152"/>
      <c r="BH51" s="152"/>
      <c r="BI51" s="152"/>
      <c r="BJ51" s="152"/>
      <c r="BK51" s="152"/>
      <c r="BL51" s="152"/>
      <c r="BM51" s="152"/>
      <c r="BN51" s="152"/>
      <c r="BO51" s="152"/>
      <c r="BP51" s="153"/>
      <c r="BQ51" s="144"/>
      <c r="BR51" s="145"/>
      <c r="BS51" s="145"/>
      <c r="BT51" s="145"/>
      <c r="BU51" s="145"/>
      <c r="BV51" s="145"/>
      <c r="BW51" s="145"/>
      <c r="BX51" s="145"/>
      <c r="BY51" s="145"/>
      <c r="BZ51" s="145"/>
      <c r="CA51" s="145"/>
      <c r="CB51" s="145"/>
      <c r="CC51" s="145"/>
      <c r="CD51" s="146"/>
      <c r="CE51" s="144"/>
      <c r="CF51" s="145"/>
      <c r="CG51" s="145"/>
      <c r="CH51" s="145"/>
      <c r="CI51" s="145"/>
      <c r="CJ51" s="145"/>
      <c r="CK51" s="145"/>
      <c r="CL51" s="145"/>
      <c r="CM51" s="145"/>
      <c r="CN51" s="145"/>
      <c r="CO51" s="145"/>
      <c r="CP51" s="145"/>
      <c r="CQ51" s="145"/>
      <c r="CR51" s="145"/>
      <c r="CS51" s="145"/>
      <c r="CT51" s="146"/>
      <c r="CU51" s="144"/>
      <c r="CV51" s="145"/>
      <c r="CW51" s="145"/>
      <c r="CX51" s="145"/>
      <c r="CY51" s="145"/>
      <c r="CZ51" s="145"/>
      <c r="DA51" s="145"/>
      <c r="DB51" s="145"/>
      <c r="DC51" s="145"/>
      <c r="DD51" s="145"/>
      <c r="DE51" s="145"/>
      <c r="DF51" s="145"/>
      <c r="DG51" s="146"/>
      <c r="DH51" s="144"/>
      <c r="DI51" s="145"/>
      <c r="DJ51" s="145"/>
      <c r="DK51" s="145"/>
      <c r="DL51" s="145"/>
      <c r="DM51" s="145"/>
      <c r="DN51" s="145"/>
      <c r="DO51" s="145"/>
      <c r="DP51" s="145"/>
      <c r="DQ51" s="145"/>
      <c r="DR51" s="145"/>
      <c r="DS51" s="145"/>
      <c r="DT51" s="146"/>
    </row>
    <row r="52" spans="1:124" s="6" customFormat="1" ht="16.5" customHeight="1" x14ac:dyDescent="0.2">
      <c r="A52" s="197"/>
      <c r="B52" s="198"/>
      <c r="C52" s="198"/>
      <c r="D52" s="198"/>
      <c r="E52" s="198"/>
      <c r="F52" s="199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  <c r="T52" s="336"/>
      <c r="U52" s="336"/>
      <c r="V52" s="336"/>
      <c r="W52" s="336"/>
      <c r="X52" s="336"/>
      <c r="Y52" s="336"/>
      <c r="Z52" s="336"/>
      <c r="AA52" s="337"/>
      <c r="AB52" s="144"/>
      <c r="AC52" s="145"/>
      <c r="AD52" s="145"/>
      <c r="AE52" s="145"/>
      <c r="AF52" s="145"/>
      <c r="AG52" s="145"/>
      <c r="AH52" s="145"/>
      <c r="AI52" s="145"/>
      <c r="AJ52" s="145"/>
      <c r="AK52" s="145"/>
      <c r="AL52" s="145"/>
      <c r="AM52" s="145"/>
      <c r="AN52" s="145"/>
      <c r="AO52" s="146"/>
      <c r="AP52" s="144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4"/>
      <c r="BE52" s="145"/>
      <c r="BF52" s="145"/>
      <c r="BG52" s="145"/>
      <c r="BH52" s="145"/>
      <c r="BI52" s="145"/>
      <c r="BJ52" s="145"/>
      <c r="BK52" s="145"/>
      <c r="BL52" s="145"/>
      <c r="BM52" s="145"/>
      <c r="BN52" s="145"/>
      <c r="BO52" s="145"/>
      <c r="BP52" s="146"/>
      <c r="BQ52" s="144"/>
      <c r="BR52" s="145"/>
      <c r="BS52" s="145"/>
      <c r="BT52" s="145"/>
      <c r="BU52" s="145"/>
      <c r="BV52" s="145"/>
      <c r="BW52" s="145"/>
      <c r="BX52" s="145"/>
      <c r="BY52" s="145"/>
      <c r="BZ52" s="145"/>
      <c r="CA52" s="145"/>
      <c r="CB52" s="145"/>
      <c r="CC52" s="145"/>
      <c r="CD52" s="146"/>
      <c r="CE52" s="144"/>
      <c r="CF52" s="145"/>
      <c r="CG52" s="145"/>
      <c r="CH52" s="145"/>
      <c r="CI52" s="145"/>
      <c r="CJ52" s="145"/>
      <c r="CK52" s="145"/>
      <c r="CL52" s="145"/>
      <c r="CM52" s="145"/>
      <c r="CN52" s="145"/>
      <c r="CO52" s="145"/>
      <c r="CP52" s="145"/>
      <c r="CQ52" s="145"/>
      <c r="CR52" s="145"/>
      <c r="CS52" s="145"/>
      <c r="CT52" s="146"/>
      <c r="CU52" s="144"/>
      <c r="CV52" s="145"/>
      <c r="CW52" s="145"/>
      <c r="CX52" s="145"/>
      <c r="CY52" s="145"/>
      <c r="CZ52" s="145"/>
      <c r="DA52" s="145"/>
      <c r="DB52" s="145"/>
      <c r="DC52" s="145"/>
      <c r="DD52" s="145"/>
      <c r="DE52" s="145"/>
      <c r="DF52" s="145"/>
      <c r="DG52" s="146"/>
      <c r="DH52" s="144"/>
      <c r="DI52" s="145"/>
      <c r="DJ52" s="145"/>
      <c r="DK52" s="145"/>
      <c r="DL52" s="145"/>
      <c r="DM52" s="145"/>
      <c r="DN52" s="145"/>
      <c r="DO52" s="145"/>
      <c r="DP52" s="145"/>
      <c r="DQ52" s="145"/>
      <c r="DR52" s="145"/>
      <c r="DS52" s="145"/>
      <c r="DT52" s="146"/>
    </row>
    <row r="53" spans="1:124" s="6" customFormat="1" ht="16.5" customHeight="1" x14ac:dyDescent="0.2">
      <c r="A53" s="197"/>
      <c r="B53" s="198"/>
      <c r="C53" s="198"/>
      <c r="D53" s="198"/>
      <c r="E53" s="198"/>
      <c r="F53" s="199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  <c r="T53" s="336"/>
      <c r="U53" s="336"/>
      <c r="V53" s="336"/>
      <c r="W53" s="336"/>
      <c r="X53" s="336"/>
      <c r="Y53" s="336"/>
      <c r="Z53" s="336"/>
      <c r="AA53" s="337"/>
      <c r="AB53" s="151"/>
      <c r="AC53" s="152"/>
      <c r="AD53" s="152"/>
      <c r="AE53" s="152"/>
      <c r="AF53" s="152"/>
      <c r="AG53" s="152"/>
      <c r="AH53" s="152"/>
      <c r="AI53" s="152"/>
      <c r="AJ53" s="152"/>
      <c r="AK53" s="152"/>
      <c r="AL53" s="152"/>
      <c r="AM53" s="152"/>
      <c r="AN53" s="152"/>
      <c r="AO53" s="153"/>
      <c r="AP53" s="151"/>
      <c r="AQ53" s="152"/>
      <c r="AR53" s="152"/>
      <c r="AS53" s="152"/>
      <c r="AT53" s="152"/>
      <c r="AU53" s="152"/>
      <c r="AV53" s="152"/>
      <c r="AW53" s="152"/>
      <c r="AX53" s="152"/>
      <c r="AY53" s="152"/>
      <c r="AZ53" s="152"/>
      <c r="BA53" s="152"/>
      <c r="BB53" s="152"/>
      <c r="BC53" s="152"/>
      <c r="BD53" s="144"/>
      <c r="BE53" s="145"/>
      <c r="BF53" s="145"/>
      <c r="BG53" s="145"/>
      <c r="BH53" s="145"/>
      <c r="BI53" s="145"/>
      <c r="BJ53" s="145"/>
      <c r="BK53" s="145"/>
      <c r="BL53" s="145"/>
      <c r="BM53" s="145"/>
      <c r="BN53" s="145"/>
      <c r="BO53" s="145"/>
      <c r="BP53" s="146"/>
      <c r="BQ53" s="144"/>
      <c r="BR53" s="145"/>
      <c r="BS53" s="145"/>
      <c r="BT53" s="145"/>
      <c r="BU53" s="145"/>
      <c r="BV53" s="145"/>
      <c r="BW53" s="145"/>
      <c r="BX53" s="145"/>
      <c r="BY53" s="145"/>
      <c r="BZ53" s="145"/>
      <c r="CA53" s="145"/>
      <c r="CB53" s="145"/>
      <c r="CC53" s="145"/>
      <c r="CD53" s="146"/>
      <c r="CE53" s="144"/>
      <c r="CF53" s="145"/>
      <c r="CG53" s="145"/>
      <c r="CH53" s="145"/>
      <c r="CI53" s="145"/>
      <c r="CJ53" s="145"/>
      <c r="CK53" s="145"/>
      <c r="CL53" s="145"/>
      <c r="CM53" s="145"/>
      <c r="CN53" s="145"/>
      <c r="CO53" s="145"/>
      <c r="CP53" s="145"/>
      <c r="CQ53" s="145"/>
      <c r="CR53" s="145"/>
      <c r="CS53" s="145"/>
      <c r="CT53" s="146"/>
      <c r="CU53" s="144"/>
      <c r="CV53" s="145"/>
      <c r="CW53" s="145"/>
      <c r="CX53" s="145"/>
      <c r="CY53" s="145"/>
      <c r="CZ53" s="145"/>
      <c r="DA53" s="145"/>
      <c r="DB53" s="145"/>
      <c r="DC53" s="145"/>
      <c r="DD53" s="145"/>
      <c r="DE53" s="145"/>
      <c r="DF53" s="145"/>
      <c r="DG53" s="146"/>
      <c r="DH53" s="144"/>
      <c r="DI53" s="145"/>
      <c r="DJ53" s="145"/>
      <c r="DK53" s="145"/>
      <c r="DL53" s="145"/>
      <c r="DM53" s="145"/>
      <c r="DN53" s="145"/>
      <c r="DO53" s="145"/>
      <c r="DP53" s="145"/>
      <c r="DQ53" s="145"/>
      <c r="DR53" s="145"/>
      <c r="DS53" s="145"/>
      <c r="DT53" s="146"/>
    </row>
    <row r="54" spans="1:124" s="6" customFormat="1" ht="16.5" customHeight="1" x14ac:dyDescent="0.2">
      <c r="A54" s="194" t="s">
        <v>16</v>
      </c>
      <c r="B54" s="126"/>
      <c r="C54" s="126"/>
      <c r="D54" s="126"/>
      <c r="E54" s="126"/>
      <c r="F54" s="126"/>
      <c r="G54" s="126"/>
      <c r="H54" s="126"/>
      <c r="I54" s="126"/>
      <c r="J54" s="126"/>
      <c r="K54" s="126"/>
      <c r="L54" s="126"/>
      <c r="M54" s="126"/>
      <c r="N54" s="126"/>
      <c r="O54" s="126"/>
      <c r="P54" s="126"/>
      <c r="Q54" s="126"/>
      <c r="R54" s="126"/>
      <c r="S54" s="126"/>
      <c r="T54" s="126"/>
      <c r="U54" s="126"/>
      <c r="V54" s="126"/>
      <c r="W54" s="126"/>
      <c r="X54" s="126"/>
      <c r="Y54" s="126"/>
      <c r="Z54" s="126"/>
      <c r="AA54" s="126"/>
      <c r="AB54" s="126"/>
      <c r="AC54" s="126"/>
      <c r="AD54" s="126"/>
      <c r="AE54" s="126"/>
      <c r="AF54" s="126"/>
      <c r="AG54" s="126"/>
      <c r="AH54" s="126"/>
      <c r="AI54" s="126"/>
      <c r="AJ54" s="126"/>
      <c r="AK54" s="126"/>
      <c r="AL54" s="126"/>
      <c r="AM54" s="126"/>
      <c r="AN54" s="126"/>
      <c r="AO54" s="126"/>
      <c r="AP54" s="126"/>
      <c r="AQ54" s="126"/>
      <c r="AR54" s="126"/>
      <c r="AS54" s="126"/>
      <c r="AT54" s="126"/>
      <c r="AU54" s="126"/>
      <c r="AV54" s="126"/>
      <c r="AW54" s="126"/>
      <c r="AX54" s="126"/>
      <c r="AY54" s="126"/>
      <c r="AZ54" s="126"/>
      <c r="BA54" s="126"/>
      <c r="BB54" s="126"/>
      <c r="BC54" s="127"/>
      <c r="BD54" s="135">
        <f>BD22+BD33+BD37+BD46+BD50</f>
        <v>2514551.15</v>
      </c>
      <c r="BE54" s="145"/>
      <c r="BF54" s="145"/>
      <c r="BG54" s="145"/>
      <c r="BH54" s="145"/>
      <c r="BI54" s="145"/>
      <c r="BJ54" s="145"/>
      <c r="BK54" s="145"/>
      <c r="BL54" s="145"/>
      <c r="BM54" s="145"/>
      <c r="BN54" s="145"/>
      <c r="BO54" s="145"/>
      <c r="BP54" s="146"/>
      <c r="BQ54" s="135">
        <f>BQ46+BQ37+BQ33+BQ22</f>
        <v>2314551.15</v>
      </c>
      <c r="BR54" s="145"/>
      <c r="BS54" s="145"/>
      <c r="BT54" s="145"/>
      <c r="BU54" s="145"/>
      <c r="BV54" s="145"/>
      <c r="BW54" s="145"/>
      <c r="BX54" s="145"/>
      <c r="BY54" s="145"/>
      <c r="BZ54" s="145"/>
      <c r="CA54" s="145"/>
      <c r="CB54" s="145"/>
      <c r="CC54" s="145"/>
      <c r="CD54" s="146"/>
      <c r="CE54" s="144"/>
      <c r="CF54" s="145"/>
      <c r="CG54" s="145"/>
      <c r="CH54" s="145"/>
      <c r="CI54" s="145"/>
      <c r="CJ54" s="145"/>
      <c r="CK54" s="145"/>
      <c r="CL54" s="145"/>
      <c r="CM54" s="145"/>
      <c r="CN54" s="145"/>
      <c r="CO54" s="145"/>
      <c r="CP54" s="145"/>
      <c r="CQ54" s="145"/>
      <c r="CR54" s="145"/>
      <c r="CS54" s="145"/>
      <c r="CT54" s="146"/>
      <c r="CU54" s="135">
        <f>CU46+CU37+CU22+CU33</f>
        <v>200000</v>
      </c>
      <c r="CV54" s="145"/>
      <c r="CW54" s="145"/>
      <c r="CX54" s="145"/>
      <c r="CY54" s="145"/>
      <c r="CZ54" s="145"/>
      <c r="DA54" s="145"/>
      <c r="DB54" s="145"/>
      <c r="DC54" s="145"/>
      <c r="DD54" s="145"/>
      <c r="DE54" s="145"/>
      <c r="DF54" s="145"/>
      <c r="DG54" s="146"/>
      <c r="DH54" s="144"/>
      <c r="DI54" s="145"/>
      <c r="DJ54" s="145"/>
      <c r="DK54" s="145"/>
      <c r="DL54" s="145"/>
      <c r="DM54" s="145"/>
      <c r="DN54" s="145"/>
      <c r="DO54" s="145"/>
      <c r="DP54" s="145"/>
      <c r="DQ54" s="145"/>
      <c r="DR54" s="145"/>
      <c r="DS54" s="145"/>
      <c r="DT54" s="146"/>
    </row>
  </sheetData>
  <mergeCells count="394">
    <mergeCell ref="CU19:DT19"/>
    <mergeCell ref="BQ4:DT4"/>
    <mergeCell ref="BQ5:CD6"/>
    <mergeCell ref="CE5:CT6"/>
    <mergeCell ref="BQ18:DT18"/>
    <mergeCell ref="BQ19:CD20"/>
    <mergeCell ref="AO4:BB6"/>
    <mergeCell ref="AA4:AN6"/>
    <mergeCell ref="G4:Z6"/>
    <mergeCell ref="BC9:BP9"/>
    <mergeCell ref="BQ9:CD9"/>
    <mergeCell ref="BQ10:CD10"/>
    <mergeCell ref="G11:Z11"/>
    <mergeCell ref="AA11:AN11"/>
    <mergeCell ref="AO11:BB11"/>
    <mergeCell ref="BC4:BP6"/>
    <mergeCell ref="AO8:BB8"/>
    <mergeCell ref="G13:Z13"/>
    <mergeCell ref="AA13:AN13"/>
    <mergeCell ref="AO13:BB13"/>
    <mergeCell ref="G10:Z10"/>
    <mergeCell ref="AA10:AN10"/>
    <mergeCell ref="AO12:BB12"/>
    <mergeCell ref="BC13:BP13"/>
    <mergeCell ref="A4:F6"/>
    <mergeCell ref="CU5:DT5"/>
    <mergeCell ref="AA8:AN8"/>
    <mergeCell ref="A9:F9"/>
    <mergeCell ref="G9:Z9"/>
    <mergeCell ref="AA9:AN9"/>
    <mergeCell ref="AO9:BB9"/>
    <mergeCell ref="BC7:BP7"/>
    <mergeCell ref="BQ7:CD7"/>
    <mergeCell ref="DH6:DT6"/>
    <mergeCell ref="CU6:DG6"/>
    <mergeCell ref="CE7:CT7"/>
    <mergeCell ref="CE8:CT8"/>
    <mergeCell ref="A13:F13"/>
    <mergeCell ref="A7:F7"/>
    <mergeCell ref="BC8:BP8"/>
    <mergeCell ref="BQ8:CD8"/>
    <mergeCell ref="G7:Z7"/>
    <mergeCell ref="AO7:BB7"/>
    <mergeCell ref="AA7:AN7"/>
    <mergeCell ref="A8:F8"/>
    <mergeCell ref="G8:Z8"/>
    <mergeCell ref="A10:F10"/>
    <mergeCell ref="BC11:BP11"/>
    <mergeCell ref="AO10:BB10"/>
    <mergeCell ref="A11:F11"/>
    <mergeCell ref="A12:F12"/>
    <mergeCell ref="G12:Z12"/>
    <mergeCell ref="BC10:BP10"/>
    <mergeCell ref="BC12:BP12"/>
    <mergeCell ref="BQ12:CD12"/>
    <mergeCell ref="DH12:DT12"/>
    <mergeCell ref="CU7:DG7"/>
    <mergeCell ref="DH7:DT7"/>
    <mergeCell ref="CU8:DG8"/>
    <mergeCell ref="DH8:DT8"/>
    <mergeCell ref="CU9:DG9"/>
    <mergeCell ref="DH9:DT9"/>
    <mergeCell ref="DH10:DT10"/>
    <mergeCell ref="CU10:DG10"/>
    <mergeCell ref="CE12:CT12"/>
    <mergeCell ref="CE11:CT11"/>
    <mergeCell ref="CE14:CT14"/>
    <mergeCell ref="CU14:DG14"/>
    <mergeCell ref="BQ14:CD14"/>
    <mergeCell ref="CU13:DG13"/>
    <mergeCell ref="BC14:BP14"/>
    <mergeCell ref="BQ11:CD11"/>
    <mergeCell ref="CE9:CT9"/>
    <mergeCell ref="CE10:CT10"/>
    <mergeCell ref="CU12:DG12"/>
    <mergeCell ref="BQ13:CD13"/>
    <mergeCell ref="DH14:DT14"/>
    <mergeCell ref="CU11:DG11"/>
    <mergeCell ref="DH11:DT11"/>
    <mergeCell ref="DH20:DT20"/>
    <mergeCell ref="A21:F21"/>
    <mergeCell ref="G21:AA21"/>
    <mergeCell ref="AB21:AO21"/>
    <mergeCell ref="AP21:BC21"/>
    <mergeCell ref="BD21:BP21"/>
    <mergeCell ref="BQ21:CD21"/>
    <mergeCell ref="CE21:CT21"/>
    <mergeCell ref="A18:F20"/>
    <mergeCell ref="G18:AA20"/>
    <mergeCell ref="AB18:AO20"/>
    <mergeCell ref="AP18:BC20"/>
    <mergeCell ref="BD18:BP20"/>
    <mergeCell ref="CU20:DG20"/>
    <mergeCell ref="CE19:CT20"/>
    <mergeCell ref="CU21:DG21"/>
    <mergeCell ref="DH21:DT21"/>
    <mergeCell ref="CE13:CT13"/>
    <mergeCell ref="DH13:DT13"/>
    <mergeCell ref="A14:BB14"/>
    <mergeCell ref="AA12:AN12"/>
    <mergeCell ref="A22:F22"/>
    <mergeCell ref="G22:AA22"/>
    <mergeCell ref="AB22:AO22"/>
    <mergeCell ref="AP22:BC22"/>
    <mergeCell ref="BD22:BP22"/>
    <mergeCell ref="BQ22:CD22"/>
    <mergeCell ref="CE22:CT22"/>
    <mergeCell ref="CU22:DG22"/>
    <mergeCell ref="DH22:DT22"/>
    <mergeCell ref="A23:F23"/>
    <mergeCell ref="G23:AA23"/>
    <mergeCell ref="AB23:AO23"/>
    <mergeCell ref="AP23:BC23"/>
    <mergeCell ref="BD23:BP23"/>
    <mergeCell ref="BQ23:CD23"/>
    <mergeCell ref="CE23:CT23"/>
    <mergeCell ref="CU23:DG23"/>
    <mergeCell ref="DH23:DT23"/>
    <mergeCell ref="CE24:CT24"/>
    <mergeCell ref="CU24:DG24"/>
    <mergeCell ref="DH24:DT24"/>
    <mergeCell ref="A25:F25"/>
    <mergeCell ref="G25:AA25"/>
    <mergeCell ref="AB25:AO25"/>
    <mergeCell ref="AP25:BC25"/>
    <mergeCell ref="BD25:BP25"/>
    <mergeCell ref="BQ25:CD25"/>
    <mergeCell ref="CE25:CT25"/>
    <mergeCell ref="A24:F24"/>
    <mergeCell ref="G24:AA24"/>
    <mergeCell ref="AB24:AO24"/>
    <mergeCell ref="AP24:BC24"/>
    <mergeCell ref="BD24:BP24"/>
    <mergeCell ref="BQ24:CD24"/>
    <mergeCell ref="CU25:DG25"/>
    <mergeCell ref="DH25:DT25"/>
    <mergeCell ref="A26:F26"/>
    <mergeCell ref="G26:AA26"/>
    <mergeCell ref="AB26:AO26"/>
    <mergeCell ref="AP26:BC26"/>
    <mergeCell ref="BD26:BP26"/>
    <mergeCell ref="BQ26:CD26"/>
    <mergeCell ref="CE26:CT26"/>
    <mergeCell ref="CU26:DG26"/>
    <mergeCell ref="DH26:DT26"/>
    <mergeCell ref="A31:F31"/>
    <mergeCell ref="G31:AA31"/>
    <mergeCell ref="AB31:AO31"/>
    <mergeCell ref="AP31:BC31"/>
    <mergeCell ref="BD31:BP31"/>
    <mergeCell ref="BQ31:CD31"/>
    <mergeCell ref="CE31:CT31"/>
    <mergeCell ref="CU31:DG31"/>
    <mergeCell ref="DH31:DT31"/>
    <mergeCell ref="CE32:CT32"/>
    <mergeCell ref="CU32:DG32"/>
    <mergeCell ref="DH32:DT32"/>
    <mergeCell ref="A33:F33"/>
    <mergeCell ref="G33:AA33"/>
    <mergeCell ref="AB33:AO33"/>
    <mergeCell ref="AP33:BC33"/>
    <mergeCell ref="BD33:BP33"/>
    <mergeCell ref="BQ33:CD33"/>
    <mergeCell ref="CE33:CT33"/>
    <mergeCell ref="A32:F32"/>
    <mergeCell ref="G32:AA32"/>
    <mergeCell ref="AB32:AO32"/>
    <mergeCell ref="AP32:BC32"/>
    <mergeCell ref="BD32:BP32"/>
    <mergeCell ref="BQ32:CD32"/>
    <mergeCell ref="CU33:DG33"/>
    <mergeCell ref="DH33:DT33"/>
    <mergeCell ref="A34:F34"/>
    <mergeCell ref="G34:AA34"/>
    <mergeCell ref="AB34:AO34"/>
    <mergeCell ref="AP34:BC34"/>
    <mergeCell ref="BD34:BP34"/>
    <mergeCell ref="BQ34:CD34"/>
    <mergeCell ref="CE34:CT34"/>
    <mergeCell ref="CU34:DG34"/>
    <mergeCell ref="DH34:DT34"/>
    <mergeCell ref="A35:F35"/>
    <mergeCell ref="G35:AA35"/>
    <mergeCell ref="AB35:AO35"/>
    <mergeCell ref="AP35:BC35"/>
    <mergeCell ref="BD35:BP35"/>
    <mergeCell ref="BQ35:CD35"/>
    <mergeCell ref="CE35:CT35"/>
    <mergeCell ref="CU35:DG35"/>
    <mergeCell ref="DH35:DT35"/>
    <mergeCell ref="AP37:BC37"/>
    <mergeCell ref="BD37:BP37"/>
    <mergeCell ref="BQ37:CD37"/>
    <mergeCell ref="CE37:CT37"/>
    <mergeCell ref="A36:F36"/>
    <mergeCell ref="G36:AA36"/>
    <mergeCell ref="AB36:AO36"/>
    <mergeCell ref="AP36:BC36"/>
    <mergeCell ref="BD36:BP36"/>
    <mergeCell ref="BQ36:CD36"/>
    <mergeCell ref="DH49:DT49"/>
    <mergeCell ref="CU46:DG46"/>
    <mergeCell ref="DH46:DT46"/>
    <mergeCell ref="A47:F47"/>
    <mergeCell ref="G47:AA47"/>
    <mergeCell ref="AB47:AO47"/>
    <mergeCell ref="AP47:BC47"/>
    <mergeCell ref="BD47:BP47"/>
    <mergeCell ref="BQ47:CD47"/>
    <mergeCell ref="CE47:CT47"/>
    <mergeCell ref="CU47:DG47"/>
    <mergeCell ref="A46:F46"/>
    <mergeCell ref="G46:AA46"/>
    <mergeCell ref="AB46:AO46"/>
    <mergeCell ref="AP46:BC46"/>
    <mergeCell ref="BD46:BP46"/>
    <mergeCell ref="BQ46:CD46"/>
    <mergeCell ref="CE46:CT46"/>
    <mergeCell ref="A49:F49"/>
    <mergeCell ref="G49:AA49"/>
    <mergeCell ref="AB49:AO49"/>
    <mergeCell ref="AP49:BC49"/>
    <mergeCell ref="BD49:BP49"/>
    <mergeCell ref="BQ49:CD49"/>
    <mergeCell ref="DH50:DT50"/>
    <mergeCell ref="A51:F51"/>
    <mergeCell ref="G51:AA51"/>
    <mergeCell ref="AB51:AO51"/>
    <mergeCell ref="AP51:BC51"/>
    <mergeCell ref="BD51:BP51"/>
    <mergeCell ref="BQ51:CD51"/>
    <mergeCell ref="CE51:CT51"/>
    <mergeCell ref="A50:F50"/>
    <mergeCell ref="G50:AA50"/>
    <mergeCell ref="BD50:BP50"/>
    <mergeCell ref="BQ50:CD50"/>
    <mergeCell ref="DH51:DT51"/>
    <mergeCell ref="CE50:CT50"/>
    <mergeCell ref="CU50:DG50"/>
    <mergeCell ref="AB50:AO50"/>
    <mergeCell ref="AP50:BC50"/>
    <mergeCell ref="CU51:DG51"/>
    <mergeCell ref="A52:F52"/>
    <mergeCell ref="G52:AA52"/>
    <mergeCell ref="AB52:AO52"/>
    <mergeCell ref="AP52:BC52"/>
    <mergeCell ref="BD52:BP52"/>
    <mergeCell ref="BQ52:CD52"/>
    <mergeCell ref="CE52:CT52"/>
    <mergeCell ref="DH52:DT52"/>
    <mergeCell ref="DH54:DT54"/>
    <mergeCell ref="CU53:DG53"/>
    <mergeCell ref="DH53:DT53"/>
    <mergeCell ref="BD54:BP54"/>
    <mergeCell ref="BQ54:CD54"/>
    <mergeCell ref="CE54:CT54"/>
    <mergeCell ref="A53:F53"/>
    <mergeCell ref="G53:AA53"/>
    <mergeCell ref="AB53:AO53"/>
    <mergeCell ref="AP53:BC53"/>
    <mergeCell ref="BD53:BP53"/>
    <mergeCell ref="BQ53:CD53"/>
    <mergeCell ref="CU52:DG52"/>
    <mergeCell ref="CE53:CT53"/>
    <mergeCell ref="A54:BC54"/>
    <mergeCell ref="CU54:DG54"/>
    <mergeCell ref="CE49:CT49"/>
    <mergeCell ref="CU49:DG49"/>
    <mergeCell ref="CE45:CT45"/>
    <mergeCell ref="CU45:DG45"/>
    <mergeCell ref="A45:F45"/>
    <mergeCell ref="G45:AA45"/>
    <mergeCell ref="AB45:AO45"/>
    <mergeCell ref="AP45:BC45"/>
    <mergeCell ref="CU29:DG29"/>
    <mergeCell ref="AB40:AO40"/>
    <mergeCell ref="AP40:BC40"/>
    <mergeCell ref="BD40:BP40"/>
    <mergeCell ref="BQ40:CD40"/>
    <mergeCell ref="G29:AA29"/>
    <mergeCell ref="AB30:AO30"/>
    <mergeCell ref="AP30:BC30"/>
    <mergeCell ref="BD30:BP30"/>
    <mergeCell ref="BQ30:CD30"/>
    <mergeCell ref="CE30:CT30"/>
    <mergeCell ref="CU30:DG30"/>
    <mergeCell ref="CE40:CT40"/>
    <mergeCell ref="CU40:DG40"/>
    <mergeCell ref="CE41:CT41"/>
    <mergeCell ref="CU41:DG41"/>
    <mergeCell ref="CE39:CT39"/>
    <mergeCell ref="A29:F29"/>
    <mergeCell ref="AB29:AO29"/>
    <mergeCell ref="AP29:BC29"/>
    <mergeCell ref="BD29:BP29"/>
    <mergeCell ref="BQ29:CD29"/>
    <mergeCell ref="DH38:DT38"/>
    <mergeCell ref="CU37:DG37"/>
    <mergeCell ref="DH37:DT37"/>
    <mergeCell ref="A38:F38"/>
    <mergeCell ref="G38:AA38"/>
    <mergeCell ref="AB38:AO38"/>
    <mergeCell ref="AP38:BC38"/>
    <mergeCell ref="BD38:BP38"/>
    <mergeCell ref="BQ38:CD38"/>
    <mergeCell ref="CE38:CT38"/>
    <mergeCell ref="CE29:CT29"/>
    <mergeCell ref="CU38:DG38"/>
    <mergeCell ref="CE36:CT36"/>
    <mergeCell ref="CU36:DG36"/>
    <mergeCell ref="DH36:DT36"/>
    <mergeCell ref="A37:F37"/>
    <mergeCell ref="G37:AA37"/>
    <mergeCell ref="AB37:AO37"/>
    <mergeCell ref="A27:F27"/>
    <mergeCell ref="G27:AA27"/>
    <mergeCell ref="AB27:AO27"/>
    <mergeCell ref="AP27:BC27"/>
    <mergeCell ref="BD27:BP27"/>
    <mergeCell ref="BQ27:CD27"/>
    <mergeCell ref="CE27:CT27"/>
    <mergeCell ref="CU27:DG27"/>
    <mergeCell ref="DH27:DT27"/>
    <mergeCell ref="DH40:DT40"/>
    <mergeCell ref="A28:F28"/>
    <mergeCell ref="G28:AA28"/>
    <mergeCell ref="AB28:AO28"/>
    <mergeCell ref="AP28:BC28"/>
    <mergeCell ref="BD28:BP28"/>
    <mergeCell ref="BQ28:CD28"/>
    <mergeCell ref="CE28:CT28"/>
    <mergeCell ref="A40:F40"/>
    <mergeCell ref="G40:AA40"/>
    <mergeCell ref="CU39:DG39"/>
    <mergeCell ref="DH39:DT39"/>
    <mergeCell ref="DH30:DT30"/>
    <mergeCell ref="CU28:DG28"/>
    <mergeCell ref="DH28:DT28"/>
    <mergeCell ref="A30:F30"/>
    <mergeCell ref="G30:AA30"/>
    <mergeCell ref="DH29:DT29"/>
    <mergeCell ref="A39:F39"/>
    <mergeCell ref="G39:AA39"/>
    <mergeCell ref="AB39:AO39"/>
    <mergeCell ref="AP39:BC39"/>
    <mergeCell ref="BD39:BP39"/>
    <mergeCell ref="BQ39:CD39"/>
    <mergeCell ref="DH41:DT41"/>
    <mergeCell ref="A48:F48"/>
    <mergeCell ref="G48:AA48"/>
    <mergeCell ref="AB48:AO48"/>
    <mergeCell ref="AP48:BC48"/>
    <mergeCell ref="BD48:BP48"/>
    <mergeCell ref="BQ48:CD48"/>
    <mergeCell ref="CE48:CT48"/>
    <mergeCell ref="A41:F41"/>
    <mergeCell ref="G41:AA41"/>
    <mergeCell ref="AB41:AO41"/>
    <mergeCell ref="AP41:BC41"/>
    <mergeCell ref="BD41:BP41"/>
    <mergeCell ref="BQ41:CD41"/>
    <mergeCell ref="CE43:CT43"/>
    <mergeCell ref="CU43:DG43"/>
    <mergeCell ref="DH47:DT47"/>
    <mergeCell ref="DH45:DT45"/>
    <mergeCell ref="BD45:BP45"/>
    <mergeCell ref="BQ45:CD45"/>
    <mergeCell ref="A44:F44"/>
    <mergeCell ref="G44:AA44"/>
    <mergeCell ref="CU48:DG48"/>
    <mergeCell ref="DH48:DT48"/>
    <mergeCell ref="DH44:DT44"/>
    <mergeCell ref="A42:F42"/>
    <mergeCell ref="G42:AA42"/>
    <mergeCell ref="AB42:AO42"/>
    <mergeCell ref="AP42:BC42"/>
    <mergeCell ref="BD42:BP42"/>
    <mergeCell ref="BQ42:CD42"/>
    <mergeCell ref="CE42:CT42"/>
    <mergeCell ref="CU42:DG42"/>
    <mergeCell ref="AB44:AO44"/>
    <mergeCell ref="AP44:BC44"/>
    <mergeCell ref="BD44:BP44"/>
    <mergeCell ref="BQ44:CD44"/>
    <mergeCell ref="CE44:CT44"/>
    <mergeCell ref="CU44:DG44"/>
    <mergeCell ref="DH43:DT43"/>
    <mergeCell ref="A43:F43"/>
    <mergeCell ref="G43:AA43"/>
    <mergeCell ref="AB43:AO43"/>
    <mergeCell ref="AP43:BC43"/>
    <mergeCell ref="BD43:BP43"/>
    <mergeCell ref="BQ43:CD43"/>
    <mergeCell ref="DH42:DT42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  <rowBreaks count="1" manualBreakCount="1">
    <brk id="15" max="15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N31"/>
  <sheetViews>
    <sheetView view="pageBreakPreview" zoomScaleNormal="100" zoomScaleSheetLayoutView="100" workbookViewId="0">
      <selection activeCell="CD27" sqref="CD27:CQ27"/>
    </sheetView>
  </sheetViews>
  <sheetFormatPr defaultColWidth="0.85546875" defaultRowHeight="15" x14ac:dyDescent="0.25"/>
  <cols>
    <col min="1" max="24" width="0.85546875" style="1"/>
    <col min="25" max="25" width="15" style="1" customWidth="1"/>
    <col min="26" max="138" width="0.85546875" style="1"/>
    <col min="139" max="139" width="16.28515625" style="41" hidden="1" customWidth="1"/>
    <col min="140" max="143" width="0.85546875" style="1"/>
    <col min="144" max="144" width="7.5703125" style="1" customWidth="1"/>
    <col min="145" max="16384" width="0.85546875" style="1"/>
  </cols>
  <sheetData>
    <row r="1" spans="1:139" s="5" customFormat="1" ht="3" customHeight="1" x14ac:dyDescent="0.25">
      <c r="EI1" s="38"/>
    </row>
    <row r="2" spans="1:139" s="5" customFormat="1" x14ac:dyDescent="0.25">
      <c r="A2" s="219" t="s">
        <v>264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0"/>
      <c r="BB2" s="220"/>
      <c r="BC2" s="220"/>
      <c r="BD2" s="220"/>
      <c r="BE2" s="220"/>
      <c r="BF2" s="220"/>
      <c r="BG2" s="220"/>
      <c r="BH2" s="220"/>
      <c r="BI2" s="220"/>
      <c r="BJ2" s="220"/>
      <c r="BK2" s="220"/>
      <c r="BL2" s="220"/>
      <c r="BM2" s="220"/>
      <c r="BN2" s="220"/>
      <c r="BO2" s="220"/>
      <c r="BP2" s="220"/>
      <c r="BQ2" s="220"/>
      <c r="BR2" s="220"/>
      <c r="BS2" s="220"/>
      <c r="BT2" s="220"/>
      <c r="BU2" s="220"/>
      <c r="BV2" s="220"/>
      <c r="BW2" s="220"/>
      <c r="BX2" s="220"/>
      <c r="BY2" s="220"/>
      <c r="BZ2" s="220"/>
      <c r="CA2" s="220"/>
      <c r="CB2" s="220"/>
      <c r="CC2" s="220"/>
      <c r="CD2" s="220"/>
      <c r="CE2" s="220"/>
      <c r="CF2" s="220"/>
      <c r="CG2" s="220"/>
      <c r="CH2" s="220"/>
      <c r="CI2" s="220"/>
      <c r="CJ2" s="220"/>
      <c r="CK2" s="220"/>
      <c r="CL2" s="220"/>
      <c r="CM2" s="220"/>
      <c r="CN2" s="220"/>
      <c r="CO2" s="220"/>
      <c r="CP2" s="220"/>
      <c r="CQ2" s="220"/>
      <c r="CR2" s="220"/>
      <c r="CS2" s="220"/>
      <c r="CT2" s="220"/>
      <c r="CU2" s="220"/>
      <c r="CV2" s="220"/>
      <c r="CW2" s="220"/>
      <c r="CX2" s="220"/>
      <c r="CY2" s="220"/>
      <c r="CZ2" s="220"/>
      <c r="DA2" s="220"/>
      <c r="DB2" s="220"/>
      <c r="DC2" s="220"/>
      <c r="DD2" s="220"/>
      <c r="DE2" s="220"/>
      <c r="DF2" s="220"/>
      <c r="DG2" s="220"/>
      <c r="DH2" s="220"/>
      <c r="DI2" s="220"/>
      <c r="DJ2" s="220"/>
      <c r="DK2" s="220"/>
      <c r="DL2" s="220"/>
      <c r="DM2" s="220"/>
      <c r="DN2" s="220"/>
      <c r="DO2" s="220"/>
      <c r="DP2" s="220"/>
      <c r="DQ2" s="220"/>
      <c r="DR2" s="220"/>
      <c r="DS2" s="220"/>
      <c r="DT2" s="220"/>
      <c r="DU2" s="220"/>
      <c r="DV2" s="220"/>
      <c r="DW2" s="220"/>
      <c r="DX2" s="220"/>
      <c r="DY2" s="220"/>
      <c r="DZ2" s="220"/>
      <c r="EA2" s="220"/>
      <c r="EB2" s="220"/>
      <c r="EC2" s="220"/>
      <c r="ED2" s="220"/>
      <c r="EE2" s="220"/>
      <c r="EF2" s="220"/>
      <c r="EG2" s="220"/>
      <c r="EH2" s="220"/>
      <c r="EI2" s="38"/>
    </row>
    <row r="3" spans="1:139" s="5" customFormat="1" ht="10.5" customHeight="1" x14ac:dyDescent="0.25">
      <c r="EI3" s="38"/>
    </row>
    <row r="4" spans="1:139" s="9" customFormat="1" ht="73.5" customHeight="1" x14ac:dyDescent="0.2">
      <c r="A4" s="342" t="s">
        <v>3</v>
      </c>
      <c r="B4" s="343"/>
      <c r="C4" s="343"/>
      <c r="D4" s="343"/>
      <c r="E4" s="343"/>
      <c r="F4" s="344"/>
      <c r="G4" s="343" t="s">
        <v>23</v>
      </c>
      <c r="H4" s="343"/>
      <c r="I4" s="343"/>
      <c r="J4" s="343"/>
      <c r="K4" s="343"/>
      <c r="L4" s="343"/>
      <c r="M4" s="343"/>
      <c r="N4" s="343"/>
      <c r="O4" s="343"/>
      <c r="P4" s="343"/>
      <c r="Q4" s="343"/>
      <c r="R4" s="343"/>
      <c r="S4" s="343"/>
      <c r="T4" s="343"/>
      <c r="U4" s="343"/>
      <c r="V4" s="343"/>
      <c r="W4" s="343"/>
      <c r="X4" s="343"/>
      <c r="Y4" s="344"/>
      <c r="Z4" s="342" t="s">
        <v>219</v>
      </c>
      <c r="AA4" s="343"/>
      <c r="AB4" s="343"/>
      <c r="AC4" s="343"/>
      <c r="AD4" s="343"/>
      <c r="AE4" s="343"/>
      <c r="AF4" s="343"/>
      <c r="AG4" s="343"/>
      <c r="AH4" s="343"/>
      <c r="AI4" s="343"/>
      <c r="AJ4" s="343"/>
      <c r="AK4" s="343"/>
      <c r="AL4" s="343"/>
      <c r="AM4" s="344"/>
      <c r="AN4" s="342" t="s">
        <v>137</v>
      </c>
      <c r="AO4" s="343"/>
      <c r="AP4" s="343"/>
      <c r="AQ4" s="343"/>
      <c r="AR4" s="343"/>
      <c r="AS4" s="343"/>
      <c r="AT4" s="343"/>
      <c r="AU4" s="343"/>
      <c r="AV4" s="343"/>
      <c r="AW4" s="343"/>
      <c r="AX4" s="343"/>
      <c r="AY4" s="343"/>
      <c r="AZ4" s="343"/>
      <c r="BA4" s="344"/>
      <c r="BB4" s="342" t="s">
        <v>152</v>
      </c>
      <c r="BC4" s="343"/>
      <c r="BD4" s="343"/>
      <c r="BE4" s="343"/>
      <c r="BF4" s="343"/>
      <c r="BG4" s="343"/>
      <c r="BH4" s="343"/>
      <c r="BI4" s="343"/>
      <c r="BJ4" s="343"/>
      <c r="BK4" s="343"/>
      <c r="BL4" s="343"/>
      <c r="BM4" s="343"/>
      <c r="BN4" s="343"/>
      <c r="BO4" s="343"/>
      <c r="BP4" s="342" t="s">
        <v>250</v>
      </c>
      <c r="BQ4" s="343"/>
      <c r="BR4" s="343"/>
      <c r="BS4" s="343"/>
      <c r="BT4" s="343"/>
      <c r="BU4" s="343"/>
      <c r="BV4" s="343"/>
      <c r="BW4" s="343"/>
      <c r="BX4" s="343"/>
      <c r="BY4" s="343"/>
      <c r="BZ4" s="343"/>
      <c r="CA4" s="343"/>
      <c r="CB4" s="343"/>
      <c r="CC4" s="344"/>
      <c r="CD4" s="351" t="s">
        <v>166</v>
      </c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3"/>
      <c r="CR4" s="351" t="s">
        <v>176</v>
      </c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48" t="s">
        <v>18</v>
      </c>
      <c r="DJ4" s="349"/>
      <c r="DK4" s="349"/>
      <c r="DL4" s="349"/>
      <c r="DM4" s="349"/>
      <c r="DN4" s="349"/>
      <c r="DO4" s="349"/>
      <c r="DP4" s="349"/>
      <c r="DQ4" s="349"/>
      <c r="DR4" s="349"/>
      <c r="DS4" s="349"/>
      <c r="DT4" s="349"/>
      <c r="DU4" s="349"/>
      <c r="DV4" s="349"/>
      <c r="DW4" s="349"/>
      <c r="DX4" s="349"/>
      <c r="DY4" s="349"/>
      <c r="DZ4" s="349"/>
      <c r="EA4" s="349"/>
      <c r="EB4" s="349"/>
      <c r="EC4" s="349"/>
      <c r="ED4" s="349"/>
      <c r="EE4" s="349"/>
      <c r="EF4" s="349"/>
      <c r="EG4" s="349"/>
      <c r="EH4" s="350"/>
      <c r="EI4" s="39"/>
    </row>
    <row r="5" spans="1:139" s="9" customFormat="1" ht="27" customHeight="1" x14ac:dyDescent="0.2">
      <c r="A5" s="345"/>
      <c r="B5" s="346"/>
      <c r="C5" s="346"/>
      <c r="D5" s="346"/>
      <c r="E5" s="346"/>
      <c r="F5" s="347"/>
      <c r="G5" s="346"/>
      <c r="H5" s="346"/>
      <c r="I5" s="346"/>
      <c r="J5" s="346"/>
      <c r="K5" s="346"/>
      <c r="L5" s="346"/>
      <c r="M5" s="346"/>
      <c r="N5" s="346"/>
      <c r="O5" s="346"/>
      <c r="P5" s="346"/>
      <c r="Q5" s="346"/>
      <c r="R5" s="346"/>
      <c r="S5" s="346"/>
      <c r="T5" s="346"/>
      <c r="U5" s="346"/>
      <c r="V5" s="346"/>
      <c r="W5" s="346"/>
      <c r="X5" s="346"/>
      <c r="Y5" s="347"/>
      <c r="Z5" s="345"/>
      <c r="AA5" s="346"/>
      <c r="AB5" s="346"/>
      <c r="AC5" s="346"/>
      <c r="AD5" s="346"/>
      <c r="AE5" s="346"/>
      <c r="AF5" s="346"/>
      <c r="AG5" s="346"/>
      <c r="AH5" s="346"/>
      <c r="AI5" s="346"/>
      <c r="AJ5" s="346"/>
      <c r="AK5" s="346"/>
      <c r="AL5" s="346"/>
      <c r="AM5" s="347"/>
      <c r="AN5" s="345"/>
      <c r="AO5" s="346"/>
      <c r="AP5" s="346"/>
      <c r="AQ5" s="346"/>
      <c r="AR5" s="346"/>
      <c r="AS5" s="346"/>
      <c r="AT5" s="346"/>
      <c r="AU5" s="346"/>
      <c r="AV5" s="346"/>
      <c r="AW5" s="346"/>
      <c r="AX5" s="346"/>
      <c r="AY5" s="346"/>
      <c r="AZ5" s="346"/>
      <c r="BA5" s="347"/>
      <c r="BB5" s="345"/>
      <c r="BC5" s="346"/>
      <c r="BD5" s="346"/>
      <c r="BE5" s="346"/>
      <c r="BF5" s="346"/>
      <c r="BG5" s="346"/>
      <c r="BH5" s="346"/>
      <c r="BI5" s="346"/>
      <c r="BJ5" s="346"/>
      <c r="BK5" s="346"/>
      <c r="BL5" s="346"/>
      <c r="BM5" s="346"/>
      <c r="BN5" s="346"/>
      <c r="BO5" s="346"/>
      <c r="BP5" s="345"/>
      <c r="BQ5" s="346"/>
      <c r="BR5" s="346"/>
      <c r="BS5" s="346"/>
      <c r="BT5" s="346"/>
      <c r="BU5" s="346"/>
      <c r="BV5" s="346"/>
      <c r="BW5" s="346"/>
      <c r="BX5" s="346"/>
      <c r="BY5" s="346"/>
      <c r="BZ5" s="346"/>
      <c r="CA5" s="346"/>
      <c r="CB5" s="346"/>
      <c r="CC5" s="347"/>
      <c r="CD5" s="354"/>
      <c r="CE5" s="355"/>
      <c r="CF5" s="355"/>
      <c r="CG5" s="355"/>
      <c r="CH5" s="355"/>
      <c r="CI5" s="355"/>
      <c r="CJ5" s="355"/>
      <c r="CK5" s="355"/>
      <c r="CL5" s="355"/>
      <c r="CM5" s="355"/>
      <c r="CN5" s="355"/>
      <c r="CO5" s="355"/>
      <c r="CP5" s="355"/>
      <c r="CQ5" s="356"/>
      <c r="CR5" s="354"/>
      <c r="CS5" s="355"/>
      <c r="CT5" s="355"/>
      <c r="CU5" s="355"/>
      <c r="CV5" s="355"/>
      <c r="CW5" s="355"/>
      <c r="CX5" s="355"/>
      <c r="CY5" s="355"/>
      <c r="CZ5" s="355"/>
      <c r="DA5" s="355"/>
      <c r="DB5" s="355"/>
      <c r="DC5" s="355"/>
      <c r="DD5" s="355"/>
      <c r="DE5" s="355"/>
      <c r="DF5" s="355"/>
      <c r="DG5" s="355"/>
      <c r="DH5" s="355"/>
      <c r="DI5" s="348" t="s">
        <v>2</v>
      </c>
      <c r="DJ5" s="349"/>
      <c r="DK5" s="349"/>
      <c r="DL5" s="349"/>
      <c r="DM5" s="349"/>
      <c r="DN5" s="349"/>
      <c r="DO5" s="349"/>
      <c r="DP5" s="349"/>
      <c r="DQ5" s="349"/>
      <c r="DR5" s="349"/>
      <c r="DS5" s="349"/>
      <c r="DT5" s="349"/>
      <c r="DU5" s="350"/>
      <c r="DV5" s="348" t="s">
        <v>43</v>
      </c>
      <c r="DW5" s="349"/>
      <c r="DX5" s="349"/>
      <c r="DY5" s="349"/>
      <c r="DZ5" s="349"/>
      <c r="EA5" s="349"/>
      <c r="EB5" s="349"/>
      <c r="EC5" s="349"/>
      <c r="ED5" s="349"/>
      <c r="EE5" s="349"/>
      <c r="EF5" s="349"/>
      <c r="EG5" s="349"/>
      <c r="EH5" s="350"/>
      <c r="EI5" s="39"/>
    </row>
    <row r="6" spans="1:139" s="7" customFormat="1" ht="12.75" x14ac:dyDescent="0.2">
      <c r="A6" s="213">
        <v>1</v>
      </c>
      <c r="B6" s="214"/>
      <c r="C6" s="214"/>
      <c r="D6" s="214"/>
      <c r="E6" s="214"/>
      <c r="F6" s="215"/>
      <c r="G6" s="214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5"/>
      <c r="Z6" s="213">
        <v>3</v>
      </c>
      <c r="AA6" s="214"/>
      <c r="AB6" s="214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5"/>
      <c r="AN6" s="213">
        <v>4</v>
      </c>
      <c r="AO6" s="214"/>
      <c r="AP6" s="214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5"/>
      <c r="BB6" s="213">
        <v>5</v>
      </c>
      <c r="BC6" s="214"/>
      <c r="BD6" s="214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3">
        <v>6</v>
      </c>
      <c r="BQ6" s="214"/>
      <c r="BR6" s="214"/>
      <c r="BS6" s="214"/>
      <c r="BT6" s="214"/>
      <c r="BU6" s="214"/>
      <c r="BV6" s="214"/>
      <c r="BW6" s="214"/>
      <c r="BX6" s="214"/>
      <c r="BY6" s="214"/>
      <c r="BZ6" s="214"/>
      <c r="CA6" s="214"/>
      <c r="CB6" s="214"/>
      <c r="CC6" s="215"/>
      <c r="CD6" s="323">
        <v>7</v>
      </c>
      <c r="CE6" s="324"/>
      <c r="CF6" s="324"/>
      <c r="CG6" s="324"/>
      <c r="CH6" s="324"/>
      <c r="CI6" s="324"/>
      <c r="CJ6" s="324"/>
      <c r="CK6" s="324"/>
      <c r="CL6" s="324"/>
      <c r="CM6" s="324"/>
      <c r="CN6" s="324"/>
      <c r="CO6" s="324"/>
      <c r="CP6" s="324"/>
      <c r="CQ6" s="325"/>
      <c r="CR6" s="323">
        <v>8</v>
      </c>
      <c r="CS6" s="324"/>
      <c r="CT6" s="324"/>
      <c r="CU6" s="324"/>
      <c r="CV6" s="324"/>
      <c r="CW6" s="324"/>
      <c r="CX6" s="324"/>
      <c r="CY6" s="324"/>
      <c r="CZ6" s="324"/>
      <c r="DA6" s="324"/>
      <c r="DB6" s="324"/>
      <c r="DC6" s="324"/>
      <c r="DD6" s="324"/>
      <c r="DE6" s="324"/>
      <c r="DF6" s="324"/>
      <c r="DG6" s="324"/>
      <c r="DH6" s="324"/>
      <c r="DI6" s="323">
        <v>9</v>
      </c>
      <c r="DJ6" s="324"/>
      <c r="DK6" s="324"/>
      <c r="DL6" s="324"/>
      <c r="DM6" s="324"/>
      <c r="DN6" s="324"/>
      <c r="DO6" s="324"/>
      <c r="DP6" s="324"/>
      <c r="DQ6" s="324"/>
      <c r="DR6" s="324"/>
      <c r="DS6" s="324"/>
      <c r="DT6" s="324"/>
      <c r="DU6" s="325"/>
      <c r="DV6" s="323">
        <v>10</v>
      </c>
      <c r="DW6" s="324"/>
      <c r="DX6" s="324"/>
      <c r="DY6" s="324"/>
      <c r="DZ6" s="324"/>
      <c r="EA6" s="324"/>
      <c r="EB6" s="324"/>
      <c r="EC6" s="324"/>
      <c r="ED6" s="324"/>
      <c r="EE6" s="324"/>
      <c r="EF6" s="324"/>
      <c r="EG6" s="324"/>
      <c r="EH6" s="325"/>
      <c r="EI6" s="40"/>
    </row>
    <row r="7" spans="1:139" s="6" customFormat="1" ht="30.75" customHeight="1" x14ac:dyDescent="0.2">
      <c r="A7" s="253" t="s">
        <v>6</v>
      </c>
      <c r="B7" s="254"/>
      <c r="C7" s="254"/>
      <c r="D7" s="254"/>
      <c r="E7" s="254"/>
      <c r="F7" s="255"/>
      <c r="G7" s="357" t="s">
        <v>294</v>
      </c>
      <c r="H7" s="357"/>
      <c r="I7" s="357"/>
      <c r="J7" s="357"/>
      <c r="K7" s="357"/>
      <c r="L7" s="357"/>
      <c r="M7" s="357"/>
      <c r="N7" s="357"/>
      <c r="O7" s="357"/>
      <c r="P7" s="357"/>
      <c r="Q7" s="357"/>
      <c r="R7" s="357"/>
      <c r="S7" s="357"/>
      <c r="T7" s="357"/>
      <c r="U7" s="357"/>
      <c r="V7" s="357"/>
      <c r="W7" s="357"/>
      <c r="X7" s="357"/>
      <c r="Y7" s="358"/>
      <c r="Z7" s="151">
        <v>226</v>
      </c>
      <c r="AA7" s="152"/>
      <c r="AB7" s="152"/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3"/>
      <c r="AN7" s="151" t="s">
        <v>1</v>
      </c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3"/>
      <c r="BB7" s="151" t="s">
        <v>1</v>
      </c>
      <c r="BC7" s="152"/>
      <c r="BD7" s="152"/>
      <c r="BE7" s="152"/>
      <c r="BF7" s="152"/>
      <c r="BG7" s="152"/>
      <c r="BH7" s="152"/>
      <c r="BI7" s="152"/>
      <c r="BJ7" s="152"/>
      <c r="BK7" s="152"/>
      <c r="BL7" s="152"/>
      <c r="BM7" s="152"/>
      <c r="BN7" s="152"/>
      <c r="BO7" s="152"/>
      <c r="BP7" s="135">
        <f>BP9+BP10</f>
        <v>3519664.04</v>
      </c>
      <c r="BQ7" s="145"/>
      <c r="BR7" s="145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6"/>
      <c r="CD7" s="135">
        <f>CD9+CD10</f>
        <v>3519664.04</v>
      </c>
      <c r="CE7" s="145"/>
      <c r="CF7" s="145"/>
      <c r="CG7" s="145"/>
      <c r="CH7" s="145"/>
      <c r="CI7" s="145"/>
      <c r="CJ7" s="145"/>
      <c r="CK7" s="145"/>
      <c r="CL7" s="145"/>
      <c r="CM7" s="145"/>
      <c r="CN7" s="145"/>
      <c r="CO7" s="145"/>
      <c r="CP7" s="145"/>
      <c r="CQ7" s="146"/>
      <c r="CR7" s="144"/>
      <c r="CS7" s="230"/>
      <c r="CT7" s="230"/>
      <c r="CU7" s="230"/>
      <c r="CV7" s="230"/>
      <c r="CW7" s="230"/>
      <c r="CX7" s="230"/>
      <c r="CY7" s="230"/>
      <c r="CZ7" s="230"/>
      <c r="DA7" s="230"/>
      <c r="DB7" s="230"/>
      <c r="DC7" s="230"/>
      <c r="DD7" s="230"/>
      <c r="DE7" s="230"/>
      <c r="DF7" s="230"/>
      <c r="DG7" s="230"/>
      <c r="DH7" s="230"/>
      <c r="DI7" s="144"/>
      <c r="DJ7" s="145"/>
      <c r="DK7" s="145"/>
      <c r="DL7" s="145"/>
      <c r="DM7" s="145"/>
      <c r="DN7" s="145"/>
      <c r="DO7" s="145"/>
      <c r="DP7" s="145"/>
      <c r="DQ7" s="145"/>
      <c r="DR7" s="145"/>
      <c r="DS7" s="145"/>
      <c r="DT7" s="145"/>
      <c r="DU7" s="146"/>
      <c r="DV7" s="144"/>
      <c r="DW7" s="145"/>
      <c r="DX7" s="145"/>
      <c r="DY7" s="145"/>
      <c r="DZ7" s="145"/>
      <c r="EA7" s="145"/>
      <c r="EB7" s="145"/>
      <c r="EC7" s="145"/>
      <c r="ED7" s="145"/>
      <c r="EE7" s="145"/>
      <c r="EF7" s="145"/>
      <c r="EG7" s="145"/>
      <c r="EH7" s="146"/>
      <c r="EI7" s="35"/>
    </row>
    <row r="8" spans="1:139" s="6" customFormat="1" ht="12.75" x14ac:dyDescent="0.2">
      <c r="A8" s="253" t="s">
        <v>25</v>
      </c>
      <c r="B8" s="254"/>
      <c r="C8" s="254"/>
      <c r="D8" s="254"/>
      <c r="E8" s="254"/>
      <c r="F8" s="255"/>
      <c r="G8" s="234" t="s">
        <v>73</v>
      </c>
      <c r="H8" s="234"/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/>
      <c r="Y8" s="235"/>
      <c r="Z8" s="151" t="s">
        <v>1</v>
      </c>
      <c r="AA8" s="152"/>
      <c r="AB8" s="152"/>
      <c r="AC8" s="152"/>
      <c r="AD8" s="152"/>
      <c r="AE8" s="152"/>
      <c r="AF8" s="152"/>
      <c r="AG8" s="152"/>
      <c r="AH8" s="152"/>
      <c r="AI8" s="152"/>
      <c r="AJ8" s="152"/>
      <c r="AK8" s="152"/>
      <c r="AL8" s="152"/>
      <c r="AM8" s="153"/>
      <c r="AN8" s="151" t="s">
        <v>1</v>
      </c>
      <c r="AO8" s="152"/>
      <c r="AP8" s="152"/>
      <c r="AQ8" s="152"/>
      <c r="AR8" s="152"/>
      <c r="AS8" s="152"/>
      <c r="AT8" s="152"/>
      <c r="AU8" s="152"/>
      <c r="AV8" s="152"/>
      <c r="AW8" s="152"/>
      <c r="AX8" s="152"/>
      <c r="AY8" s="152"/>
      <c r="AZ8" s="152"/>
      <c r="BA8" s="153"/>
      <c r="BB8" s="151" t="s">
        <v>1</v>
      </c>
      <c r="BC8" s="152"/>
      <c r="BD8" s="152"/>
      <c r="BE8" s="152"/>
      <c r="BF8" s="152"/>
      <c r="BG8" s="152"/>
      <c r="BH8" s="152"/>
      <c r="BI8" s="152"/>
      <c r="BJ8" s="152"/>
      <c r="BK8" s="152"/>
      <c r="BL8" s="152"/>
      <c r="BM8" s="152"/>
      <c r="BN8" s="152"/>
      <c r="BO8" s="152"/>
      <c r="BP8" s="151" t="s">
        <v>1</v>
      </c>
      <c r="BQ8" s="152"/>
      <c r="BR8" s="152"/>
      <c r="BS8" s="152"/>
      <c r="BT8" s="152"/>
      <c r="BU8" s="152"/>
      <c r="BV8" s="152"/>
      <c r="BW8" s="152"/>
      <c r="BX8" s="152"/>
      <c r="BY8" s="152"/>
      <c r="BZ8" s="152"/>
      <c r="CA8" s="152"/>
      <c r="CB8" s="152"/>
      <c r="CC8" s="153"/>
      <c r="CD8" s="144" t="s">
        <v>1</v>
      </c>
      <c r="CE8" s="145"/>
      <c r="CF8" s="145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6"/>
      <c r="CR8" s="144" t="s">
        <v>1</v>
      </c>
      <c r="CS8" s="145"/>
      <c r="CT8" s="145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4" t="s">
        <v>1</v>
      </c>
      <c r="DJ8" s="145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6"/>
      <c r="DV8" s="144" t="s">
        <v>1</v>
      </c>
      <c r="DW8" s="145"/>
      <c r="DX8" s="145"/>
      <c r="DY8" s="145"/>
      <c r="DZ8" s="145"/>
      <c r="EA8" s="145"/>
      <c r="EB8" s="145"/>
      <c r="EC8" s="145"/>
      <c r="ED8" s="145"/>
      <c r="EE8" s="145"/>
      <c r="EF8" s="145"/>
      <c r="EG8" s="145"/>
      <c r="EH8" s="146"/>
      <c r="EI8" s="35"/>
    </row>
    <row r="9" spans="1:139" s="6" customFormat="1" ht="20.25" customHeight="1" x14ac:dyDescent="0.2">
      <c r="A9" s="256"/>
      <c r="B9" s="257"/>
      <c r="C9" s="257"/>
      <c r="D9" s="257"/>
      <c r="E9" s="257"/>
      <c r="F9" s="258"/>
      <c r="G9" s="329" t="s">
        <v>295</v>
      </c>
      <c r="H9" s="329"/>
      <c r="I9" s="329"/>
      <c r="J9" s="329"/>
      <c r="K9" s="329"/>
      <c r="L9" s="329"/>
      <c r="M9" s="329"/>
      <c r="N9" s="329"/>
      <c r="O9" s="329"/>
      <c r="P9" s="329"/>
      <c r="Q9" s="329"/>
      <c r="R9" s="329"/>
      <c r="S9" s="329"/>
      <c r="T9" s="329"/>
      <c r="U9" s="329"/>
      <c r="V9" s="329"/>
      <c r="W9" s="329"/>
      <c r="X9" s="329"/>
      <c r="Y9" s="330"/>
      <c r="Z9" s="144">
        <v>226</v>
      </c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6"/>
      <c r="AN9" s="144">
        <v>1</v>
      </c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6"/>
      <c r="BB9" s="135">
        <v>393542.63</v>
      </c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5">
        <f>BB9</f>
        <v>393542.63</v>
      </c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7"/>
      <c r="CD9" s="135">
        <f>BP9</f>
        <v>393542.63</v>
      </c>
      <c r="CE9" s="145"/>
      <c r="CF9" s="145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6"/>
      <c r="CR9" s="144"/>
      <c r="CS9" s="230"/>
      <c r="CT9" s="230"/>
      <c r="CU9" s="230"/>
      <c r="CV9" s="230"/>
      <c r="CW9" s="230"/>
      <c r="CX9" s="230"/>
      <c r="CY9" s="230"/>
      <c r="CZ9" s="230"/>
      <c r="DA9" s="230"/>
      <c r="DB9" s="230"/>
      <c r="DC9" s="230"/>
      <c r="DD9" s="230"/>
      <c r="DE9" s="230"/>
      <c r="DF9" s="230"/>
      <c r="DG9" s="230"/>
      <c r="DH9" s="230"/>
      <c r="DI9" s="144"/>
      <c r="DJ9" s="145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6"/>
      <c r="DV9" s="144"/>
      <c r="DW9" s="145"/>
      <c r="DX9" s="145"/>
      <c r="DY9" s="145"/>
      <c r="DZ9" s="145"/>
      <c r="EA9" s="145"/>
      <c r="EB9" s="145"/>
      <c r="EC9" s="145"/>
      <c r="ED9" s="145"/>
      <c r="EE9" s="145"/>
      <c r="EF9" s="145"/>
      <c r="EG9" s="145"/>
      <c r="EH9" s="146"/>
      <c r="EI9" s="35"/>
    </row>
    <row r="10" spans="1:139" s="6" customFormat="1" ht="24.75" customHeight="1" x14ac:dyDescent="0.2">
      <c r="A10" s="256"/>
      <c r="B10" s="257"/>
      <c r="C10" s="257"/>
      <c r="D10" s="257"/>
      <c r="E10" s="257"/>
      <c r="F10" s="258"/>
      <c r="G10" s="329" t="s">
        <v>296</v>
      </c>
      <c r="H10" s="329"/>
      <c r="I10" s="329"/>
      <c r="J10" s="329"/>
      <c r="K10" s="329"/>
      <c r="L10" s="329"/>
      <c r="M10" s="329"/>
      <c r="N10" s="329"/>
      <c r="O10" s="329"/>
      <c r="P10" s="329"/>
      <c r="Q10" s="329"/>
      <c r="R10" s="329"/>
      <c r="S10" s="329"/>
      <c r="T10" s="329"/>
      <c r="U10" s="329"/>
      <c r="V10" s="329"/>
      <c r="W10" s="329"/>
      <c r="X10" s="329"/>
      <c r="Y10" s="330"/>
      <c r="Z10" s="144">
        <v>226</v>
      </c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6"/>
      <c r="AN10" s="144">
        <v>1</v>
      </c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6"/>
      <c r="BB10" s="135">
        <f>5188321.41-62200-1400000-600000</f>
        <v>3126121.41</v>
      </c>
      <c r="BC10" s="136"/>
      <c r="BD10" s="136"/>
      <c r="BE10" s="136"/>
      <c r="BF10" s="136"/>
      <c r="BG10" s="136"/>
      <c r="BH10" s="136"/>
      <c r="BI10" s="136"/>
      <c r="BJ10" s="136"/>
      <c r="BK10" s="136"/>
      <c r="BL10" s="136"/>
      <c r="BM10" s="136"/>
      <c r="BN10" s="136"/>
      <c r="BO10" s="136"/>
      <c r="BP10" s="135">
        <f>BB10</f>
        <v>3126121.41</v>
      </c>
      <c r="BQ10" s="136"/>
      <c r="BR10" s="136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7"/>
      <c r="CD10" s="135">
        <f>BP10</f>
        <v>3126121.41</v>
      </c>
      <c r="CE10" s="136"/>
      <c r="CF10" s="136"/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7"/>
      <c r="CR10" s="135"/>
      <c r="CS10" s="340"/>
      <c r="CT10" s="340"/>
      <c r="CU10" s="340"/>
      <c r="CV10" s="340"/>
      <c r="CW10" s="340"/>
      <c r="CX10" s="340"/>
      <c r="CY10" s="340"/>
      <c r="CZ10" s="340"/>
      <c r="DA10" s="340"/>
      <c r="DB10" s="340"/>
      <c r="DC10" s="340"/>
      <c r="DD10" s="340"/>
      <c r="DE10" s="340"/>
      <c r="DF10" s="340"/>
      <c r="DG10" s="340"/>
      <c r="DH10" s="340"/>
      <c r="DI10" s="135"/>
      <c r="DJ10" s="136"/>
      <c r="DK10" s="136"/>
      <c r="DL10" s="136"/>
      <c r="DM10" s="136"/>
      <c r="DN10" s="136"/>
      <c r="DO10" s="136"/>
      <c r="DP10" s="136"/>
      <c r="DQ10" s="136"/>
      <c r="DR10" s="136"/>
      <c r="DS10" s="136"/>
      <c r="DT10" s="136"/>
      <c r="DU10" s="137"/>
      <c r="DV10" s="135"/>
      <c r="DW10" s="136"/>
      <c r="DX10" s="136"/>
      <c r="DY10" s="136"/>
      <c r="DZ10" s="136"/>
      <c r="EA10" s="136"/>
      <c r="EB10" s="136"/>
      <c r="EC10" s="136"/>
      <c r="ED10" s="136"/>
      <c r="EE10" s="136"/>
      <c r="EF10" s="136"/>
      <c r="EG10" s="136"/>
      <c r="EH10" s="137"/>
      <c r="EI10" s="35"/>
    </row>
    <row r="11" spans="1:139" s="6" customFormat="1" ht="36" customHeight="1" x14ac:dyDescent="0.2">
      <c r="A11" s="253" t="s">
        <v>7</v>
      </c>
      <c r="B11" s="254"/>
      <c r="C11" s="254"/>
      <c r="D11" s="254"/>
      <c r="E11" s="254"/>
      <c r="F11" s="255"/>
      <c r="G11" s="331" t="s">
        <v>139</v>
      </c>
      <c r="H11" s="331"/>
      <c r="I11" s="331"/>
      <c r="J11" s="331"/>
      <c r="K11" s="331"/>
      <c r="L11" s="331"/>
      <c r="M11" s="331"/>
      <c r="N11" s="331"/>
      <c r="O11" s="331"/>
      <c r="P11" s="331"/>
      <c r="Q11" s="331"/>
      <c r="R11" s="331"/>
      <c r="S11" s="331"/>
      <c r="T11" s="331"/>
      <c r="U11" s="331"/>
      <c r="V11" s="331"/>
      <c r="W11" s="331"/>
      <c r="X11" s="331"/>
      <c r="Y11" s="332"/>
      <c r="Z11" s="151"/>
      <c r="AA11" s="152"/>
      <c r="AB11" s="152"/>
      <c r="AC11" s="152"/>
      <c r="AD11" s="152"/>
      <c r="AE11" s="152"/>
      <c r="AF11" s="152"/>
      <c r="AG11" s="152"/>
      <c r="AH11" s="152"/>
      <c r="AI11" s="152"/>
      <c r="AJ11" s="152"/>
      <c r="AK11" s="152"/>
      <c r="AL11" s="152"/>
      <c r="AM11" s="153"/>
      <c r="AN11" s="151" t="s">
        <v>1</v>
      </c>
      <c r="AO11" s="152"/>
      <c r="AP11" s="152"/>
      <c r="AQ11" s="152"/>
      <c r="AR11" s="152"/>
      <c r="AS11" s="152"/>
      <c r="AT11" s="152"/>
      <c r="AU11" s="152"/>
      <c r="AV11" s="152"/>
      <c r="AW11" s="152"/>
      <c r="AX11" s="152"/>
      <c r="AY11" s="152"/>
      <c r="AZ11" s="152"/>
      <c r="BA11" s="153"/>
      <c r="BB11" s="151" t="s">
        <v>1</v>
      </c>
      <c r="BC11" s="152"/>
      <c r="BD11" s="152"/>
      <c r="BE11" s="152"/>
      <c r="BF11" s="152"/>
      <c r="BG11" s="152"/>
      <c r="BH11" s="152"/>
      <c r="BI11" s="152"/>
      <c r="BJ11" s="152"/>
      <c r="BK11" s="152"/>
      <c r="BL11" s="152"/>
      <c r="BM11" s="152"/>
      <c r="BN11" s="152"/>
      <c r="BO11" s="152"/>
      <c r="BP11" s="144"/>
      <c r="BQ11" s="145"/>
      <c r="BR11" s="145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6"/>
      <c r="CD11" s="144"/>
      <c r="CE11" s="145"/>
      <c r="CF11" s="145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6"/>
      <c r="CR11" s="144"/>
      <c r="CS11" s="145"/>
      <c r="CT11" s="145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4"/>
      <c r="DJ11" s="145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6"/>
      <c r="DV11" s="144"/>
      <c r="DW11" s="145"/>
      <c r="DX11" s="145"/>
      <c r="DY11" s="145"/>
      <c r="DZ11" s="145"/>
      <c r="EA11" s="145"/>
      <c r="EB11" s="145"/>
      <c r="EC11" s="145"/>
      <c r="ED11" s="145"/>
      <c r="EE11" s="145"/>
      <c r="EF11" s="145"/>
      <c r="EG11" s="145"/>
      <c r="EH11" s="146"/>
      <c r="EI11" s="35"/>
    </row>
    <row r="12" spans="1:139" s="6" customFormat="1" ht="13.7" customHeight="1" x14ac:dyDescent="0.2">
      <c r="A12" s="253" t="s">
        <v>30</v>
      </c>
      <c r="B12" s="254"/>
      <c r="C12" s="254"/>
      <c r="D12" s="254"/>
      <c r="E12" s="254"/>
      <c r="F12" s="255"/>
      <c r="G12" s="234" t="s">
        <v>138</v>
      </c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/>
      <c r="Y12" s="235"/>
      <c r="Z12" s="151" t="s">
        <v>1</v>
      </c>
      <c r="AA12" s="152"/>
      <c r="AB12" s="152"/>
      <c r="AC12" s="152"/>
      <c r="AD12" s="152"/>
      <c r="AE12" s="152"/>
      <c r="AF12" s="152"/>
      <c r="AG12" s="152"/>
      <c r="AH12" s="152"/>
      <c r="AI12" s="152"/>
      <c r="AJ12" s="152"/>
      <c r="AK12" s="152"/>
      <c r="AL12" s="152"/>
      <c r="AM12" s="153"/>
      <c r="AN12" s="151" t="s">
        <v>1</v>
      </c>
      <c r="AO12" s="152"/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3"/>
      <c r="BB12" s="151" t="s">
        <v>1</v>
      </c>
      <c r="BC12" s="152"/>
      <c r="BD12" s="152"/>
      <c r="BE12" s="152"/>
      <c r="BF12" s="152"/>
      <c r="BG12" s="152"/>
      <c r="BH12" s="152"/>
      <c r="BI12" s="152"/>
      <c r="BJ12" s="152"/>
      <c r="BK12" s="152"/>
      <c r="BL12" s="152"/>
      <c r="BM12" s="152"/>
      <c r="BN12" s="152"/>
      <c r="BO12" s="152"/>
      <c r="BP12" s="151" t="s">
        <v>1</v>
      </c>
      <c r="BQ12" s="152"/>
      <c r="BR12" s="152"/>
      <c r="BS12" s="152"/>
      <c r="BT12" s="152"/>
      <c r="BU12" s="152"/>
      <c r="BV12" s="152"/>
      <c r="BW12" s="152"/>
      <c r="BX12" s="152"/>
      <c r="BY12" s="152"/>
      <c r="BZ12" s="152"/>
      <c r="CA12" s="152"/>
      <c r="CB12" s="152"/>
      <c r="CC12" s="153"/>
      <c r="CD12" s="144" t="s">
        <v>1</v>
      </c>
      <c r="CE12" s="145"/>
      <c r="CF12" s="145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6"/>
      <c r="CR12" s="144" t="s">
        <v>1</v>
      </c>
      <c r="CS12" s="145"/>
      <c r="CT12" s="145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4" t="s">
        <v>1</v>
      </c>
      <c r="DJ12" s="145"/>
      <c r="DK12" s="145"/>
      <c r="DL12" s="145"/>
      <c r="DM12" s="145"/>
      <c r="DN12" s="145"/>
      <c r="DO12" s="145"/>
      <c r="DP12" s="145"/>
      <c r="DQ12" s="145"/>
      <c r="DR12" s="145"/>
      <c r="DS12" s="145"/>
      <c r="DT12" s="145"/>
      <c r="DU12" s="146"/>
      <c r="DV12" s="144" t="s">
        <v>1</v>
      </c>
      <c r="DW12" s="145"/>
      <c r="DX12" s="145"/>
      <c r="DY12" s="145"/>
      <c r="DZ12" s="145"/>
      <c r="EA12" s="145"/>
      <c r="EB12" s="145"/>
      <c r="EC12" s="145"/>
      <c r="ED12" s="145"/>
      <c r="EE12" s="145"/>
      <c r="EF12" s="145"/>
      <c r="EG12" s="145"/>
      <c r="EH12" s="146"/>
      <c r="EI12" s="35"/>
    </row>
    <row r="13" spans="1:139" s="6" customFormat="1" ht="13.7" customHeight="1" x14ac:dyDescent="0.2">
      <c r="A13" s="256"/>
      <c r="B13" s="257"/>
      <c r="C13" s="257"/>
      <c r="D13" s="257"/>
      <c r="E13" s="257"/>
      <c r="F13" s="258"/>
      <c r="G13" s="336"/>
      <c r="H13" s="336"/>
      <c r="I13" s="336"/>
      <c r="J13" s="336"/>
      <c r="K13" s="336"/>
      <c r="L13" s="336"/>
      <c r="M13" s="336"/>
      <c r="N13" s="336"/>
      <c r="O13" s="336"/>
      <c r="P13" s="336"/>
      <c r="Q13" s="336"/>
      <c r="R13" s="336"/>
      <c r="S13" s="336"/>
      <c r="T13" s="336"/>
      <c r="U13" s="336"/>
      <c r="V13" s="336"/>
      <c r="W13" s="336"/>
      <c r="X13" s="336"/>
      <c r="Y13" s="337"/>
      <c r="Z13" s="144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6"/>
      <c r="AN13" s="144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6"/>
      <c r="BB13" s="144"/>
      <c r="BC13" s="145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4"/>
      <c r="BQ13" s="145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6"/>
      <c r="CD13" s="144"/>
      <c r="CE13" s="145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6"/>
      <c r="CR13" s="144"/>
      <c r="CS13" s="230"/>
      <c r="CT13" s="230"/>
      <c r="CU13" s="230"/>
      <c r="CV13" s="230"/>
      <c r="CW13" s="230"/>
      <c r="CX13" s="230"/>
      <c r="CY13" s="230"/>
      <c r="CZ13" s="230"/>
      <c r="DA13" s="230"/>
      <c r="DB13" s="230"/>
      <c r="DC13" s="230"/>
      <c r="DD13" s="230"/>
      <c r="DE13" s="230"/>
      <c r="DF13" s="230"/>
      <c r="DG13" s="230"/>
      <c r="DH13" s="230"/>
      <c r="DI13" s="144"/>
      <c r="DJ13" s="145"/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6"/>
      <c r="DV13" s="144"/>
      <c r="DW13" s="145"/>
      <c r="DX13" s="145"/>
      <c r="DY13" s="145"/>
      <c r="DZ13" s="145"/>
      <c r="EA13" s="145"/>
      <c r="EB13" s="145"/>
      <c r="EC13" s="145"/>
      <c r="ED13" s="145"/>
      <c r="EE13" s="145"/>
      <c r="EF13" s="145"/>
      <c r="EG13" s="145"/>
      <c r="EH13" s="146"/>
      <c r="EI13" s="35"/>
    </row>
    <row r="14" spans="1:139" s="6" customFormat="1" ht="29.25" customHeight="1" x14ac:dyDescent="0.2">
      <c r="A14" s="253" t="s">
        <v>8</v>
      </c>
      <c r="B14" s="254"/>
      <c r="C14" s="254"/>
      <c r="D14" s="254"/>
      <c r="E14" s="254"/>
      <c r="F14" s="255"/>
      <c r="G14" s="331" t="s">
        <v>140</v>
      </c>
      <c r="H14" s="331"/>
      <c r="I14" s="331"/>
      <c r="J14" s="331"/>
      <c r="K14" s="331"/>
      <c r="L14" s="331"/>
      <c r="M14" s="331"/>
      <c r="N14" s="331"/>
      <c r="O14" s="331"/>
      <c r="P14" s="331"/>
      <c r="Q14" s="331"/>
      <c r="R14" s="331"/>
      <c r="S14" s="331"/>
      <c r="T14" s="331"/>
      <c r="U14" s="331"/>
      <c r="V14" s="331"/>
      <c r="W14" s="331"/>
      <c r="X14" s="331"/>
      <c r="Y14" s="332"/>
      <c r="Z14" s="151">
        <v>226</v>
      </c>
      <c r="AA14" s="152"/>
      <c r="AB14" s="152"/>
      <c r="AC14" s="152"/>
      <c r="AD14" s="152"/>
      <c r="AE14" s="152"/>
      <c r="AF14" s="152"/>
      <c r="AG14" s="152"/>
      <c r="AH14" s="152"/>
      <c r="AI14" s="152"/>
      <c r="AJ14" s="152"/>
      <c r="AK14" s="152"/>
      <c r="AL14" s="152"/>
      <c r="AM14" s="153"/>
      <c r="AN14" s="151" t="s">
        <v>1</v>
      </c>
      <c r="AO14" s="152"/>
      <c r="AP14" s="152"/>
      <c r="AQ14" s="152"/>
      <c r="AR14" s="152"/>
      <c r="AS14" s="152"/>
      <c r="AT14" s="152"/>
      <c r="AU14" s="152"/>
      <c r="AV14" s="152"/>
      <c r="AW14" s="152"/>
      <c r="AX14" s="152"/>
      <c r="AY14" s="152"/>
      <c r="AZ14" s="152"/>
      <c r="BA14" s="153"/>
      <c r="BB14" s="151" t="s">
        <v>1</v>
      </c>
      <c r="BC14" s="152"/>
      <c r="BD14" s="152"/>
      <c r="BE14" s="152"/>
      <c r="BF14" s="152"/>
      <c r="BG14" s="152"/>
      <c r="BH14" s="152"/>
      <c r="BI14" s="152"/>
      <c r="BJ14" s="152"/>
      <c r="BK14" s="152"/>
      <c r="BL14" s="152"/>
      <c r="BM14" s="152"/>
      <c r="BN14" s="152"/>
      <c r="BO14" s="152"/>
      <c r="BP14" s="135">
        <f>BP15</f>
        <v>34816</v>
      </c>
      <c r="BQ14" s="136"/>
      <c r="BR14" s="136"/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7"/>
      <c r="CD14" s="135">
        <f>CD15</f>
        <v>34816</v>
      </c>
      <c r="CE14" s="136"/>
      <c r="CF14" s="136"/>
      <c r="CG14" s="136"/>
      <c r="CH14" s="136"/>
      <c r="CI14" s="136"/>
      <c r="CJ14" s="136"/>
      <c r="CK14" s="136"/>
      <c r="CL14" s="136"/>
      <c r="CM14" s="136"/>
      <c r="CN14" s="136"/>
      <c r="CO14" s="136"/>
      <c r="CP14" s="136"/>
      <c r="CQ14" s="137"/>
      <c r="CR14" s="135"/>
      <c r="CS14" s="340"/>
      <c r="CT14" s="340"/>
      <c r="CU14" s="340"/>
      <c r="CV14" s="340"/>
      <c r="CW14" s="340"/>
      <c r="CX14" s="340"/>
      <c r="CY14" s="340"/>
      <c r="CZ14" s="340"/>
      <c r="DA14" s="340"/>
      <c r="DB14" s="340"/>
      <c r="DC14" s="340"/>
      <c r="DD14" s="340"/>
      <c r="DE14" s="340"/>
      <c r="DF14" s="340"/>
      <c r="DG14" s="340"/>
      <c r="DH14" s="340"/>
      <c r="DI14" s="135">
        <f>DI15</f>
        <v>0</v>
      </c>
      <c r="DJ14" s="136"/>
      <c r="DK14" s="136"/>
      <c r="DL14" s="136"/>
      <c r="DM14" s="136"/>
      <c r="DN14" s="136"/>
      <c r="DO14" s="136"/>
      <c r="DP14" s="136"/>
      <c r="DQ14" s="136"/>
      <c r="DR14" s="136"/>
      <c r="DS14" s="136"/>
      <c r="DT14" s="136"/>
      <c r="DU14" s="137"/>
      <c r="DV14" s="135"/>
      <c r="DW14" s="136"/>
      <c r="DX14" s="136"/>
      <c r="DY14" s="136"/>
      <c r="DZ14" s="136"/>
      <c r="EA14" s="136"/>
      <c r="EB14" s="136"/>
      <c r="EC14" s="136"/>
      <c r="ED14" s="136"/>
      <c r="EE14" s="136"/>
      <c r="EF14" s="136"/>
      <c r="EG14" s="136"/>
      <c r="EH14" s="137"/>
      <c r="EI14" s="35"/>
    </row>
    <row r="15" spans="1:139" s="6" customFormat="1" ht="27" customHeight="1" x14ac:dyDescent="0.2">
      <c r="A15" s="253" t="s">
        <v>11</v>
      </c>
      <c r="B15" s="254"/>
      <c r="C15" s="254"/>
      <c r="D15" s="254"/>
      <c r="E15" s="254"/>
      <c r="F15" s="255"/>
      <c r="G15" s="331" t="s">
        <v>297</v>
      </c>
      <c r="H15" s="331"/>
      <c r="I15" s="331"/>
      <c r="J15" s="331"/>
      <c r="K15" s="331"/>
      <c r="L15" s="331"/>
      <c r="M15" s="331"/>
      <c r="N15" s="331"/>
      <c r="O15" s="331"/>
      <c r="P15" s="331"/>
      <c r="Q15" s="331"/>
      <c r="R15" s="331"/>
      <c r="S15" s="331"/>
      <c r="T15" s="331"/>
      <c r="U15" s="331"/>
      <c r="V15" s="331"/>
      <c r="W15" s="331"/>
      <c r="X15" s="331"/>
      <c r="Y15" s="332"/>
      <c r="Z15" s="144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6"/>
      <c r="AN15" s="144">
        <v>1</v>
      </c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6"/>
      <c r="BB15" s="135">
        <v>34816</v>
      </c>
      <c r="BC15" s="136"/>
      <c r="BD15" s="136"/>
      <c r="BE15" s="136"/>
      <c r="BF15" s="136"/>
      <c r="BG15" s="136"/>
      <c r="BH15" s="136"/>
      <c r="BI15" s="136"/>
      <c r="BJ15" s="136"/>
      <c r="BK15" s="136"/>
      <c r="BL15" s="136"/>
      <c r="BM15" s="136"/>
      <c r="BN15" s="136"/>
      <c r="BO15" s="137"/>
      <c r="BP15" s="135">
        <f>BB15</f>
        <v>34816</v>
      </c>
      <c r="BQ15" s="136"/>
      <c r="BR15" s="136"/>
      <c r="BS15" s="136"/>
      <c r="BT15" s="136"/>
      <c r="BU15" s="136"/>
      <c r="BV15" s="136"/>
      <c r="BW15" s="136"/>
      <c r="BX15" s="136"/>
      <c r="BY15" s="136"/>
      <c r="BZ15" s="136"/>
      <c r="CA15" s="136"/>
      <c r="CB15" s="136"/>
      <c r="CC15" s="137"/>
      <c r="CD15" s="135">
        <v>34816</v>
      </c>
      <c r="CE15" s="136"/>
      <c r="CF15" s="136"/>
      <c r="CG15" s="136"/>
      <c r="CH15" s="136"/>
      <c r="CI15" s="136"/>
      <c r="CJ15" s="136"/>
      <c r="CK15" s="136"/>
      <c r="CL15" s="136"/>
      <c r="CM15" s="136"/>
      <c r="CN15" s="136"/>
      <c r="CO15" s="136"/>
      <c r="CP15" s="136"/>
      <c r="CQ15" s="137"/>
      <c r="CR15" s="135"/>
      <c r="CS15" s="341"/>
      <c r="CT15" s="341"/>
      <c r="CU15" s="341"/>
      <c r="CV15" s="341"/>
      <c r="CW15" s="341"/>
      <c r="CX15" s="341"/>
      <c r="CY15" s="341"/>
      <c r="CZ15" s="341"/>
      <c r="DA15" s="341"/>
      <c r="DB15" s="341"/>
      <c r="DC15" s="341"/>
      <c r="DD15" s="341"/>
      <c r="DE15" s="341"/>
      <c r="DF15" s="341"/>
      <c r="DG15" s="341"/>
      <c r="DH15" s="341"/>
      <c r="DI15" s="135"/>
      <c r="DJ15" s="136"/>
      <c r="DK15" s="136"/>
      <c r="DL15" s="136"/>
      <c r="DM15" s="136"/>
      <c r="DN15" s="136"/>
      <c r="DO15" s="136"/>
      <c r="DP15" s="136"/>
      <c r="DQ15" s="136"/>
      <c r="DR15" s="136"/>
      <c r="DS15" s="136"/>
      <c r="DT15" s="136"/>
      <c r="DU15" s="137"/>
      <c r="DV15" s="144"/>
      <c r="DW15" s="145"/>
      <c r="DX15" s="145"/>
      <c r="DY15" s="145"/>
      <c r="DZ15" s="145"/>
      <c r="EA15" s="145"/>
      <c r="EB15" s="145"/>
      <c r="EC15" s="145"/>
      <c r="ED15" s="145"/>
      <c r="EE15" s="145"/>
      <c r="EF15" s="145"/>
      <c r="EG15" s="145"/>
      <c r="EH15" s="146"/>
      <c r="EI15" s="35"/>
    </row>
    <row r="16" spans="1:139" s="6" customFormat="1" ht="24" customHeight="1" x14ac:dyDescent="0.2">
      <c r="A16" s="253" t="s">
        <v>303</v>
      </c>
      <c r="B16" s="254"/>
      <c r="C16" s="254"/>
      <c r="D16" s="254"/>
      <c r="E16" s="254"/>
      <c r="F16" s="255"/>
      <c r="G16" s="331" t="s">
        <v>310</v>
      </c>
      <c r="H16" s="331"/>
      <c r="I16" s="331"/>
      <c r="J16" s="331"/>
      <c r="K16" s="331"/>
      <c r="L16" s="331"/>
      <c r="M16" s="331"/>
      <c r="N16" s="331"/>
      <c r="O16" s="331"/>
      <c r="P16" s="331"/>
      <c r="Q16" s="331"/>
      <c r="R16" s="331"/>
      <c r="S16" s="331"/>
      <c r="T16" s="331"/>
      <c r="U16" s="331"/>
      <c r="V16" s="331"/>
      <c r="W16" s="331"/>
      <c r="X16" s="331"/>
      <c r="Y16" s="332"/>
      <c r="Z16" s="144">
        <v>226</v>
      </c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6"/>
      <c r="AN16" s="151" t="s">
        <v>1</v>
      </c>
      <c r="AO16" s="152"/>
      <c r="AP16" s="152"/>
      <c r="AQ16" s="152"/>
      <c r="AR16" s="152"/>
      <c r="AS16" s="152"/>
      <c r="AT16" s="152"/>
      <c r="AU16" s="152"/>
      <c r="AV16" s="152"/>
      <c r="AW16" s="152"/>
      <c r="AX16" s="152"/>
      <c r="AY16" s="152"/>
      <c r="AZ16" s="152"/>
      <c r="BA16" s="153"/>
      <c r="BB16" s="151" t="s">
        <v>1</v>
      </c>
      <c r="BC16" s="152"/>
      <c r="BD16" s="152"/>
      <c r="BE16" s="152"/>
      <c r="BF16" s="152"/>
      <c r="BG16" s="152"/>
      <c r="BH16" s="152"/>
      <c r="BI16" s="152"/>
      <c r="BJ16" s="152"/>
      <c r="BK16" s="152"/>
      <c r="BL16" s="152"/>
      <c r="BM16" s="152"/>
      <c r="BN16" s="152"/>
      <c r="BO16" s="152"/>
      <c r="BP16" s="135">
        <f>SUM(BP17:CC23)</f>
        <v>1344249.02</v>
      </c>
      <c r="BQ16" s="136"/>
      <c r="BR16" s="136"/>
      <c r="BS16" s="136"/>
      <c r="BT16" s="136"/>
      <c r="BU16" s="136"/>
      <c r="BV16" s="136"/>
      <c r="BW16" s="136"/>
      <c r="BX16" s="136"/>
      <c r="BY16" s="136"/>
      <c r="BZ16" s="136"/>
      <c r="CA16" s="136"/>
      <c r="CB16" s="136"/>
      <c r="CC16" s="137"/>
      <c r="CD16" s="135">
        <f>SUM(CD17:CQ23)</f>
        <v>1044249.02</v>
      </c>
      <c r="CE16" s="136"/>
      <c r="CF16" s="136"/>
      <c r="CG16" s="136"/>
      <c r="CH16" s="136"/>
      <c r="CI16" s="136"/>
      <c r="CJ16" s="136"/>
      <c r="CK16" s="136"/>
      <c r="CL16" s="136"/>
      <c r="CM16" s="136"/>
      <c r="CN16" s="136"/>
      <c r="CO16" s="136"/>
      <c r="CP16" s="136"/>
      <c r="CQ16" s="137"/>
      <c r="CR16" s="135"/>
      <c r="CS16" s="340"/>
      <c r="CT16" s="340"/>
      <c r="CU16" s="340"/>
      <c r="CV16" s="340"/>
      <c r="CW16" s="340"/>
      <c r="CX16" s="340"/>
      <c r="CY16" s="340"/>
      <c r="CZ16" s="340"/>
      <c r="DA16" s="340"/>
      <c r="DB16" s="340"/>
      <c r="DC16" s="340"/>
      <c r="DD16" s="340"/>
      <c r="DE16" s="340"/>
      <c r="DF16" s="340"/>
      <c r="DG16" s="340"/>
      <c r="DH16" s="340"/>
      <c r="DI16" s="245"/>
      <c r="DJ16" s="246"/>
      <c r="DK16" s="246"/>
      <c r="DL16" s="246"/>
      <c r="DM16" s="246"/>
      <c r="DN16" s="246"/>
      <c r="DO16" s="246"/>
      <c r="DP16" s="246"/>
      <c r="DQ16" s="246"/>
      <c r="DR16" s="246"/>
      <c r="DS16" s="246"/>
      <c r="DT16" s="246"/>
      <c r="DU16" s="247"/>
      <c r="DV16" s="144"/>
      <c r="DW16" s="145"/>
      <c r="DX16" s="145"/>
      <c r="DY16" s="145"/>
      <c r="DZ16" s="145"/>
      <c r="EA16" s="145"/>
      <c r="EB16" s="145"/>
      <c r="EC16" s="145"/>
      <c r="ED16" s="145"/>
      <c r="EE16" s="145"/>
      <c r="EF16" s="145"/>
      <c r="EG16" s="145"/>
      <c r="EH16" s="146"/>
      <c r="EI16" s="35"/>
    </row>
    <row r="17" spans="1:144" s="6" customFormat="1" ht="24" customHeight="1" x14ac:dyDescent="0.2">
      <c r="A17" s="253" t="s">
        <v>49</v>
      </c>
      <c r="B17" s="254"/>
      <c r="C17" s="254"/>
      <c r="D17" s="254"/>
      <c r="E17" s="254"/>
      <c r="F17" s="255"/>
      <c r="G17" s="331" t="s">
        <v>302</v>
      </c>
      <c r="H17" s="331"/>
      <c r="I17" s="331"/>
      <c r="J17" s="331"/>
      <c r="K17" s="331"/>
      <c r="L17" s="331"/>
      <c r="M17" s="331"/>
      <c r="N17" s="331"/>
      <c r="O17" s="331"/>
      <c r="P17" s="331"/>
      <c r="Q17" s="331"/>
      <c r="R17" s="331"/>
      <c r="S17" s="331"/>
      <c r="T17" s="331"/>
      <c r="U17" s="331"/>
      <c r="V17" s="331"/>
      <c r="W17" s="331"/>
      <c r="X17" s="331"/>
      <c r="Y17" s="332"/>
      <c r="Z17" s="144">
        <v>226</v>
      </c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6"/>
      <c r="AN17" s="144">
        <v>8</v>
      </c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6"/>
      <c r="BB17" s="135">
        <v>37500</v>
      </c>
      <c r="BC17" s="136"/>
      <c r="BD17" s="136"/>
      <c r="BE17" s="136"/>
      <c r="BF17" s="136"/>
      <c r="BG17" s="136"/>
      <c r="BH17" s="136"/>
      <c r="BI17" s="136"/>
      <c r="BJ17" s="136"/>
      <c r="BK17" s="136"/>
      <c r="BL17" s="136"/>
      <c r="BM17" s="136"/>
      <c r="BN17" s="136"/>
      <c r="BO17" s="136"/>
      <c r="BP17" s="135">
        <f>AN17*BB17</f>
        <v>300000</v>
      </c>
      <c r="BQ17" s="136"/>
      <c r="BR17" s="136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7"/>
      <c r="CD17" s="135"/>
      <c r="CE17" s="136"/>
      <c r="CF17" s="136"/>
      <c r="CG17" s="136"/>
      <c r="CH17" s="136"/>
      <c r="CI17" s="136"/>
      <c r="CJ17" s="136"/>
      <c r="CK17" s="136"/>
      <c r="CL17" s="136"/>
      <c r="CM17" s="136"/>
      <c r="CN17" s="136"/>
      <c r="CO17" s="136"/>
      <c r="CP17" s="136"/>
      <c r="CQ17" s="137"/>
      <c r="CR17" s="135"/>
      <c r="CS17" s="340"/>
      <c r="CT17" s="340"/>
      <c r="CU17" s="340"/>
      <c r="CV17" s="340"/>
      <c r="CW17" s="340"/>
      <c r="CX17" s="340"/>
      <c r="CY17" s="340"/>
      <c r="CZ17" s="340"/>
      <c r="DA17" s="340"/>
      <c r="DB17" s="340"/>
      <c r="DC17" s="340"/>
      <c r="DD17" s="340"/>
      <c r="DE17" s="340"/>
      <c r="DF17" s="340"/>
      <c r="DG17" s="340"/>
      <c r="DH17" s="340"/>
      <c r="DI17" s="135">
        <v>300000</v>
      </c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7"/>
      <c r="DV17" s="144"/>
      <c r="DW17" s="145"/>
      <c r="DX17" s="145"/>
      <c r="DY17" s="145"/>
      <c r="DZ17" s="145"/>
      <c r="EA17" s="145"/>
      <c r="EB17" s="145"/>
      <c r="EC17" s="145"/>
      <c r="ED17" s="145"/>
      <c r="EE17" s="145"/>
      <c r="EF17" s="145"/>
      <c r="EG17" s="145"/>
      <c r="EH17" s="146"/>
      <c r="EI17" s="35"/>
    </row>
    <row r="18" spans="1:144" s="6" customFormat="1" ht="23.25" customHeight="1" x14ac:dyDescent="0.2">
      <c r="A18" s="256" t="s">
        <v>177</v>
      </c>
      <c r="B18" s="257"/>
      <c r="C18" s="257"/>
      <c r="D18" s="257"/>
      <c r="E18" s="257"/>
      <c r="F18" s="258"/>
      <c r="G18" s="329" t="s">
        <v>304</v>
      </c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329"/>
      <c r="S18" s="329"/>
      <c r="T18" s="329"/>
      <c r="U18" s="329"/>
      <c r="V18" s="329"/>
      <c r="W18" s="329"/>
      <c r="X18" s="329"/>
      <c r="Y18" s="330"/>
      <c r="Z18" s="144">
        <v>226</v>
      </c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146"/>
      <c r="AN18" s="144">
        <v>1</v>
      </c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6"/>
      <c r="BB18" s="135">
        <v>3000</v>
      </c>
      <c r="BC18" s="136"/>
      <c r="BD18" s="136"/>
      <c r="BE18" s="136"/>
      <c r="BF18" s="136"/>
      <c r="BG18" s="136"/>
      <c r="BH18" s="136"/>
      <c r="BI18" s="136"/>
      <c r="BJ18" s="136"/>
      <c r="BK18" s="136"/>
      <c r="BL18" s="136"/>
      <c r="BM18" s="136"/>
      <c r="BN18" s="136"/>
      <c r="BO18" s="136"/>
      <c r="BP18" s="135">
        <f>AN18*BB18</f>
        <v>3000</v>
      </c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7"/>
      <c r="CD18" s="135">
        <f>BP18</f>
        <v>3000</v>
      </c>
      <c r="CE18" s="136"/>
      <c r="CF18" s="136"/>
      <c r="CG18" s="136"/>
      <c r="CH18" s="136"/>
      <c r="CI18" s="136"/>
      <c r="CJ18" s="136"/>
      <c r="CK18" s="136"/>
      <c r="CL18" s="136"/>
      <c r="CM18" s="136"/>
      <c r="CN18" s="136"/>
      <c r="CO18" s="136"/>
      <c r="CP18" s="136"/>
      <c r="CQ18" s="137"/>
      <c r="CR18" s="135"/>
      <c r="CS18" s="340"/>
      <c r="CT18" s="340"/>
      <c r="CU18" s="340"/>
      <c r="CV18" s="340"/>
      <c r="CW18" s="340"/>
      <c r="CX18" s="340"/>
      <c r="CY18" s="340"/>
      <c r="CZ18" s="340"/>
      <c r="DA18" s="340"/>
      <c r="DB18" s="340"/>
      <c r="DC18" s="340"/>
      <c r="DD18" s="340"/>
      <c r="DE18" s="340"/>
      <c r="DF18" s="340"/>
      <c r="DG18" s="340"/>
      <c r="DH18" s="340"/>
      <c r="DI18" s="135"/>
      <c r="DJ18" s="136"/>
      <c r="DK18" s="136"/>
      <c r="DL18" s="136"/>
      <c r="DM18" s="136"/>
      <c r="DN18" s="136"/>
      <c r="DO18" s="136"/>
      <c r="DP18" s="136"/>
      <c r="DQ18" s="136"/>
      <c r="DR18" s="136"/>
      <c r="DS18" s="136"/>
      <c r="DT18" s="136"/>
      <c r="DU18" s="137"/>
      <c r="DV18" s="135"/>
      <c r="DW18" s="136"/>
      <c r="DX18" s="136"/>
      <c r="DY18" s="136"/>
      <c r="DZ18" s="136"/>
      <c r="EA18" s="136"/>
      <c r="EB18" s="136"/>
      <c r="EC18" s="136"/>
      <c r="ED18" s="136"/>
      <c r="EE18" s="136"/>
      <c r="EF18" s="136"/>
      <c r="EG18" s="136"/>
      <c r="EH18" s="137"/>
      <c r="EI18" s="35">
        <v>6112200</v>
      </c>
    </row>
    <row r="19" spans="1:144" s="6" customFormat="1" ht="28.5" customHeight="1" x14ac:dyDescent="0.2">
      <c r="A19" s="256" t="s">
        <v>311</v>
      </c>
      <c r="B19" s="257"/>
      <c r="C19" s="257"/>
      <c r="D19" s="257"/>
      <c r="E19" s="257"/>
      <c r="F19" s="258"/>
      <c r="G19" s="329" t="s">
        <v>306</v>
      </c>
      <c r="H19" s="329"/>
      <c r="I19" s="329"/>
      <c r="J19" s="329"/>
      <c r="K19" s="329"/>
      <c r="L19" s="329"/>
      <c r="M19" s="329"/>
      <c r="N19" s="329"/>
      <c r="O19" s="329"/>
      <c r="P19" s="329"/>
      <c r="Q19" s="329"/>
      <c r="R19" s="329"/>
      <c r="S19" s="329"/>
      <c r="T19" s="329"/>
      <c r="U19" s="329"/>
      <c r="V19" s="329"/>
      <c r="W19" s="329"/>
      <c r="X19" s="329"/>
      <c r="Y19" s="330"/>
      <c r="Z19" s="144">
        <v>226</v>
      </c>
      <c r="AA19" s="145"/>
      <c r="AB19" s="145"/>
      <c r="AC19" s="145"/>
      <c r="AD19" s="145"/>
      <c r="AE19" s="145"/>
      <c r="AF19" s="145"/>
      <c r="AG19" s="145"/>
      <c r="AH19" s="145"/>
      <c r="AI19" s="145"/>
      <c r="AJ19" s="145"/>
      <c r="AK19" s="145"/>
      <c r="AL19" s="145"/>
      <c r="AM19" s="146"/>
      <c r="AN19" s="144">
        <v>1</v>
      </c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6"/>
      <c r="BB19" s="135">
        <v>43000</v>
      </c>
      <c r="BC19" s="136"/>
      <c r="BD19" s="136"/>
      <c r="BE19" s="136"/>
      <c r="BF19" s="136"/>
      <c r="BG19" s="136"/>
      <c r="BH19" s="136"/>
      <c r="BI19" s="136"/>
      <c r="BJ19" s="136"/>
      <c r="BK19" s="136"/>
      <c r="BL19" s="136"/>
      <c r="BM19" s="136"/>
      <c r="BN19" s="136"/>
      <c r="BO19" s="136"/>
      <c r="BP19" s="135">
        <f>AN19*BB19</f>
        <v>43000</v>
      </c>
      <c r="BQ19" s="136"/>
      <c r="BR19" s="136"/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7"/>
      <c r="CD19" s="135">
        <f>BP19</f>
        <v>43000</v>
      </c>
      <c r="CE19" s="136"/>
      <c r="CF19" s="136"/>
      <c r="CG19" s="136"/>
      <c r="CH19" s="136"/>
      <c r="CI19" s="136"/>
      <c r="CJ19" s="136"/>
      <c r="CK19" s="136"/>
      <c r="CL19" s="136"/>
      <c r="CM19" s="136"/>
      <c r="CN19" s="136"/>
      <c r="CO19" s="136"/>
      <c r="CP19" s="136"/>
      <c r="CQ19" s="137"/>
      <c r="CR19" s="135"/>
      <c r="CS19" s="340"/>
      <c r="CT19" s="340"/>
      <c r="CU19" s="340"/>
      <c r="CV19" s="340"/>
      <c r="CW19" s="340"/>
      <c r="CX19" s="340"/>
      <c r="CY19" s="340"/>
      <c r="CZ19" s="340"/>
      <c r="DA19" s="340"/>
      <c r="DB19" s="340"/>
      <c r="DC19" s="340"/>
      <c r="DD19" s="340"/>
      <c r="DE19" s="340"/>
      <c r="DF19" s="340"/>
      <c r="DG19" s="340"/>
      <c r="DH19" s="340"/>
      <c r="DI19" s="135"/>
      <c r="DJ19" s="136"/>
      <c r="DK19" s="136"/>
      <c r="DL19" s="136"/>
      <c r="DM19" s="136"/>
      <c r="DN19" s="136"/>
      <c r="DO19" s="136"/>
      <c r="DP19" s="136"/>
      <c r="DQ19" s="136"/>
      <c r="DR19" s="136"/>
      <c r="DS19" s="136"/>
      <c r="DT19" s="136"/>
      <c r="DU19" s="137"/>
      <c r="DV19" s="135"/>
      <c r="DW19" s="136"/>
      <c r="DX19" s="136"/>
      <c r="DY19" s="136"/>
      <c r="DZ19" s="136"/>
      <c r="EA19" s="136"/>
      <c r="EB19" s="136"/>
      <c r="EC19" s="136"/>
      <c r="ED19" s="136"/>
      <c r="EE19" s="136"/>
      <c r="EF19" s="136"/>
      <c r="EG19" s="136"/>
      <c r="EH19" s="137"/>
      <c r="EI19" s="35">
        <v>6112200</v>
      </c>
    </row>
    <row r="20" spans="1:144" s="6" customFormat="1" ht="20.25" customHeight="1" x14ac:dyDescent="0.2">
      <c r="A20" s="256" t="s">
        <v>312</v>
      </c>
      <c r="B20" s="257"/>
      <c r="C20" s="257"/>
      <c r="D20" s="257"/>
      <c r="E20" s="257"/>
      <c r="F20" s="258"/>
      <c r="G20" s="329" t="s">
        <v>305</v>
      </c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29"/>
      <c r="Y20" s="330"/>
      <c r="Z20" s="144">
        <v>226</v>
      </c>
      <c r="AA20" s="145"/>
      <c r="AB20" s="145"/>
      <c r="AC20" s="145"/>
      <c r="AD20" s="145"/>
      <c r="AE20" s="145"/>
      <c r="AF20" s="145"/>
      <c r="AG20" s="145"/>
      <c r="AH20" s="145"/>
      <c r="AI20" s="145"/>
      <c r="AJ20" s="145"/>
      <c r="AK20" s="145"/>
      <c r="AL20" s="145"/>
      <c r="AM20" s="146"/>
      <c r="AN20" s="144">
        <v>1</v>
      </c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6"/>
      <c r="BB20" s="135">
        <v>120000</v>
      </c>
      <c r="BC20" s="136"/>
      <c r="BD20" s="136"/>
      <c r="BE20" s="136"/>
      <c r="BF20" s="136"/>
      <c r="BG20" s="136"/>
      <c r="BH20" s="136"/>
      <c r="BI20" s="136"/>
      <c r="BJ20" s="136"/>
      <c r="BK20" s="136"/>
      <c r="BL20" s="136"/>
      <c r="BM20" s="136"/>
      <c r="BN20" s="136"/>
      <c r="BO20" s="136"/>
      <c r="BP20" s="135">
        <f>BB20</f>
        <v>120000</v>
      </c>
      <c r="BQ20" s="136"/>
      <c r="BR20" s="136"/>
      <c r="BS20" s="136"/>
      <c r="BT20" s="136"/>
      <c r="BU20" s="136"/>
      <c r="BV20" s="136"/>
      <c r="BW20" s="136"/>
      <c r="BX20" s="136"/>
      <c r="BY20" s="136"/>
      <c r="BZ20" s="136"/>
      <c r="CA20" s="136"/>
      <c r="CB20" s="136"/>
      <c r="CC20" s="137"/>
      <c r="CD20" s="135">
        <f>BP20</f>
        <v>120000</v>
      </c>
      <c r="CE20" s="136"/>
      <c r="CF20" s="136"/>
      <c r="CG20" s="136"/>
      <c r="CH20" s="136"/>
      <c r="CI20" s="136"/>
      <c r="CJ20" s="136"/>
      <c r="CK20" s="136"/>
      <c r="CL20" s="136"/>
      <c r="CM20" s="136"/>
      <c r="CN20" s="136"/>
      <c r="CO20" s="136"/>
      <c r="CP20" s="136"/>
      <c r="CQ20" s="137"/>
      <c r="CR20" s="135"/>
      <c r="CS20" s="136"/>
      <c r="CT20" s="136"/>
      <c r="CU20" s="136"/>
      <c r="CV20" s="136"/>
      <c r="CW20" s="136"/>
      <c r="CX20" s="136"/>
      <c r="CY20" s="136"/>
      <c r="CZ20" s="136"/>
      <c r="DA20" s="136"/>
      <c r="DB20" s="136"/>
      <c r="DC20" s="136"/>
      <c r="DD20" s="136"/>
      <c r="DE20" s="136"/>
      <c r="DF20" s="136"/>
      <c r="DG20" s="136"/>
      <c r="DH20" s="136"/>
      <c r="DI20" s="135"/>
      <c r="DJ20" s="136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7"/>
      <c r="DV20" s="135"/>
      <c r="DW20" s="136"/>
      <c r="DX20" s="136"/>
      <c r="DY20" s="136"/>
      <c r="DZ20" s="136"/>
      <c r="EA20" s="136"/>
      <c r="EB20" s="136"/>
      <c r="EC20" s="136"/>
      <c r="ED20" s="136"/>
      <c r="EE20" s="136"/>
      <c r="EF20" s="136"/>
      <c r="EG20" s="136"/>
      <c r="EH20" s="137"/>
      <c r="EI20" s="35">
        <v>478729.06</v>
      </c>
    </row>
    <row r="21" spans="1:144" s="6" customFormat="1" ht="33.75" customHeight="1" x14ac:dyDescent="0.2">
      <c r="A21" s="256" t="s">
        <v>313</v>
      </c>
      <c r="B21" s="257"/>
      <c r="C21" s="257"/>
      <c r="D21" s="257"/>
      <c r="E21" s="257"/>
      <c r="F21" s="258"/>
      <c r="G21" s="329" t="s">
        <v>307</v>
      </c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  <c r="V21" s="329"/>
      <c r="W21" s="329"/>
      <c r="X21" s="329"/>
      <c r="Y21" s="330"/>
      <c r="Z21" s="144">
        <v>226</v>
      </c>
      <c r="AA21" s="145"/>
      <c r="AB21" s="145"/>
      <c r="AC21" s="145"/>
      <c r="AD21" s="145"/>
      <c r="AE21" s="145"/>
      <c r="AF21" s="145"/>
      <c r="AG21" s="145"/>
      <c r="AH21" s="145"/>
      <c r="AI21" s="145"/>
      <c r="AJ21" s="145"/>
      <c r="AK21" s="145"/>
      <c r="AL21" s="145"/>
      <c r="AM21" s="146"/>
      <c r="AN21" s="144">
        <v>1</v>
      </c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6"/>
      <c r="BB21" s="135">
        <f>CD21+DI21</f>
        <v>165184</v>
      </c>
      <c r="BC21" s="136"/>
      <c r="BD21" s="136"/>
      <c r="BE21" s="136"/>
      <c r="BF21" s="136"/>
      <c r="BG21" s="136"/>
      <c r="BH21" s="136"/>
      <c r="BI21" s="136"/>
      <c r="BJ21" s="136"/>
      <c r="BK21" s="136"/>
      <c r="BL21" s="136"/>
      <c r="BM21" s="136"/>
      <c r="BN21" s="136"/>
      <c r="BO21" s="136"/>
      <c r="BP21" s="135">
        <f t="shared" ref="BP21:BP26" si="0">BB21</f>
        <v>165184</v>
      </c>
      <c r="BQ21" s="136"/>
      <c r="BR21" s="136"/>
      <c r="BS21" s="136"/>
      <c r="BT21" s="136"/>
      <c r="BU21" s="136"/>
      <c r="BV21" s="136"/>
      <c r="BW21" s="136"/>
      <c r="BX21" s="136"/>
      <c r="BY21" s="136"/>
      <c r="BZ21" s="136"/>
      <c r="CA21" s="136"/>
      <c r="CB21" s="136"/>
      <c r="CC21" s="137"/>
      <c r="CD21" s="135">
        <f>200000-34816</f>
        <v>165184</v>
      </c>
      <c r="CE21" s="136"/>
      <c r="CF21" s="136"/>
      <c r="CG21" s="136"/>
      <c r="CH21" s="136"/>
      <c r="CI21" s="136"/>
      <c r="CJ21" s="136"/>
      <c r="CK21" s="136"/>
      <c r="CL21" s="136"/>
      <c r="CM21" s="136"/>
      <c r="CN21" s="136"/>
      <c r="CO21" s="136"/>
      <c r="CP21" s="136"/>
      <c r="CQ21" s="137"/>
      <c r="CR21" s="135"/>
      <c r="CS21" s="136"/>
      <c r="CT21" s="136"/>
      <c r="CU21" s="136"/>
      <c r="CV21" s="136"/>
      <c r="CW21" s="136"/>
      <c r="CX21" s="136"/>
      <c r="CY21" s="136"/>
      <c r="CZ21" s="136"/>
      <c r="DA21" s="136"/>
      <c r="DB21" s="136"/>
      <c r="DC21" s="136"/>
      <c r="DD21" s="136"/>
      <c r="DE21" s="136"/>
      <c r="DF21" s="136"/>
      <c r="DG21" s="136"/>
      <c r="DH21" s="136"/>
      <c r="DI21" s="135"/>
      <c r="DJ21" s="136"/>
      <c r="DK21" s="136"/>
      <c r="DL21" s="136"/>
      <c r="DM21" s="136"/>
      <c r="DN21" s="136"/>
      <c r="DO21" s="136"/>
      <c r="DP21" s="136"/>
      <c r="DQ21" s="136"/>
      <c r="DR21" s="136"/>
      <c r="DS21" s="136"/>
      <c r="DT21" s="136"/>
      <c r="DU21" s="137"/>
      <c r="DV21" s="135"/>
      <c r="DW21" s="136"/>
      <c r="DX21" s="136"/>
      <c r="DY21" s="136"/>
      <c r="DZ21" s="136"/>
      <c r="EA21" s="136"/>
      <c r="EB21" s="136"/>
      <c r="EC21" s="136"/>
      <c r="ED21" s="136"/>
      <c r="EE21" s="136"/>
      <c r="EF21" s="136"/>
      <c r="EG21" s="136"/>
      <c r="EH21" s="137"/>
      <c r="EI21" s="35">
        <f>SUM(EI19:EI20)</f>
        <v>6590929.0599999996</v>
      </c>
    </row>
    <row r="22" spans="1:144" s="6" customFormat="1" ht="36.950000000000003" customHeight="1" x14ac:dyDescent="0.2">
      <c r="A22" s="256" t="s">
        <v>314</v>
      </c>
      <c r="B22" s="257"/>
      <c r="C22" s="257"/>
      <c r="D22" s="257"/>
      <c r="E22" s="257"/>
      <c r="F22" s="258"/>
      <c r="G22" s="329" t="s">
        <v>308</v>
      </c>
      <c r="H22" s="329"/>
      <c r="I22" s="329"/>
      <c r="J22" s="329"/>
      <c r="K22" s="329"/>
      <c r="L22" s="329"/>
      <c r="M22" s="329"/>
      <c r="N22" s="329"/>
      <c r="O22" s="329"/>
      <c r="P22" s="329"/>
      <c r="Q22" s="329"/>
      <c r="R22" s="329"/>
      <c r="S22" s="329"/>
      <c r="T22" s="329"/>
      <c r="U22" s="329"/>
      <c r="V22" s="329"/>
      <c r="W22" s="329"/>
      <c r="X22" s="329"/>
      <c r="Y22" s="330"/>
      <c r="Z22" s="144">
        <v>226</v>
      </c>
      <c r="AA22" s="145"/>
      <c r="AB22" s="145"/>
      <c r="AC22" s="145"/>
      <c r="AD22" s="145"/>
      <c r="AE22" s="145"/>
      <c r="AF22" s="145"/>
      <c r="AG22" s="145"/>
      <c r="AH22" s="145"/>
      <c r="AI22" s="145"/>
      <c r="AJ22" s="145"/>
      <c r="AK22" s="145"/>
      <c r="AL22" s="145"/>
      <c r="AM22" s="146"/>
      <c r="AN22" s="144">
        <v>1</v>
      </c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6"/>
      <c r="BB22" s="135">
        <f>986289.02-418224+70000</f>
        <v>638065.02</v>
      </c>
      <c r="BC22" s="136"/>
      <c r="BD22" s="136"/>
      <c r="BE22" s="136"/>
      <c r="BF22" s="136"/>
      <c r="BG22" s="136"/>
      <c r="BH22" s="136"/>
      <c r="BI22" s="136"/>
      <c r="BJ22" s="136"/>
      <c r="BK22" s="136"/>
      <c r="BL22" s="136"/>
      <c r="BM22" s="136"/>
      <c r="BN22" s="136"/>
      <c r="BO22" s="136"/>
      <c r="BP22" s="135">
        <f t="shared" si="0"/>
        <v>638065.02</v>
      </c>
      <c r="BQ22" s="136"/>
      <c r="BR22" s="136"/>
      <c r="BS22" s="136"/>
      <c r="BT22" s="136"/>
      <c r="BU22" s="136"/>
      <c r="BV22" s="136"/>
      <c r="BW22" s="136"/>
      <c r="BX22" s="136"/>
      <c r="BY22" s="136"/>
      <c r="BZ22" s="136"/>
      <c r="CA22" s="136"/>
      <c r="CB22" s="136"/>
      <c r="CC22" s="137"/>
      <c r="CD22" s="135">
        <f>BP22</f>
        <v>638065.02</v>
      </c>
      <c r="CE22" s="136"/>
      <c r="CF22" s="136"/>
      <c r="CG22" s="136"/>
      <c r="CH22" s="136"/>
      <c r="CI22" s="136"/>
      <c r="CJ22" s="136"/>
      <c r="CK22" s="136"/>
      <c r="CL22" s="136"/>
      <c r="CM22" s="136"/>
      <c r="CN22" s="136"/>
      <c r="CO22" s="136"/>
      <c r="CP22" s="136"/>
      <c r="CQ22" s="137"/>
      <c r="CR22" s="135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36"/>
      <c r="DD22" s="136"/>
      <c r="DE22" s="136"/>
      <c r="DF22" s="136"/>
      <c r="DG22" s="136"/>
      <c r="DH22" s="136"/>
      <c r="DI22" s="135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7"/>
      <c r="DV22" s="135"/>
      <c r="DW22" s="136"/>
      <c r="DX22" s="136"/>
      <c r="DY22" s="136"/>
      <c r="DZ22" s="136"/>
      <c r="EA22" s="136"/>
      <c r="EB22" s="136"/>
      <c r="EC22" s="136"/>
      <c r="ED22" s="136"/>
      <c r="EE22" s="136"/>
      <c r="EF22" s="136"/>
      <c r="EG22" s="136"/>
      <c r="EH22" s="137"/>
      <c r="EI22" s="35">
        <f>CD27-EI21</f>
        <v>-1992199.9999999991</v>
      </c>
    </row>
    <row r="23" spans="1:144" s="6" customFormat="1" ht="13.7" customHeight="1" x14ac:dyDescent="0.2">
      <c r="A23" s="256" t="s">
        <v>315</v>
      </c>
      <c r="B23" s="257"/>
      <c r="C23" s="257"/>
      <c r="D23" s="257"/>
      <c r="E23" s="257"/>
      <c r="F23" s="258"/>
      <c r="G23" s="336" t="s">
        <v>309</v>
      </c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6"/>
      <c r="U23" s="336"/>
      <c r="V23" s="336"/>
      <c r="W23" s="336"/>
      <c r="X23" s="336"/>
      <c r="Y23" s="337"/>
      <c r="Z23" s="144">
        <v>226</v>
      </c>
      <c r="AA23" s="145"/>
      <c r="AB23" s="145"/>
      <c r="AC23" s="145"/>
      <c r="AD23" s="145"/>
      <c r="AE23" s="145"/>
      <c r="AF23" s="145"/>
      <c r="AG23" s="145"/>
      <c r="AH23" s="145"/>
      <c r="AI23" s="145"/>
      <c r="AJ23" s="145"/>
      <c r="AK23" s="145"/>
      <c r="AL23" s="145"/>
      <c r="AM23" s="146"/>
      <c r="AN23" s="144">
        <v>3</v>
      </c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6"/>
      <c r="BB23" s="135">
        <v>25000</v>
      </c>
      <c r="BC23" s="136"/>
      <c r="BD23" s="136"/>
      <c r="BE23" s="136"/>
      <c r="BF23" s="136"/>
      <c r="BG23" s="136"/>
      <c r="BH23" s="136"/>
      <c r="BI23" s="136"/>
      <c r="BJ23" s="136"/>
      <c r="BK23" s="136"/>
      <c r="BL23" s="136"/>
      <c r="BM23" s="136"/>
      <c r="BN23" s="136"/>
      <c r="BO23" s="136"/>
      <c r="BP23" s="135">
        <f>BB23*AN23</f>
        <v>75000</v>
      </c>
      <c r="BQ23" s="136"/>
      <c r="BR23" s="136"/>
      <c r="BS23" s="136"/>
      <c r="BT23" s="136"/>
      <c r="BU23" s="136"/>
      <c r="BV23" s="136"/>
      <c r="BW23" s="136"/>
      <c r="BX23" s="136"/>
      <c r="BY23" s="136"/>
      <c r="BZ23" s="136"/>
      <c r="CA23" s="136"/>
      <c r="CB23" s="136"/>
      <c r="CC23" s="137"/>
      <c r="CD23" s="135">
        <f>BP23</f>
        <v>75000</v>
      </c>
      <c r="CE23" s="136"/>
      <c r="CF23" s="136"/>
      <c r="CG23" s="136"/>
      <c r="CH23" s="136"/>
      <c r="CI23" s="136"/>
      <c r="CJ23" s="136"/>
      <c r="CK23" s="136"/>
      <c r="CL23" s="136"/>
      <c r="CM23" s="136"/>
      <c r="CN23" s="136"/>
      <c r="CO23" s="136"/>
      <c r="CP23" s="136"/>
      <c r="CQ23" s="137"/>
      <c r="CR23" s="135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6"/>
      <c r="DI23" s="135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7"/>
      <c r="DV23" s="135"/>
      <c r="DW23" s="136"/>
      <c r="DX23" s="136"/>
      <c r="DY23" s="136"/>
      <c r="DZ23" s="136"/>
      <c r="EA23" s="136"/>
      <c r="EB23" s="136"/>
      <c r="EC23" s="136"/>
      <c r="ED23" s="136"/>
      <c r="EE23" s="136"/>
      <c r="EF23" s="136"/>
      <c r="EG23" s="136"/>
      <c r="EH23" s="137"/>
      <c r="EI23" s="35"/>
    </row>
    <row r="24" spans="1:144" s="6" customFormat="1" ht="13.7" customHeight="1" x14ac:dyDescent="0.2">
      <c r="A24" s="256" t="s">
        <v>378</v>
      </c>
      <c r="B24" s="257"/>
      <c r="C24" s="257"/>
      <c r="D24" s="257"/>
      <c r="E24" s="257"/>
      <c r="F24" s="258"/>
      <c r="G24" s="336" t="s">
        <v>379</v>
      </c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6"/>
      <c r="U24" s="336"/>
      <c r="V24" s="336"/>
      <c r="W24" s="336"/>
      <c r="X24" s="336"/>
      <c r="Y24" s="337"/>
      <c r="Z24" s="144">
        <v>227</v>
      </c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6"/>
      <c r="AN24" s="144">
        <v>1</v>
      </c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6"/>
      <c r="BB24" s="135"/>
      <c r="BC24" s="136"/>
      <c r="BD24" s="136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5"/>
      <c r="BQ24" s="136"/>
      <c r="BR24" s="136"/>
      <c r="BS24" s="136"/>
      <c r="BT24" s="136"/>
      <c r="BU24" s="136"/>
      <c r="BV24" s="136"/>
      <c r="BW24" s="136"/>
      <c r="BX24" s="136"/>
      <c r="BY24" s="136"/>
      <c r="BZ24" s="136"/>
      <c r="CA24" s="136"/>
      <c r="CB24" s="136"/>
      <c r="CC24" s="137"/>
      <c r="CD24" s="135"/>
      <c r="CE24" s="136"/>
      <c r="CF24" s="136"/>
      <c r="CG24" s="136"/>
      <c r="CH24" s="136"/>
      <c r="CI24" s="136"/>
      <c r="CJ24" s="136"/>
      <c r="CK24" s="136"/>
      <c r="CL24" s="136"/>
      <c r="CM24" s="136"/>
      <c r="CN24" s="136"/>
      <c r="CO24" s="136"/>
      <c r="CP24" s="136"/>
      <c r="CQ24" s="137"/>
      <c r="CR24" s="135"/>
      <c r="CS24" s="136"/>
      <c r="CT24" s="136"/>
      <c r="CU24" s="136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6"/>
      <c r="DH24" s="136"/>
      <c r="DI24" s="135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7"/>
      <c r="DV24" s="135"/>
      <c r="DW24" s="136"/>
      <c r="DX24" s="136"/>
      <c r="DY24" s="136"/>
      <c r="DZ24" s="136"/>
      <c r="EA24" s="136"/>
      <c r="EB24" s="136"/>
      <c r="EC24" s="136"/>
      <c r="ED24" s="136"/>
      <c r="EE24" s="136"/>
      <c r="EF24" s="136"/>
      <c r="EG24" s="136"/>
      <c r="EH24" s="137"/>
      <c r="EI24" s="35"/>
    </row>
    <row r="25" spans="1:144" s="6" customFormat="1" ht="13.7" hidden="1" customHeight="1" x14ac:dyDescent="0.2">
      <c r="A25" s="256"/>
      <c r="B25" s="257"/>
      <c r="C25" s="257"/>
      <c r="D25" s="257"/>
      <c r="E25" s="257"/>
      <c r="F25" s="258"/>
      <c r="G25" s="336"/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36"/>
      <c r="U25" s="336"/>
      <c r="V25" s="336"/>
      <c r="W25" s="336"/>
      <c r="X25" s="336"/>
      <c r="Y25" s="337"/>
      <c r="Z25" s="144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6"/>
      <c r="AN25" s="144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6"/>
      <c r="BB25" s="135"/>
      <c r="BC25" s="136"/>
      <c r="BD25" s="136"/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5">
        <f t="shared" si="0"/>
        <v>0</v>
      </c>
      <c r="BQ25" s="136"/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7"/>
      <c r="CD25" s="135"/>
      <c r="CE25" s="136"/>
      <c r="CF25" s="136"/>
      <c r="CG25" s="136"/>
      <c r="CH25" s="136"/>
      <c r="CI25" s="136"/>
      <c r="CJ25" s="136"/>
      <c r="CK25" s="136"/>
      <c r="CL25" s="136"/>
      <c r="CM25" s="136"/>
      <c r="CN25" s="136"/>
      <c r="CO25" s="136"/>
      <c r="CP25" s="136"/>
      <c r="CQ25" s="137"/>
      <c r="CR25" s="135"/>
      <c r="CS25" s="136"/>
      <c r="CT25" s="136"/>
      <c r="CU25" s="136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6"/>
      <c r="DH25" s="136"/>
      <c r="DI25" s="135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7"/>
      <c r="DV25" s="135"/>
      <c r="DW25" s="136"/>
      <c r="DX25" s="136"/>
      <c r="DY25" s="136"/>
      <c r="DZ25" s="136"/>
      <c r="EA25" s="136"/>
      <c r="EB25" s="136"/>
      <c r="EC25" s="136"/>
      <c r="ED25" s="136"/>
      <c r="EE25" s="136"/>
      <c r="EF25" s="136"/>
      <c r="EG25" s="136"/>
      <c r="EH25" s="137"/>
      <c r="EI25" s="35"/>
    </row>
    <row r="26" spans="1:144" s="6" customFormat="1" ht="13.7" hidden="1" customHeight="1" x14ac:dyDescent="0.2">
      <c r="A26" s="256"/>
      <c r="B26" s="257"/>
      <c r="C26" s="257"/>
      <c r="D26" s="257"/>
      <c r="E26" s="257"/>
      <c r="F26" s="258"/>
      <c r="G26" s="336"/>
      <c r="H26" s="336"/>
      <c r="I26" s="336"/>
      <c r="J26" s="336"/>
      <c r="K26" s="336"/>
      <c r="L26" s="336"/>
      <c r="M26" s="336"/>
      <c r="N26" s="336"/>
      <c r="O26" s="336"/>
      <c r="P26" s="336"/>
      <c r="Q26" s="336"/>
      <c r="R26" s="336"/>
      <c r="S26" s="336"/>
      <c r="T26" s="336"/>
      <c r="U26" s="336"/>
      <c r="V26" s="336"/>
      <c r="W26" s="336"/>
      <c r="X26" s="336"/>
      <c r="Y26" s="337"/>
      <c r="Z26" s="144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6"/>
      <c r="AN26" s="144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6"/>
      <c r="BB26" s="135"/>
      <c r="BC26" s="136"/>
      <c r="BD26" s="136"/>
      <c r="BE26" s="136"/>
      <c r="BF26" s="136"/>
      <c r="BG26" s="136"/>
      <c r="BH26" s="136"/>
      <c r="BI26" s="136"/>
      <c r="BJ26" s="136"/>
      <c r="BK26" s="136"/>
      <c r="BL26" s="136"/>
      <c r="BM26" s="136"/>
      <c r="BN26" s="136"/>
      <c r="BO26" s="136"/>
      <c r="BP26" s="135">
        <f t="shared" si="0"/>
        <v>0</v>
      </c>
      <c r="BQ26" s="136"/>
      <c r="BR26" s="136"/>
      <c r="BS26" s="136"/>
      <c r="BT26" s="136"/>
      <c r="BU26" s="136"/>
      <c r="BV26" s="136"/>
      <c r="BW26" s="136"/>
      <c r="BX26" s="136"/>
      <c r="BY26" s="136"/>
      <c r="BZ26" s="136"/>
      <c r="CA26" s="136"/>
      <c r="CB26" s="136"/>
      <c r="CC26" s="137"/>
      <c r="CD26" s="135"/>
      <c r="CE26" s="136"/>
      <c r="CF26" s="136"/>
      <c r="CG26" s="136"/>
      <c r="CH26" s="136"/>
      <c r="CI26" s="136"/>
      <c r="CJ26" s="136"/>
      <c r="CK26" s="136"/>
      <c r="CL26" s="136"/>
      <c r="CM26" s="136"/>
      <c r="CN26" s="136"/>
      <c r="CO26" s="136"/>
      <c r="CP26" s="136"/>
      <c r="CQ26" s="137"/>
      <c r="CR26" s="135"/>
      <c r="CS26" s="136"/>
      <c r="CT26" s="136"/>
      <c r="CU26" s="136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6"/>
      <c r="DH26" s="136"/>
      <c r="DI26" s="135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6"/>
      <c r="DU26" s="137"/>
      <c r="DV26" s="135"/>
      <c r="DW26" s="136"/>
      <c r="DX26" s="136"/>
      <c r="DY26" s="136"/>
      <c r="DZ26" s="136"/>
      <c r="EA26" s="136"/>
      <c r="EB26" s="136"/>
      <c r="EC26" s="136"/>
      <c r="ED26" s="136"/>
      <c r="EE26" s="136"/>
      <c r="EF26" s="136"/>
      <c r="EG26" s="136"/>
      <c r="EH26" s="137"/>
      <c r="EI26" s="35"/>
    </row>
    <row r="27" spans="1:144" s="6" customFormat="1" ht="13.7" customHeight="1" x14ac:dyDescent="0.2">
      <c r="A27" s="252" t="s">
        <v>16</v>
      </c>
      <c r="B27" s="11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  <c r="BD27" s="113"/>
      <c r="BE27" s="113"/>
      <c r="BF27" s="113"/>
      <c r="BG27" s="113"/>
      <c r="BH27" s="113"/>
      <c r="BI27" s="113"/>
      <c r="BJ27" s="113"/>
      <c r="BK27" s="113"/>
      <c r="BL27" s="113"/>
      <c r="BM27" s="113"/>
      <c r="BN27" s="113"/>
      <c r="BO27" s="114"/>
      <c r="BP27" s="245">
        <f>BP7+BP14+BP16+BP24</f>
        <v>4898729.0600000005</v>
      </c>
      <c r="BQ27" s="317"/>
      <c r="BR27" s="317"/>
      <c r="BS27" s="317"/>
      <c r="BT27" s="317"/>
      <c r="BU27" s="317"/>
      <c r="BV27" s="317"/>
      <c r="BW27" s="317"/>
      <c r="BX27" s="317"/>
      <c r="BY27" s="317"/>
      <c r="BZ27" s="317"/>
      <c r="CA27" s="317"/>
      <c r="CB27" s="317"/>
      <c r="CC27" s="318"/>
      <c r="CD27" s="135">
        <f>CD7+CD14+CD16</f>
        <v>4598729.0600000005</v>
      </c>
      <c r="CE27" s="145"/>
      <c r="CF27" s="145"/>
      <c r="CG27" s="145"/>
      <c r="CH27" s="145"/>
      <c r="CI27" s="145"/>
      <c r="CJ27" s="145"/>
      <c r="CK27" s="145"/>
      <c r="CL27" s="145"/>
      <c r="CM27" s="145"/>
      <c r="CN27" s="145"/>
      <c r="CO27" s="145"/>
      <c r="CP27" s="145"/>
      <c r="CQ27" s="146"/>
      <c r="CR27" s="144"/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  <c r="DG27" s="145"/>
      <c r="DH27" s="145"/>
      <c r="DI27" s="135">
        <f>DI14+DI17+DI21+DI24</f>
        <v>300000</v>
      </c>
      <c r="DJ27" s="145"/>
      <c r="DK27" s="145"/>
      <c r="DL27" s="145"/>
      <c r="DM27" s="145"/>
      <c r="DN27" s="145"/>
      <c r="DO27" s="145"/>
      <c r="DP27" s="145"/>
      <c r="DQ27" s="145"/>
      <c r="DR27" s="145"/>
      <c r="DS27" s="145"/>
      <c r="DT27" s="145"/>
      <c r="DU27" s="146"/>
      <c r="DV27" s="144"/>
      <c r="DW27" s="145"/>
      <c r="DX27" s="145"/>
      <c r="DY27" s="145"/>
      <c r="DZ27" s="145"/>
      <c r="EA27" s="145"/>
      <c r="EB27" s="145"/>
      <c r="EC27" s="145"/>
      <c r="ED27" s="145"/>
      <c r="EE27" s="145"/>
      <c r="EF27" s="145"/>
      <c r="EG27" s="145"/>
      <c r="EH27" s="146"/>
      <c r="EI27" s="35">
        <v>1000000</v>
      </c>
      <c r="EN27" s="6" t="s">
        <v>397</v>
      </c>
    </row>
    <row r="28" spans="1:144" ht="19.5" customHeight="1" x14ac:dyDescent="0.25">
      <c r="EI28" s="41">
        <f>EI21+EI27</f>
        <v>7590929.0599999996</v>
      </c>
    </row>
    <row r="29" spans="1:144" x14ac:dyDescent="0.25">
      <c r="EI29" s="41">
        <f>EI28-BP27</f>
        <v>2692199.9999999991</v>
      </c>
    </row>
    <row r="31" spans="1:144" x14ac:dyDescent="0.25">
      <c r="EI31" s="41">
        <f>EI27-DI27</f>
        <v>700000</v>
      </c>
    </row>
  </sheetData>
  <mergeCells count="228">
    <mergeCell ref="A7:F7"/>
    <mergeCell ref="G7:Y7"/>
    <mergeCell ref="AN7:BA7"/>
    <mergeCell ref="BB7:BO7"/>
    <mergeCell ref="DV13:EH13"/>
    <mergeCell ref="BP12:CC12"/>
    <mergeCell ref="CD12:CQ12"/>
    <mergeCell ref="DI12:DU12"/>
    <mergeCell ref="DV11:EH11"/>
    <mergeCell ref="DV12:EH12"/>
    <mergeCell ref="CR12:DH12"/>
    <mergeCell ref="DI7:DU7"/>
    <mergeCell ref="BP13:CC13"/>
    <mergeCell ref="CD13:CQ13"/>
    <mergeCell ref="DV10:EH10"/>
    <mergeCell ref="DI8:DU8"/>
    <mergeCell ref="DI10:DU10"/>
    <mergeCell ref="DV8:EH8"/>
    <mergeCell ref="Z8:AM8"/>
    <mergeCell ref="Z10:AM10"/>
    <mergeCell ref="Z9:AM9"/>
    <mergeCell ref="CR8:DH8"/>
    <mergeCell ref="CR10:DH10"/>
    <mergeCell ref="CD7:CQ7"/>
    <mergeCell ref="A2:EH2"/>
    <mergeCell ref="G13:Y13"/>
    <mergeCell ref="AN13:BA13"/>
    <mergeCell ref="BB13:BO13"/>
    <mergeCell ref="DI13:DU13"/>
    <mergeCell ref="DI11:DU11"/>
    <mergeCell ref="A12:F12"/>
    <mergeCell ref="G12:Y12"/>
    <mergeCell ref="AN12:BA12"/>
    <mergeCell ref="BB12:BO12"/>
    <mergeCell ref="CD9:CQ9"/>
    <mergeCell ref="CR9:DH9"/>
    <mergeCell ref="DI9:DU9"/>
    <mergeCell ref="DV9:EH9"/>
    <mergeCell ref="A9:F9"/>
    <mergeCell ref="G9:Y9"/>
    <mergeCell ref="A11:F11"/>
    <mergeCell ref="G11:Y11"/>
    <mergeCell ref="AN11:BA11"/>
    <mergeCell ref="BB11:BO11"/>
    <mergeCell ref="BP11:CC11"/>
    <mergeCell ref="AN10:BA10"/>
    <mergeCell ref="Z11:AM11"/>
    <mergeCell ref="CD11:CQ11"/>
    <mergeCell ref="BP27:CC27"/>
    <mergeCell ref="CD27:CQ27"/>
    <mergeCell ref="DI27:DU27"/>
    <mergeCell ref="DV27:EH27"/>
    <mergeCell ref="DI14:DU14"/>
    <mergeCell ref="DV14:EH14"/>
    <mergeCell ref="BP15:CC15"/>
    <mergeCell ref="CR27:DH27"/>
    <mergeCell ref="CD16:CQ16"/>
    <mergeCell ref="CR16:DH16"/>
    <mergeCell ref="DI16:DU16"/>
    <mergeCell ref="DV16:EH16"/>
    <mergeCell ref="BP16:CC16"/>
    <mergeCell ref="BP17:CC17"/>
    <mergeCell ref="CD25:CQ25"/>
    <mergeCell ref="CR25:DH25"/>
    <mergeCell ref="DI25:DU25"/>
    <mergeCell ref="DV25:EH25"/>
    <mergeCell ref="DV24:EH24"/>
    <mergeCell ref="DV18:EH18"/>
    <mergeCell ref="DV15:EH15"/>
    <mergeCell ref="DV26:EH26"/>
    <mergeCell ref="DI15:DU15"/>
    <mergeCell ref="CR19:DH19"/>
    <mergeCell ref="CR13:DH13"/>
    <mergeCell ref="CR11:DH11"/>
    <mergeCell ref="BB8:BO8"/>
    <mergeCell ref="BB10:BO10"/>
    <mergeCell ref="BP10:CC10"/>
    <mergeCell ref="AN9:BA9"/>
    <mergeCell ref="BB9:BO9"/>
    <mergeCell ref="BP9:CC9"/>
    <mergeCell ref="CD8:CQ8"/>
    <mergeCell ref="Z4:AM5"/>
    <mergeCell ref="CD6:CQ6"/>
    <mergeCell ref="Z6:AM6"/>
    <mergeCell ref="DV7:EH7"/>
    <mergeCell ref="DI4:EH4"/>
    <mergeCell ref="DV5:EH5"/>
    <mergeCell ref="BP7:CC7"/>
    <mergeCell ref="DI6:DU6"/>
    <mergeCell ref="DV6:EH6"/>
    <mergeCell ref="Z7:AM7"/>
    <mergeCell ref="CR4:DH5"/>
    <mergeCell ref="CR6:DH6"/>
    <mergeCell ref="CR7:DH7"/>
    <mergeCell ref="BB6:BO6"/>
    <mergeCell ref="AN4:BA5"/>
    <mergeCell ref="AN6:BA6"/>
    <mergeCell ref="A4:F5"/>
    <mergeCell ref="DI5:DU5"/>
    <mergeCell ref="A19:F19"/>
    <mergeCell ref="G19:Y19"/>
    <mergeCell ref="AN19:BA19"/>
    <mergeCell ref="BB19:BO19"/>
    <mergeCell ref="BP8:CC8"/>
    <mergeCell ref="A6:F6"/>
    <mergeCell ref="A8:F8"/>
    <mergeCell ref="G8:Y8"/>
    <mergeCell ref="CD14:CQ14"/>
    <mergeCell ref="BP19:CC19"/>
    <mergeCell ref="CD19:CQ19"/>
    <mergeCell ref="CD10:CQ10"/>
    <mergeCell ref="A10:F10"/>
    <mergeCell ref="G10:Y10"/>
    <mergeCell ref="CD15:CQ15"/>
    <mergeCell ref="AN8:BA8"/>
    <mergeCell ref="BP4:CC5"/>
    <mergeCell ref="CD4:CQ5"/>
    <mergeCell ref="BP6:CC6"/>
    <mergeCell ref="G4:Y5"/>
    <mergeCell ref="G6:Y6"/>
    <mergeCell ref="BB4:BO5"/>
    <mergeCell ref="BP26:CC26"/>
    <mergeCell ref="AN26:BA26"/>
    <mergeCell ref="G15:Y15"/>
    <mergeCell ref="AN15:BA15"/>
    <mergeCell ref="CR26:DH26"/>
    <mergeCell ref="A14:F14"/>
    <mergeCell ref="G14:Y14"/>
    <mergeCell ref="AN14:BA14"/>
    <mergeCell ref="BB14:BO14"/>
    <mergeCell ref="BP14:CC14"/>
    <mergeCell ref="CR24:DH24"/>
    <mergeCell ref="G21:Y21"/>
    <mergeCell ref="CD26:CQ26"/>
    <mergeCell ref="CR15:DH15"/>
    <mergeCell ref="CR14:DH14"/>
    <mergeCell ref="DI17:DU17"/>
    <mergeCell ref="DV17:EH17"/>
    <mergeCell ref="BP25:CC25"/>
    <mergeCell ref="A17:F17"/>
    <mergeCell ref="G17:Y17"/>
    <mergeCell ref="Z17:AM17"/>
    <mergeCell ref="AN17:BA17"/>
    <mergeCell ref="BB17:BO17"/>
    <mergeCell ref="BB26:BO26"/>
    <mergeCell ref="DI26:DU26"/>
    <mergeCell ref="DV19:EH19"/>
    <mergeCell ref="BB21:BO21"/>
    <mergeCell ref="BP21:CC21"/>
    <mergeCell ref="CD20:CQ20"/>
    <mergeCell ref="CR20:DH20"/>
    <mergeCell ref="CD17:CQ17"/>
    <mergeCell ref="CR17:DH17"/>
    <mergeCell ref="A24:F24"/>
    <mergeCell ref="G24:Y24"/>
    <mergeCell ref="Z24:AM24"/>
    <mergeCell ref="AN24:BA24"/>
    <mergeCell ref="BB24:BO24"/>
    <mergeCell ref="BP24:CC24"/>
    <mergeCell ref="CD24:CQ24"/>
    <mergeCell ref="A27:BO27"/>
    <mergeCell ref="Z12:AM12"/>
    <mergeCell ref="Z13:AM13"/>
    <mergeCell ref="Z14:AM14"/>
    <mergeCell ref="Z15:AM15"/>
    <mergeCell ref="Z19:AM19"/>
    <mergeCell ref="Z26:AM26"/>
    <mergeCell ref="BB15:BO15"/>
    <mergeCell ref="A15:F15"/>
    <mergeCell ref="A16:F16"/>
    <mergeCell ref="G16:Y16"/>
    <mergeCell ref="Z16:AM16"/>
    <mergeCell ref="AN16:BA16"/>
    <mergeCell ref="BB16:BO16"/>
    <mergeCell ref="A25:F25"/>
    <mergeCell ref="G25:Y25"/>
    <mergeCell ref="Z25:AM25"/>
    <mergeCell ref="AN25:BA25"/>
    <mergeCell ref="BB25:BO25"/>
    <mergeCell ref="A26:F26"/>
    <mergeCell ref="G26:Y26"/>
    <mergeCell ref="A13:F13"/>
    <mergeCell ref="Z21:AM21"/>
    <mergeCell ref="AN21:BA21"/>
    <mergeCell ref="DI24:DU24"/>
    <mergeCell ref="DI20:DU20"/>
    <mergeCell ref="DV20:EH20"/>
    <mergeCell ref="A18:F18"/>
    <mergeCell ref="G18:Y18"/>
    <mergeCell ref="Z18:AM18"/>
    <mergeCell ref="AN18:BA18"/>
    <mergeCell ref="BB18:BO18"/>
    <mergeCell ref="BP18:CC18"/>
    <mergeCell ref="CD21:CQ21"/>
    <mergeCell ref="CR21:DH21"/>
    <mergeCell ref="DI21:DU21"/>
    <mergeCell ref="DV21:EH21"/>
    <mergeCell ref="A20:F20"/>
    <mergeCell ref="G20:Y20"/>
    <mergeCell ref="Z20:AM20"/>
    <mergeCell ref="AN20:BA20"/>
    <mergeCell ref="BB20:BO20"/>
    <mergeCell ref="BP20:CC20"/>
    <mergeCell ref="CD18:CQ18"/>
    <mergeCell ref="CR18:DH18"/>
    <mergeCell ref="DI18:DU18"/>
    <mergeCell ref="DI19:DU19"/>
    <mergeCell ref="A21:F21"/>
    <mergeCell ref="DV23:EH23"/>
    <mergeCell ref="CD22:CQ22"/>
    <mergeCell ref="CR22:DH22"/>
    <mergeCell ref="DI22:DU22"/>
    <mergeCell ref="DV22:EH22"/>
    <mergeCell ref="A23:F23"/>
    <mergeCell ref="G23:Y23"/>
    <mergeCell ref="Z23:AM23"/>
    <mergeCell ref="AN23:BA23"/>
    <mergeCell ref="BB23:BO23"/>
    <mergeCell ref="BP23:CC23"/>
    <mergeCell ref="A22:F22"/>
    <mergeCell ref="G22:Y22"/>
    <mergeCell ref="Z22:AM22"/>
    <mergeCell ref="AN22:BA22"/>
    <mergeCell ref="BB22:BO22"/>
    <mergeCell ref="BP22:CC22"/>
    <mergeCell ref="CD23:CQ23"/>
    <mergeCell ref="CR23:DH23"/>
    <mergeCell ref="DI23:DU23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I35"/>
  <sheetViews>
    <sheetView view="pageBreakPreview" zoomScaleNormal="100" zoomScaleSheetLayoutView="100" workbookViewId="0">
      <selection activeCell="G27" sqref="G27:Y27"/>
    </sheetView>
  </sheetViews>
  <sheetFormatPr defaultColWidth="0.85546875" defaultRowHeight="15" x14ac:dyDescent="0.25"/>
  <cols>
    <col min="1" max="24" width="0.85546875" style="1"/>
    <col min="25" max="25" width="12.140625" style="1" customWidth="1"/>
    <col min="26" max="138" width="0.85546875" style="1"/>
    <col min="139" max="139" width="15.7109375" style="41" hidden="1" customWidth="1"/>
    <col min="140" max="16384" width="0.85546875" style="1"/>
  </cols>
  <sheetData>
    <row r="1" spans="1:139" s="5" customFormat="1" x14ac:dyDescent="0.25">
      <c r="A1" s="5" t="s">
        <v>141</v>
      </c>
      <c r="EI1" s="38"/>
    </row>
    <row r="2" spans="1:139" s="5" customFormat="1" ht="12.75" customHeight="1" x14ac:dyDescent="0.25">
      <c r="EI2" s="38"/>
    </row>
    <row r="3" spans="1:139" s="3" customFormat="1" ht="73.5" customHeight="1" x14ac:dyDescent="0.2">
      <c r="A3" s="342" t="s">
        <v>3</v>
      </c>
      <c r="B3" s="343"/>
      <c r="C3" s="343"/>
      <c r="D3" s="343"/>
      <c r="E3" s="343"/>
      <c r="F3" s="344"/>
      <c r="G3" s="343" t="s">
        <v>23</v>
      </c>
      <c r="H3" s="343"/>
      <c r="I3" s="343"/>
      <c r="J3" s="343"/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3"/>
      <c r="W3" s="343"/>
      <c r="X3" s="343"/>
      <c r="Y3" s="344"/>
      <c r="Z3" s="342" t="s">
        <v>219</v>
      </c>
      <c r="AA3" s="343"/>
      <c r="AB3" s="343"/>
      <c r="AC3" s="343"/>
      <c r="AD3" s="343"/>
      <c r="AE3" s="343"/>
      <c r="AF3" s="343"/>
      <c r="AG3" s="343"/>
      <c r="AH3" s="343"/>
      <c r="AI3" s="343"/>
      <c r="AJ3" s="343"/>
      <c r="AK3" s="343"/>
      <c r="AL3" s="343"/>
      <c r="AM3" s="344"/>
      <c r="AN3" s="342" t="s">
        <v>137</v>
      </c>
      <c r="AO3" s="343"/>
      <c r="AP3" s="343"/>
      <c r="AQ3" s="343"/>
      <c r="AR3" s="343"/>
      <c r="AS3" s="343"/>
      <c r="AT3" s="343"/>
      <c r="AU3" s="343"/>
      <c r="AV3" s="343"/>
      <c r="AW3" s="343"/>
      <c r="AX3" s="343"/>
      <c r="AY3" s="343"/>
      <c r="AZ3" s="343"/>
      <c r="BA3" s="344"/>
      <c r="BB3" s="342" t="s">
        <v>152</v>
      </c>
      <c r="BC3" s="343"/>
      <c r="BD3" s="343"/>
      <c r="BE3" s="343"/>
      <c r="BF3" s="343"/>
      <c r="BG3" s="343"/>
      <c r="BH3" s="343"/>
      <c r="BI3" s="343"/>
      <c r="BJ3" s="343"/>
      <c r="BK3" s="343"/>
      <c r="BL3" s="343"/>
      <c r="BM3" s="343"/>
      <c r="BN3" s="343"/>
      <c r="BO3" s="344"/>
      <c r="BP3" s="342" t="s">
        <v>250</v>
      </c>
      <c r="BQ3" s="343"/>
      <c r="BR3" s="343"/>
      <c r="BS3" s="343"/>
      <c r="BT3" s="343"/>
      <c r="BU3" s="343"/>
      <c r="BV3" s="343"/>
      <c r="BW3" s="343"/>
      <c r="BX3" s="343"/>
      <c r="BY3" s="343"/>
      <c r="BZ3" s="343"/>
      <c r="CA3" s="343"/>
      <c r="CB3" s="343"/>
      <c r="CC3" s="344"/>
      <c r="CD3" s="351" t="s">
        <v>166</v>
      </c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3"/>
      <c r="CR3" s="351" t="s">
        <v>176</v>
      </c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48" t="s">
        <v>18</v>
      </c>
      <c r="DJ3" s="349"/>
      <c r="DK3" s="349"/>
      <c r="DL3" s="349"/>
      <c r="DM3" s="349"/>
      <c r="DN3" s="349"/>
      <c r="DO3" s="349"/>
      <c r="DP3" s="349"/>
      <c r="DQ3" s="349"/>
      <c r="DR3" s="349"/>
      <c r="DS3" s="349"/>
      <c r="DT3" s="349"/>
      <c r="DU3" s="349"/>
      <c r="DV3" s="349"/>
      <c r="DW3" s="349"/>
      <c r="DX3" s="349"/>
      <c r="DY3" s="349"/>
      <c r="DZ3" s="349"/>
      <c r="EA3" s="349"/>
      <c r="EB3" s="349"/>
      <c r="EC3" s="349"/>
      <c r="ED3" s="349"/>
      <c r="EE3" s="349"/>
      <c r="EF3" s="349"/>
      <c r="EG3" s="349"/>
      <c r="EH3" s="350"/>
      <c r="EI3" s="42"/>
    </row>
    <row r="4" spans="1:139" s="3" customFormat="1" ht="33" customHeight="1" x14ac:dyDescent="0.2">
      <c r="A4" s="345"/>
      <c r="B4" s="346"/>
      <c r="C4" s="346"/>
      <c r="D4" s="346"/>
      <c r="E4" s="346"/>
      <c r="F4" s="347"/>
      <c r="G4" s="346"/>
      <c r="H4" s="346"/>
      <c r="I4" s="346"/>
      <c r="J4" s="346"/>
      <c r="K4" s="346"/>
      <c r="L4" s="346"/>
      <c r="M4" s="346"/>
      <c r="N4" s="346"/>
      <c r="O4" s="346"/>
      <c r="P4" s="346"/>
      <c r="Q4" s="346"/>
      <c r="R4" s="346"/>
      <c r="S4" s="346"/>
      <c r="T4" s="346"/>
      <c r="U4" s="346"/>
      <c r="V4" s="346"/>
      <c r="W4" s="346"/>
      <c r="X4" s="346"/>
      <c r="Y4" s="347"/>
      <c r="Z4" s="345"/>
      <c r="AA4" s="346"/>
      <c r="AB4" s="346"/>
      <c r="AC4" s="346"/>
      <c r="AD4" s="346"/>
      <c r="AE4" s="346"/>
      <c r="AF4" s="346"/>
      <c r="AG4" s="346"/>
      <c r="AH4" s="346"/>
      <c r="AI4" s="346"/>
      <c r="AJ4" s="346"/>
      <c r="AK4" s="346"/>
      <c r="AL4" s="346"/>
      <c r="AM4" s="347"/>
      <c r="AN4" s="345"/>
      <c r="AO4" s="346"/>
      <c r="AP4" s="346"/>
      <c r="AQ4" s="346"/>
      <c r="AR4" s="346"/>
      <c r="AS4" s="346"/>
      <c r="AT4" s="346"/>
      <c r="AU4" s="346"/>
      <c r="AV4" s="346"/>
      <c r="AW4" s="346"/>
      <c r="AX4" s="346"/>
      <c r="AY4" s="346"/>
      <c r="AZ4" s="346"/>
      <c r="BA4" s="347"/>
      <c r="BB4" s="345"/>
      <c r="BC4" s="346"/>
      <c r="BD4" s="346"/>
      <c r="BE4" s="346"/>
      <c r="BF4" s="346"/>
      <c r="BG4" s="346"/>
      <c r="BH4" s="346"/>
      <c r="BI4" s="346"/>
      <c r="BJ4" s="346"/>
      <c r="BK4" s="346"/>
      <c r="BL4" s="346"/>
      <c r="BM4" s="346"/>
      <c r="BN4" s="346"/>
      <c r="BO4" s="347"/>
      <c r="BP4" s="345"/>
      <c r="BQ4" s="346"/>
      <c r="BR4" s="346"/>
      <c r="BS4" s="346"/>
      <c r="BT4" s="346"/>
      <c r="BU4" s="346"/>
      <c r="BV4" s="346"/>
      <c r="BW4" s="346"/>
      <c r="BX4" s="346"/>
      <c r="BY4" s="346"/>
      <c r="BZ4" s="346"/>
      <c r="CA4" s="346"/>
      <c r="CB4" s="346"/>
      <c r="CC4" s="347"/>
      <c r="CD4" s="354"/>
      <c r="CE4" s="355"/>
      <c r="CF4" s="355"/>
      <c r="CG4" s="355"/>
      <c r="CH4" s="355"/>
      <c r="CI4" s="355"/>
      <c r="CJ4" s="355"/>
      <c r="CK4" s="355"/>
      <c r="CL4" s="355"/>
      <c r="CM4" s="355"/>
      <c r="CN4" s="355"/>
      <c r="CO4" s="355"/>
      <c r="CP4" s="355"/>
      <c r="CQ4" s="356"/>
      <c r="CR4" s="354"/>
      <c r="CS4" s="355"/>
      <c r="CT4" s="355"/>
      <c r="CU4" s="355"/>
      <c r="CV4" s="355"/>
      <c r="CW4" s="355"/>
      <c r="CX4" s="355"/>
      <c r="CY4" s="355"/>
      <c r="CZ4" s="355"/>
      <c r="DA4" s="355"/>
      <c r="DB4" s="355"/>
      <c r="DC4" s="355"/>
      <c r="DD4" s="355"/>
      <c r="DE4" s="355"/>
      <c r="DF4" s="355"/>
      <c r="DG4" s="355"/>
      <c r="DH4" s="355"/>
      <c r="DI4" s="348" t="s">
        <v>2</v>
      </c>
      <c r="DJ4" s="348"/>
      <c r="DK4" s="348"/>
      <c r="DL4" s="348"/>
      <c r="DM4" s="348"/>
      <c r="DN4" s="348"/>
      <c r="DO4" s="348"/>
      <c r="DP4" s="348"/>
      <c r="DQ4" s="348"/>
      <c r="DR4" s="348"/>
      <c r="DS4" s="348"/>
      <c r="DT4" s="348"/>
      <c r="DU4" s="348"/>
      <c r="DV4" s="348" t="s">
        <v>43</v>
      </c>
      <c r="DW4" s="349"/>
      <c r="DX4" s="349"/>
      <c r="DY4" s="349"/>
      <c r="DZ4" s="349"/>
      <c r="EA4" s="349"/>
      <c r="EB4" s="349"/>
      <c r="EC4" s="349"/>
      <c r="ED4" s="349"/>
      <c r="EE4" s="349"/>
      <c r="EF4" s="349"/>
      <c r="EG4" s="349"/>
      <c r="EH4" s="350"/>
      <c r="EI4" s="42"/>
    </row>
    <row r="5" spans="1:139" s="7" customFormat="1" ht="12.75" x14ac:dyDescent="0.2">
      <c r="A5" s="213">
        <v>1</v>
      </c>
      <c r="B5" s="214"/>
      <c r="C5" s="214"/>
      <c r="D5" s="214"/>
      <c r="E5" s="214"/>
      <c r="F5" s="215"/>
      <c r="G5" s="365">
        <v>2</v>
      </c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5"/>
      <c r="X5" s="365"/>
      <c r="Y5" s="366"/>
      <c r="Z5" s="362">
        <v>3</v>
      </c>
      <c r="AA5" s="300"/>
      <c r="AB5" s="300"/>
      <c r="AC5" s="300"/>
      <c r="AD5" s="300"/>
      <c r="AE5" s="300"/>
      <c r="AF5" s="300"/>
      <c r="AG5" s="300"/>
      <c r="AH5" s="300"/>
      <c r="AI5" s="300"/>
      <c r="AJ5" s="300"/>
      <c r="AK5" s="300"/>
      <c r="AL5" s="300"/>
      <c r="AM5" s="301"/>
      <c r="AN5" s="364">
        <v>4</v>
      </c>
      <c r="AO5" s="365"/>
      <c r="AP5" s="365"/>
      <c r="AQ5" s="365"/>
      <c r="AR5" s="365"/>
      <c r="AS5" s="365"/>
      <c r="AT5" s="365"/>
      <c r="AU5" s="365"/>
      <c r="AV5" s="365"/>
      <c r="AW5" s="365"/>
      <c r="AX5" s="365"/>
      <c r="AY5" s="365"/>
      <c r="AZ5" s="365"/>
      <c r="BA5" s="366"/>
      <c r="BB5" s="364">
        <v>5</v>
      </c>
      <c r="BC5" s="365"/>
      <c r="BD5" s="365"/>
      <c r="BE5" s="365"/>
      <c r="BF5" s="365"/>
      <c r="BG5" s="365"/>
      <c r="BH5" s="365"/>
      <c r="BI5" s="365"/>
      <c r="BJ5" s="365"/>
      <c r="BK5" s="365"/>
      <c r="BL5" s="365"/>
      <c r="BM5" s="365"/>
      <c r="BN5" s="365"/>
      <c r="BO5" s="366"/>
      <c r="BP5" s="364">
        <v>6</v>
      </c>
      <c r="BQ5" s="365"/>
      <c r="BR5" s="365"/>
      <c r="BS5" s="365"/>
      <c r="BT5" s="365"/>
      <c r="BU5" s="365"/>
      <c r="BV5" s="365"/>
      <c r="BW5" s="365"/>
      <c r="BX5" s="365"/>
      <c r="BY5" s="365"/>
      <c r="BZ5" s="365"/>
      <c r="CA5" s="365"/>
      <c r="CB5" s="365"/>
      <c r="CC5" s="366"/>
      <c r="CD5" s="367">
        <v>7</v>
      </c>
      <c r="CE5" s="368"/>
      <c r="CF5" s="368"/>
      <c r="CG5" s="368"/>
      <c r="CH5" s="368"/>
      <c r="CI5" s="368"/>
      <c r="CJ5" s="368"/>
      <c r="CK5" s="368"/>
      <c r="CL5" s="368"/>
      <c r="CM5" s="368"/>
      <c r="CN5" s="368"/>
      <c r="CO5" s="368"/>
      <c r="CP5" s="368"/>
      <c r="CQ5" s="369"/>
      <c r="CR5" s="367">
        <v>8</v>
      </c>
      <c r="CS5" s="368"/>
      <c r="CT5" s="368"/>
      <c r="CU5" s="368"/>
      <c r="CV5" s="368"/>
      <c r="CW5" s="368"/>
      <c r="CX5" s="368"/>
      <c r="CY5" s="368"/>
      <c r="CZ5" s="368"/>
      <c r="DA5" s="368"/>
      <c r="DB5" s="368"/>
      <c r="DC5" s="368"/>
      <c r="DD5" s="368"/>
      <c r="DE5" s="368"/>
      <c r="DF5" s="368"/>
      <c r="DG5" s="368"/>
      <c r="DH5" s="369"/>
      <c r="DI5" s="367">
        <v>9</v>
      </c>
      <c r="DJ5" s="368"/>
      <c r="DK5" s="368"/>
      <c r="DL5" s="368"/>
      <c r="DM5" s="368"/>
      <c r="DN5" s="368"/>
      <c r="DO5" s="368"/>
      <c r="DP5" s="368"/>
      <c r="DQ5" s="368"/>
      <c r="DR5" s="368"/>
      <c r="DS5" s="368"/>
      <c r="DT5" s="368"/>
      <c r="DU5" s="369"/>
      <c r="DV5" s="367">
        <v>10</v>
      </c>
      <c r="DW5" s="368"/>
      <c r="DX5" s="368"/>
      <c r="DY5" s="368"/>
      <c r="DZ5" s="368"/>
      <c r="EA5" s="368"/>
      <c r="EB5" s="368"/>
      <c r="EC5" s="368"/>
      <c r="ED5" s="368"/>
      <c r="EE5" s="368"/>
      <c r="EF5" s="368"/>
      <c r="EG5" s="368"/>
      <c r="EH5" s="369"/>
      <c r="EI5" s="40"/>
    </row>
    <row r="6" spans="1:139" s="6" customFormat="1" ht="26.25" customHeight="1" x14ac:dyDescent="0.2">
      <c r="A6" s="147" t="s">
        <v>6</v>
      </c>
      <c r="B6" s="148"/>
      <c r="C6" s="148"/>
      <c r="D6" s="148"/>
      <c r="E6" s="148"/>
      <c r="F6" s="149"/>
      <c r="G6" s="234" t="s">
        <v>143</v>
      </c>
      <c r="H6" s="234"/>
      <c r="I6" s="234"/>
      <c r="J6" s="234"/>
      <c r="K6" s="234"/>
      <c r="L6" s="234"/>
      <c r="M6" s="234"/>
      <c r="N6" s="234"/>
      <c r="O6" s="234"/>
      <c r="P6" s="234"/>
      <c r="Q6" s="234"/>
      <c r="R6" s="234"/>
      <c r="S6" s="234"/>
      <c r="T6" s="234"/>
      <c r="U6" s="234"/>
      <c r="V6" s="234"/>
      <c r="W6" s="234"/>
      <c r="X6" s="234"/>
      <c r="Y6" s="234"/>
      <c r="Z6" s="363"/>
      <c r="AA6" s="300"/>
      <c r="AB6" s="300"/>
      <c r="AC6" s="300"/>
      <c r="AD6" s="300"/>
      <c r="AE6" s="300"/>
      <c r="AF6" s="300"/>
      <c r="AG6" s="300"/>
      <c r="AH6" s="300"/>
      <c r="AI6" s="300"/>
      <c r="AJ6" s="300"/>
      <c r="AK6" s="300"/>
      <c r="AL6" s="300"/>
      <c r="AM6" s="301"/>
      <c r="AN6" s="364" t="s">
        <v>1</v>
      </c>
      <c r="AO6" s="365"/>
      <c r="AP6" s="365"/>
      <c r="AQ6" s="365"/>
      <c r="AR6" s="365"/>
      <c r="AS6" s="365"/>
      <c r="AT6" s="365"/>
      <c r="AU6" s="365"/>
      <c r="AV6" s="365"/>
      <c r="AW6" s="365"/>
      <c r="AX6" s="365"/>
      <c r="AY6" s="365"/>
      <c r="AZ6" s="365"/>
      <c r="BA6" s="366"/>
      <c r="BB6" s="364" t="s">
        <v>1</v>
      </c>
      <c r="BC6" s="365"/>
      <c r="BD6" s="365"/>
      <c r="BE6" s="365"/>
      <c r="BF6" s="365"/>
      <c r="BG6" s="365"/>
      <c r="BH6" s="365"/>
      <c r="BI6" s="365"/>
      <c r="BJ6" s="365"/>
      <c r="BK6" s="365"/>
      <c r="BL6" s="365"/>
      <c r="BM6" s="365"/>
      <c r="BN6" s="365"/>
      <c r="BO6" s="366"/>
      <c r="BP6" s="278">
        <f>SUM(BP8:CC27)</f>
        <v>800000</v>
      </c>
      <c r="BQ6" s="314"/>
      <c r="BR6" s="314"/>
      <c r="BS6" s="314"/>
      <c r="BT6" s="314"/>
      <c r="BU6" s="314"/>
      <c r="BV6" s="314"/>
      <c r="BW6" s="314"/>
      <c r="BX6" s="314"/>
      <c r="BY6" s="314"/>
      <c r="BZ6" s="314"/>
      <c r="CA6" s="314"/>
      <c r="CB6" s="314"/>
      <c r="CC6" s="315"/>
      <c r="CD6" s="135">
        <f>SUM(CD8:CQ26)</f>
        <v>800000</v>
      </c>
      <c r="CE6" s="136"/>
      <c r="CF6" s="136"/>
      <c r="CG6" s="136"/>
      <c r="CH6" s="136"/>
      <c r="CI6" s="136"/>
      <c r="CJ6" s="136"/>
      <c r="CK6" s="136"/>
      <c r="CL6" s="136"/>
      <c r="CM6" s="136"/>
      <c r="CN6" s="136"/>
      <c r="CO6" s="136"/>
      <c r="CP6" s="136"/>
      <c r="CQ6" s="137"/>
      <c r="CR6" s="135">
        <f>CR27</f>
        <v>0</v>
      </c>
      <c r="CS6" s="136"/>
      <c r="CT6" s="136"/>
      <c r="CU6" s="136"/>
      <c r="CV6" s="136"/>
      <c r="CW6" s="136"/>
      <c r="CX6" s="136"/>
      <c r="CY6" s="136"/>
      <c r="CZ6" s="136"/>
      <c r="DA6" s="136"/>
      <c r="DB6" s="136"/>
      <c r="DC6" s="136"/>
      <c r="DD6" s="136"/>
      <c r="DE6" s="136"/>
      <c r="DF6" s="136"/>
      <c r="DG6" s="136"/>
      <c r="DH6" s="137"/>
      <c r="DI6" s="135"/>
      <c r="DJ6" s="135"/>
      <c r="DK6" s="135"/>
      <c r="DL6" s="135"/>
      <c r="DM6" s="135"/>
      <c r="DN6" s="135"/>
      <c r="DO6" s="135"/>
      <c r="DP6" s="135"/>
      <c r="DQ6" s="135"/>
      <c r="DR6" s="135"/>
      <c r="DS6" s="135"/>
      <c r="DT6" s="135"/>
      <c r="DU6" s="135"/>
      <c r="DV6" s="135"/>
      <c r="DW6" s="135"/>
      <c r="DX6" s="135"/>
      <c r="DY6" s="135"/>
      <c r="DZ6" s="135"/>
      <c r="EA6" s="135"/>
      <c r="EB6" s="135"/>
      <c r="EC6" s="135"/>
      <c r="ED6" s="135"/>
      <c r="EE6" s="135"/>
      <c r="EF6" s="135"/>
      <c r="EG6" s="135"/>
      <c r="EH6" s="135"/>
      <c r="EI6" s="35"/>
    </row>
    <row r="7" spans="1:139" s="6" customFormat="1" ht="26.25" customHeight="1" x14ac:dyDescent="0.2">
      <c r="A7" s="359" t="s">
        <v>25</v>
      </c>
      <c r="B7" s="56"/>
      <c r="C7" s="56"/>
      <c r="D7" s="56"/>
      <c r="E7" s="56"/>
      <c r="F7" s="57"/>
      <c r="G7" s="234" t="s">
        <v>144</v>
      </c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  <c r="Y7" s="234"/>
      <c r="Z7" s="263" t="s">
        <v>1</v>
      </c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7"/>
      <c r="AN7" s="151" t="s">
        <v>1</v>
      </c>
      <c r="AO7" s="151"/>
      <c r="AP7" s="151"/>
      <c r="AQ7" s="151"/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 t="s">
        <v>1</v>
      </c>
      <c r="BC7" s="151"/>
      <c r="BD7" s="151"/>
      <c r="BE7" s="151"/>
      <c r="BF7" s="151"/>
      <c r="BG7" s="151"/>
      <c r="BH7" s="151"/>
      <c r="BI7" s="151"/>
      <c r="BJ7" s="151"/>
      <c r="BK7" s="151"/>
      <c r="BL7" s="151"/>
      <c r="BM7" s="151"/>
      <c r="BN7" s="151"/>
      <c r="BO7" s="151"/>
      <c r="BP7" s="151" t="s">
        <v>1</v>
      </c>
      <c r="BQ7" s="151"/>
      <c r="BR7" s="151"/>
      <c r="BS7" s="151"/>
      <c r="BT7" s="151"/>
      <c r="BU7" s="151"/>
      <c r="BV7" s="151"/>
      <c r="BW7" s="151"/>
      <c r="BX7" s="151"/>
      <c r="BY7" s="151"/>
      <c r="BZ7" s="151"/>
      <c r="CA7" s="151"/>
      <c r="CB7" s="151"/>
      <c r="CC7" s="151"/>
      <c r="CD7" s="144" t="s">
        <v>1</v>
      </c>
      <c r="CE7" s="144"/>
      <c r="CF7" s="144"/>
      <c r="CG7" s="144"/>
      <c r="CH7" s="144"/>
      <c r="CI7" s="144"/>
      <c r="CJ7" s="144"/>
      <c r="CK7" s="144"/>
      <c r="CL7" s="144"/>
      <c r="CM7" s="144"/>
      <c r="CN7" s="144"/>
      <c r="CO7" s="144"/>
      <c r="CP7" s="144"/>
      <c r="CQ7" s="144"/>
      <c r="CR7" s="144" t="s">
        <v>1</v>
      </c>
      <c r="CS7" s="145"/>
      <c r="CT7" s="145"/>
      <c r="CU7" s="145"/>
      <c r="CV7" s="145"/>
      <c r="CW7" s="145"/>
      <c r="CX7" s="145"/>
      <c r="CY7" s="145"/>
      <c r="CZ7" s="145"/>
      <c r="DA7" s="145"/>
      <c r="DB7" s="145"/>
      <c r="DC7" s="145"/>
      <c r="DD7" s="145"/>
      <c r="DE7" s="145"/>
      <c r="DF7" s="145"/>
      <c r="DG7" s="145"/>
      <c r="DH7" s="146"/>
      <c r="DI7" s="144" t="s">
        <v>1</v>
      </c>
      <c r="DJ7" s="145"/>
      <c r="DK7" s="145"/>
      <c r="DL7" s="145"/>
      <c r="DM7" s="145"/>
      <c r="DN7" s="145"/>
      <c r="DO7" s="145"/>
      <c r="DP7" s="145"/>
      <c r="DQ7" s="145"/>
      <c r="DR7" s="145"/>
      <c r="DS7" s="145"/>
      <c r="DT7" s="145"/>
      <c r="DU7" s="146"/>
      <c r="DV7" s="144" t="s">
        <v>1</v>
      </c>
      <c r="DW7" s="145"/>
      <c r="DX7" s="145"/>
      <c r="DY7" s="145"/>
      <c r="DZ7" s="145"/>
      <c r="EA7" s="145"/>
      <c r="EB7" s="145"/>
      <c r="EC7" s="145"/>
      <c r="ED7" s="145"/>
      <c r="EE7" s="145"/>
      <c r="EF7" s="145"/>
      <c r="EG7" s="145"/>
      <c r="EH7" s="146"/>
      <c r="EI7" s="35"/>
    </row>
    <row r="8" spans="1:139" s="6" customFormat="1" ht="26.25" hidden="1" customHeight="1" x14ac:dyDescent="0.2">
      <c r="A8" s="359" t="s">
        <v>26</v>
      </c>
      <c r="B8" s="56"/>
      <c r="C8" s="56"/>
      <c r="D8" s="56"/>
      <c r="E8" s="56"/>
      <c r="F8" s="57"/>
      <c r="G8" s="360" t="s">
        <v>325</v>
      </c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7"/>
      <c r="Z8" s="263">
        <v>310</v>
      </c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7"/>
      <c r="AN8" s="151"/>
      <c r="AO8" s="151"/>
      <c r="AP8" s="151"/>
      <c r="AQ8" s="151"/>
      <c r="AR8" s="151"/>
      <c r="AS8" s="151"/>
      <c r="AT8" s="151"/>
      <c r="AU8" s="151"/>
      <c r="AV8" s="151"/>
      <c r="AW8" s="151"/>
      <c r="AX8" s="151"/>
      <c r="AY8" s="151"/>
      <c r="AZ8" s="151"/>
      <c r="BA8" s="151"/>
      <c r="BB8" s="278"/>
      <c r="BC8" s="278"/>
      <c r="BD8" s="278"/>
      <c r="BE8" s="278"/>
      <c r="BF8" s="278"/>
      <c r="BG8" s="278"/>
      <c r="BH8" s="278"/>
      <c r="BI8" s="278"/>
      <c r="BJ8" s="278"/>
      <c r="BK8" s="278"/>
      <c r="BL8" s="278"/>
      <c r="BM8" s="278"/>
      <c r="BN8" s="278"/>
      <c r="BO8" s="278"/>
      <c r="BP8" s="278">
        <f>AN8*BB8</f>
        <v>0</v>
      </c>
      <c r="BQ8" s="278"/>
      <c r="BR8" s="278"/>
      <c r="BS8" s="278"/>
      <c r="BT8" s="278"/>
      <c r="BU8" s="278"/>
      <c r="BV8" s="278"/>
      <c r="BW8" s="278"/>
      <c r="BX8" s="278"/>
      <c r="BY8" s="278"/>
      <c r="BZ8" s="278"/>
      <c r="CA8" s="278"/>
      <c r="CB8" s="278"/>
      <c r="CC8" s="278"/>
      <c r="CD8" s="135">
        <f>BP8</f>
        <v>0</v>
      </c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6"/>
      <c r="CT8" s="136"/>
      <c r="CU8" s="136"/>
      <c r="CV8" s="136"/>
      <c r="CW8" s="136"/>
      <c r="CX8" s="136"/>
      <c r="CY8" s="136"/>
      <c r="CZ8" s="136"/>
      <c r="DA8" s="136"/>
      <c r="DB8" s="136"/>
      <c r="DC8" s="136"/>
      <c r="DD8" s="136"/>
      <c r="DE8" s="136"/>
      <c r="DF8" s="136"/>
      <c r="DG8" s="136"/>
      <c r="DH8" s="137"/>
      <c r="DI8" s="135"/>
      <c r="DJ8" s="136"/>
      <c r="DK8" s="136"/>
      <c r="DL8" s="136"/>
      <c r="DM8" s="136"/>
      <c r="DN8" s="136"/>
      <c r="DO8" s="136"/>
      <c r="DP8" s="136"/>
      <c r="DQ8" s="136"/>
      <c r="DR8" s="136"/>
      <c r="DS8" s="136"/>
      <c r="DT8" s="136"/>
      <c r="DU8" s="137"/>
      <c r="DV8" s="135"/>
      <c r="DW8" s="136"/>
      <c r="DX8" s="136"/>
      <c r="DY8" s="136"/>
      <c r="DZ8" s="136"/>
      <c r="EA8" s="136"/>
      <c r="EB8" s="136"/>
      <c r="EC8" s="136"/>
      <c r="ED8" s="136"/>
      <c r="EE8" s="136"/>
      <c r="EF8" s="136"/>
      <c r="EG8" s="136"/>
      <c r="EH8" s="137"/>
      <c r="EI8" s="35"/>
    </row>
    <row r="9" spans="1:139" s="6" customFormat="1" ht="26.25" hidden="1" customHeight="1" x14ac:dyDescent="0.2">
      <c r="A9" s="359" t="s">
        <v>28</v>
      </c>
      <c r="B9" s="56"/>
      <c r="C9" s="56"/>
      <c r="D9" s="56"/>
      <c r="E9" s="56"/>
      <c r="F9" s="57"/>
      <c r="G9" s="360" t="s">
        <v>326</v>
      </c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7"/>
      <c r="Z9" s="263">
        <v>310</v>
      </c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7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278"/>
      <c r="BC9" s="278"/>
      <c r="BD9" s="278"/>
      <c r="BE9" s="278"/>
      <c r="BF9" s="278"/>
      <c r="BG9" s="278"/>
      <c r="BH9" s="278"/>
      <c r="BI9" s="278"/>
      <c r="BJ9" s="278"/>
      <c r="BK9" s="278"/>
      <c r="BL9" s="278"/>
      <c r="BM9" s="278"/>
      <c r="BN9" s="278"/>
      <c r="BO9" s="278"/>
      <c r="BP9" s="278">
        <f t="shared" ref="BP9:BP26" si="0">AN9*BB9</f>
        <v>0</v>
      </c>
      <c r="BQ9" s="278"/>
      <c r="BR9" s="278"/>
      <c r="BS9" s="278"/>
      <c r="BT9" s="278"/>
      <c r="BU9" s="278"/>
      <c r="BV9" s="278"/>
      <c r="BW9" s="278"/>
      <c r="BX9" s="278"/>
      <c r="BY9" s="278"/>
      <c r="BZ9" s="278"/>
      <c r="CA9" s="278"/>
      <c r="CB9" s="278"/>
      <c r="CC9" s="278"/>
      <c r="CD9" s="135">
        <f t="shared" ref="CD9:CD26" si="1">BP9</f>
        <v>0</v>
      </c>
      <c r="CE9" s="135"/>
      <c r="CF9" s="135"/>
      <c r="CG9" s="135"/>
      <c r="CH9" s="135"/>
      <c r="CI9" s="135"/>
      <c r="CJ9" s="135"/>
      <c r="CK9" s="135"/>
      <c r="CL9" s="135"/>
      <c r="CM9" s="135"/>
      <c r="CN9" s="135"/>
      <c r="CO9" s="135"/>
      <c r="CP9" s="135"/>
      <c r="CQ9" s="135"/>
      <c r="CR9" s="135"/>
      <c r="CS9" s="136"/>
      <c r="CT9" s="136"/>
      <c r="CU9" s="136"/>
      <c r="CV9" s="136"/>
      <c r="CW9" s="136"/>
      <c r="CX9" s="136"/>
      <c r="CY9" s="136"/>
      <c r="CZ9" s="136"/>
      <c r="DA9" s="136"/>
      <c r="DB9" s="136"/>
      <c r="DC9" s="136"/>
      <c r="DD9" s="136"/>
      <c r="DE9" s="136"/>
      <c r="DF9" s="136"/>
      <c r="DG9" s="136"/>
      <c r="DH9" s="137"/>
      <c r="DI9" s="135"/>
      <c r="DJ9" s="136"/>
      <c r="DK9" s="136"/>
      <c r="DL9" s="136"/>
      <c r="DM9" s="136"/>
      <c r="DN9" s="136"/>
      <c r="DO9" s="136"/>
      <c r="DP9" s="136"/>
      <c r="DQ9" s="136"/>
      <c r="DR9" s="136"/>
      <c r="DS9" s="136"/>
      <c r="DT9" s="136"/>
      <c r="DU9" s="137"/>
      <c r="DV9" s="135"/>
      <c r="DW9" s="136"/>
      <c r="DX9" s="136"/>
      <c r="DY9" s="136"/>
      <c r="DZ9" s="136"/>
      <c r="EA9" s="136"/>
      <c r="EB9" s="136"/>
      <c r="EC9" s="136"/>
      <c r="ED9" s="136"/>
      <c r="EE9" s="136"/>
      <c r="EF9" s="136"/>
      <c r="EG9" s="136"/>
      <c r="EH9" s="137"/>
      <c r="EI9" s="35"/>
    </row>
    <row r="10" spans="1:139" s="6" customFormat="1" ht="26.25" hidden="1" customHeight="1" x14ac:dyDescent="0.2">
      <c r="A10" s="359" t="s">
        <v>122</v>
      </c>
      <c r="B10" s="56"/>
      <c r="C10" s="56"/>
      <c r="D10" s="56"/>
      <c r="E10" s="56"/>
      <c r="F10" s="57"/>
      <c r="G10" s="360" t="s">
        <v>327</v>
      </c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7"/>
      <c r="Z10" s="263">
        <v>310</v>
      </c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7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278"/>
      <c r="BC10" s="278"/>
      <c r="BD10" s="278"/>
      <c r="BE10" s="278"/>
      <c r="BF10" s="278"/>
      <c r="BG10" s="278"/>
      <c r="BH10" s="278"/>
      <c r="BI10" s="278"/>
      <c r="BJ10" s="278"/>
      <c r="BK10" s="278"/>
      <c r="BL10" s="278"/>
      <c r="BM10" s="278"/>
      <c r="BN10" s="278"/>
      <c r="BO10" s="278"/>
      <c r="BP10" s="278">
        <f t="shared" si="0"/>
        <v>0</v>
      </c>
      <c r="BQ10" s="278"/>
      <c r="BR10" s="278"/>
      <c r="BS10" s="278"/>
      <c r="BT10" s="278"/>
      <c r="BU10" s="278"/>
      <c r="BV10" s="278"/>
      <c r="BW10" s="278"/>
      <c r="BX10" s="278"/>
      <c r="BY10" s="278"/>
      <c r="BZ10" s="278"/>
      <c r="CA10" s="278"/>
      <c r="CB10" s="278"/>
      <c r="CC10" s="278"/>
      <c r="CD10" s="135">
        <f t="shared" si="1"/>
        <v>0</v>
      </c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6"/>
      <c r="CT10" s="136"/>
      <c r="CU10" s="136"/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6"/>
      <c r="DH10" s="137"/>
      <c r="DI10" s="135"/>
      <c r="DJ10" s="136"/>
      <c r="DK10" s="136"/>
      <c r="DL10" s="136"/>
      <c r="DM10" s="136"/>
      <c r="DN10" s="136"/>
      <c r="DO10" s="136"/>
      <c r="DP10" s="136"/>
      <c r="DQ10" s="136"/>
      <c r="DR10" s="136"/>
      <c r="DS10" s="136"/>
      <c r="DT10" s="136"/>
      <c r="DU10" s="137"/>
      <c r="DV10" s="135"/>
      <c r="DW10" s="136"/>
      <c r="DX10" s="136"/>
      <c r="DY10" s="136"/>
      <c r="DZ10" s="136"/>
      <c r="EA10" s="136"/>
      <c r="EB10" s="136"/>
      <c r="EC10" s="136"/>
      <c r="ED10" s="136"/>
      <c r="EE10" s="136"/>
      <c r="EF10" s="136"/>
      <c r="EG10" s="136"/>
      <c r="EH10" s="137"/>
      <c r="EI10" s="35"/>
    </row>
    <row r="11" spans="1:139" s="6" customFormat="1" ht="47.25" hidden="1" customHeight="1" x14ac:dyDescent="0.2">
      <c r="A11" s="359" t="s">
        <v>26</v>
      </c>
      <c r="B11" s="56"/>
      <c r="C11" s="56"/>
      <c r="D11" s="56"/>
      <c r="E11" s="56"/>
      <c r="F11" s="57"/>
      <c r="G11" s="360" t="s">
        <v>328</v>
      </c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7"/>
      <c r="Z11" s="263">
        <v>310</v>
      </c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7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278"/>
      <c r="BC11" s="278"/>
      <c r="BD11" s="278"/>
      <c r="BE11" s="278"/>
      <c r="BF11" s="278"/>
      <c r="BG11" s="278"/>
      <c r="BH11" s="278"/>
      <c r="BI11" s="278"/>
      <c r="BJ11" s="278"/>
      <c r="BK11" s="278"/>
      <c r="BL11" s="278"/>
      <c r="BM11" s="278"/>
      <c r="BN11" s="278"/>
      <c r="BO11" s="278"/>
      <c r="BP11" s="278">
        <f t="shared" si="0"/>
        <v>0</v>
      </c>
      <c r="BQ11" s="278"/>
      <c r="BR11" s="278"/>
      <c r="BS11" s="278"/>
      <c r="BT11" s="278"/>
      <c r="BU11" s="278"/>
      <c r="BV11" s="278"/>
      <c r="BW11" s="278"/>
      <c r="BX11" s="278"/>
      <c r="BY11" s="278"/>
      <c r="BZ11" s="278"/>
      <c r="CA11" s="278"/>
      <c r="CB11" s="278"/>
      <c r="CC11" s="278"/>
      <c r="CD11" s="135">
        <f t="shared" si="1"/>
        <v>0</v>
      </c>
      <c r="CE11" s="135"/>
      <c r="CF11" s="135"/>
      <c r="CG11" s="135"/>
      <c r="CH11" s="135"/>
      <c r="CI11" s="135"/>
      <c r="CJ11" s="135"/>
      <c r="CK11" s="135"/>
      <c r="CL11" s="135"/>
      <c r="CM11" s="135"/>
      <c r="CN11" s="135"/>
      <c r="CO11" s="135"/>
      <c r="CP11" s="135"/>
      <c r="CQ11" s="135"/>
      <c r="CR11" s="135"/>
      <c r="CS11" s="136"/>
      <c r="CT11" s="136"/>
      <c r="CU11" s="136"/>
      <c r="CV11" s="136"/>
      <c r="CW11" s="136"/>
      <c r="CX11" s="136"/>
      <c r="CY11" s="136"/>
      <c r="CZ11" s="136"/>
      <c r="DA11" s="136"/>
      <c r="DB11" s="136"/>
      <c r="DC11" s="136"/>
      <c r="DD11" s="136"/>
      <c r="DE11" s="136"/>
      <c r="DF11" s="136"/>
      <c r="DG11" s="136"/>
      <c r="DH11" s="137"/>
      <c r="DI11" s="135"/>
      <c r="DJ11" s="136"/>
      <c r="DK11" s="136"/>
      <c r="DL11" s="136"/>
      <c r="DM11" s="136"/>
      <c r="DN11" s="136"/>
      <c r="DO11" s="136"/>
      <c r="DP11" s="136"/>
      <c r="DQ11" s="136"/>
      <c r="DR11" s="136"/>
      <c r="DS11" s="136"/>
      <c r="DT11" s="136"/>
      <c r="DU11" s="137"/>
      <c r="DV11" s="135"/>
      <c r="DW11" s="136"/>
      <c r="DX11" s="136"/>
      <c r="DY11" s="136"/>
      <c r="DZ11" s="136"/>
      <c r="EA11" s="136"/>
      <c r="EB11" s="136"/>
      <c r="EC11" s="136"/>
      <c r="ED11" s="136"/>
      <c r="EE11" s="136"/>
      <c r="EF11" s="136"/>
      <c r="EG11" s="136"/>
      <c r="EH11" s="137"/>
      <c r="EI11" s="35"/>
    </row>
    <row r="12" spans="1:139" s="6" customFormat="1" ht="26.25" hidden="1" customHeight="1" x14ac:dyDescent="0.2">
      <c r="A12" s="359" t="s">
        <v>28</v>
      </c>
      <c r="B12" s="56"/>
      <c r="C12" s="56"/>
      <c r="D12" s="56"/>
      <c r="E12" s="56"/>
      <c r="F12" s="57"/>
      <c r="G12" s="360" t="s">
        <v>329</v>
      </c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7"/>
      <c r="Z12" s="263">
        <v>310</v>
      </c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7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278"/>
      <c r="BC12" s="278"/>
      <c r="BD12" s="278"/>
      <c r="BE12" s="278"/>
      <c r="BF12" s="278"/>
      <c r="BG12" s="278"/>
      <c r="BH12" s="278"/>
      <c r="BI12" s="278"/>
      <c r="BJ12" s="278"/>
      <c r="BK12" s="278"/>
      <c r="BL12" s="278"/>
      <c r="BM12" s="278"/>
      <c r="BN12" s="278"/>
      <c r="BO12" s="278"/>
      <c r="BP12" s="278">
        <f t="shared" si="0"/>
        <v>0</v>
      </c>
      <c r="BQ12" s="278"/>
      <c r="BR12" s="278"/>
      <c r="BS12" s="278"/>
      <c r="BT12" s="278"/>
      <c r="BU12" s="278"/>
      <c r="BV12" s="278"/>
      <c r="BW12" s="278"/>
      <c r="BX12" s="278"/>
      <c r="BY12" s="278"/>
      <c r="BZ12" s="278"/>
      <c r="CA12" s="278"/>
      <c r="CB12" s="278"/>
      <c r="CC12" s="278"/>
      <c r="CD12" s="135">
        <f t="shared" si="1"/>
        <v>0</v>
      </c>
      <c r="CE12" s="135"/>
      <c r="CF12" s="135"/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6"/>
      <c r="CT12" s="136"/>
      <c r="CU12" s="136"/>
      <c r="CV12" s="136"/>
      <c r="CW12" s="136"/>
      <c r="CX12" s="136"/>
      <c r="CY12" s="136"/>
      <c r="CZ12" s="136"/>
      <c r="DA12" s="136"/>
      <c r="DB12" s="136"/>
      <c r="DC12" s="136"/>
      <c r="DD12" s="136"/>
      <c r="DE12" s="136"/>
      <c r="DF12" s="136"/>
      <c r="DG12" s="136"/>
      <c r="DH12" s="137"/>
      <c r="DI12" s="135"/>
      <c r="DJ12" s="136"/>
      <c r="DK12" s="136"/>
      <c r="DL12" s="136"/>
      <c r="DM12" s="136"/>
      <c r="DN12" s="136"/>
      <c r="DO12" s="136"/>
      <c r="DP12" s="136"/>
      <c r="DQ12" s="136"/>
      <c r="DR12" s="136"/>
      <c r="DS12" s="136"/>
      <c r="DT12" s="136"/>
      <c r="DU12" s="137"/>
      <c r="DV12" s="135"/>
      <c r="DW12" s="136"/>
      <c r="DX12" s="136"/>
      <c r="DY12" s="136"/>
      <c r="DZ12" s="136"/>
      <c r="EA12" s="136"/>
      <c r="EB12" s="136"/>
      <c r="EC12" s="136"/>
      <c r="ED12" s="136"/>
      <c r="EE12" s="136"/>
      <c r="EF12" s="136"/>
      <c r="EG12" s="136"/>
      <c r="EH12" s="137"/>
      <c r="EI12" s="35"/>
    </row>
    <row r="13" spans="1:139" s="6" customFormat="1" ht="26.25" hidden="1" customHeight="1" x14ac:dyDescent="0.2">
      <c r="A13" s="359" t="s">
        <v>122</v>
      </c>
      <c r="B13" s="56"/>
      <c r="C13" s="56"/>
      <c r="D13" s="56"/>
      <c r="E13" s="56"/>
      <c r="F13" s="57"/>
      <c r="G13" s="360" t="s">
        <v>330</v>
      </c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7"/>
      <c r="Z13" s="263">
        <v>310</v>
      </c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7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278"/>
      <c r="BC13" s="278"/>
      <c r="BD13" s="278"/>
      <c r="BE13" s="278"/>
      <c r="BF13" s="278"/>
      <c r="BG13" s="278"/>
      <c r="BH13" s="278"/>
      <c r="BI13" s="278"/>
      <c r="BJ13" s="278"/>
      <c r="BK13" s="278"/>
      <c r="BL13" s="278"/>
      <c r="BM13" s="278"/>
      <c r="BN13" s="278"/>
      <c r="BO13" s="278"/>
      <c r="BP13" s="278">
        <f t="shared" si="0"/>
        <v>0</v>
      </c>
      <c r="BQ13" s="278"/>
      <c r="BR13" s="278"/>
      <c r="BS13" s="278"/>
      <c r="BT13" s="278"/>
      <c r="BU13" s="278"/>
      <c r="BV13" s="278"/>
      <c r="BW13" s="278"/>
      <c r="BX13" s="278"/>
      <c r="BY13" s="278"/>
      <c r="BZ13" s="278"/>
      <c r="CA13" s="278"/>
      <c r="CB13" s="278"/>
      <c r="CC13" s="278"/>
      <c r="CD13" s="135">
        <f t="shared" si="1"/>
        <v>0</v>
      </c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6"/>
      <c r="CT13" s="136"/>
      <c r="CU13" s="136"/>
      <c r="CV13" s="136"/>
      <c r="CW13" s="136"/>
      <c r="CX13" s="136"/>
      <c r="CY13" s="136"/>
      <c r="CZ13" s="136"/>
      <c r="DA13" s="136"/>
      <c r="DB13" s="136"/>
      <c r="DC13" s="136"/>
      <c r="DD13" s="136"/>
      <c r="DE13" s="136"/>
      <c r="DF13" s="136"/>
      <c r="DG13" s="136"/>
      <c r="DH13" s="137"/>
      <c r="DI13" s="135"/>
      <c r="DJ13" s="136"/>
      <c r="DK13" s="136"/>
      <c r="DL13" s="136"/>
      <c r="DM13" s="136"/>
      <c r="DN13" s="136"/>
      <c r="DO13" s="136"/>
      <c r="DP13" s="136"/>
      <c r="DQ13" s="136"/>
      <c r="DR13" s="136"/>
      <c r="DS13" s="136"/>
      <c r="DT13" s="136"/>
      <c r="DU13" s="137"/>
      <c r="DV13" s="135"/>
      <c r="DW13" s="136"/>
      <c r="DX13" s="136"/>
      <c r="DY13" s="136"/>
      <c r="DZ13" s="136"/>
      <c r="EA13" s="136"/>
      <c r="EB13" s="136"/>
      <c r="EC13" s="136"/>
      <c r="ED13" s="136"/>
      <c r="EE13" s="136"/>
      <c r="EF13" s="136"/>
      <c r="EG13" s="136"/>
      <c r="EH13" s="137"/>
      <c r="EI13" s="35"/>
    </row>
    <row r="14" spans="1:139" s="6" customFormat="1" ht="26.25" customHeight="1" x14ac:dyDescent="0.2">
      <c r="A14" s="359" t="s">
        <v>65</v>
      </c>
      <c r="B14" s="56"/>
      <c r="C14" s="56"/>
      <c r="D14" s="56"/>
      <c r="E14" s="56"/>
      <c r="F14" s="57"/>
      <c r="G14" s="360" t="s">
        <v>331</v>
      </c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7"/>
      <c r="Z14" s="263">
        <v>310</v>
      </c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7"/>
      <c r="AN14" s="151">
        <v>1</v>
      </c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278">
        <v>120000</v>
      </c>
      <c r="BC14" s="278"/>
      <c r="BD14" s="278"/>
      <c r="BE14" s="278"/>
      <c r="BF14" s="278"/>
      <c r="BG14" s="278"/>
      <c r="BH14" s="278"/>
      <c r="BI14" s="278"/>
      <c r="BJ14" s="278"/>
      <c r="BK14" s="278"/>
      <c r="BL14" s="278"/>
      <c r="BM14" s="278"/>
      <c r="BN14" s="278"/>
      <c r="BO14" s="278"/>
      <c r="BP14" s="278">
        <f t="shared" si="0"/>
        <v>120000</v>
      </c>
      <c r="BQ14" s="278"/>
      <c r="BR14" s="278"/>
      <c r="BS14" s="278"/>
      <c r="BT14" s="278"/>
      <c r="BU14" s="278"/>
      <c r="BV14" s="278"/>
      <c r="BW14" s="278"/>
      <c r="BX14" s="278"/>
      <c r="BY14" s="278"/>
      <c r="BZ14" s="278"/>
      <c r="CA14" s="278"/>
      <c r="CB14" s="278"/>
      <c r="CC14" s="278"/>
      <c r="CD14" s="135">
        <f t="shared" si="1"/>
        <v>120000</v>
      </c>
      <c r="CE14" s="135"/>
      <c r="CF14" s="135"/>
      <c r="CG14" s="135"/>
      <c r="CH14" s="135"/>
      <c r="CI14" s="135"/>
      <c r="CJ14" s="135"/>
      <c r="CK14" s="135"/>
      <c r="CL14" s="135"/>
      <c r="CM14" s="135"/>
      <c r="CN14" s="135"/>
      <c r="CO14" s="135"/>
      <c r="CP14" s="135"/>
      <c r="CQ14" s="135"/>
      <c r="CR14" s="135"/>
      <c r="CS14" s="136"/>
      <c r="CT14" s="136"/>
      <c r="CU14" s="136"/>
      <c r="CV14" s="136"/>
      <c r="CW14" s="136"/>
      <c r="CX14" s="136"/>
      <c r="CY14" s="136"/>
      <c r="CZ14" s="136"/>
      <c r="DA14" s="136"/>
      <c r="DB14" s="136"/>
      <c r="DC14" s="136"/>
      <c r="DD14" s="136"/>
      <c r="DE14" s="136"/>
      <c r="DF14" s="136"/>
      <c r="DG14" s="136"/>
      <c r="DH14" s="137"/>
      <c r="DI14" s="135"/>
      <c r="DJ14" s="136"/>
      <c r="DK14" s="136"/>
      <c r="DL14" s="136"/>
      <c r="DM14" s="136"/>
      <c r="DN14" s="136"/>
      <c r="DO14" s="136"/>
      <c r="DP14" s="136"/>
      <c r="DQ14" s="136"/>
      <c r="DR14" s="136"/>
      <c r="DS14" s="136"/>
      <c r="DT14" s="136"/>
      <c r="DU14" s="137"/>
      <c r="DV14" s="135"/>
      <c r="DW14" s="136"/>
      <c r="DX14" s="136"/>
      <c r="DY14" s="136"/>
      <c r="DZ14" s="136"/>
      <c r="EA14" s="136"/>
      <c r="EB14" s="136"/>
      <c r="EC14" s="136"/>
      <c r="ED14" s="136"/>
      <c r="EE14" s="136"/>
      <c r="EF14" s="136"/>
      <c r="EG14" s="136"/>
      <c r="EH14" s="137"/>
      <c r="EI14" s="35"/>
    </row>
    <row r="15" spans="1:139" s="6" customFormat="1" ht="26.25" hidden="1" customHeight="1" x14ac:dyDescent="0.2">
      <c r="A15" s="359" t="s">
        <v>321</v>
      </c>
      <c r="B15" s="56"/>
      <c r="C15" s="56"/>
      <c r="D15" s="56"/>
      <c r="E15" s="56"/>
      <c r="F15" s="57"/>
      <c r="G15" s="360" t="s">
        <v>332</v>
      </c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7"/>
      <c r="Z15" s="263">
        <v>310</v>
      </c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7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278"/>
      <c r="BC15" s="278"/>
      <c r="BD15" s="278"/>
      <c r="BE15" s="278"/>
      <c r="BF15" s="278"/>
      <c r="BG15" s="278"/>
      <c r="BH15" s="278"/>
      <c r="BI15" s="278"/>
      <c r="BJ15" s="278"/>
      <c r="BK15" s="278"/>
      <c r="BL15" s="278"/>
      <c r="BM15" s="278"/>
      <c r="BN15" s="278"/>
      <c r="BO15" s="278"/>
      <c r="BP15" s="278">
        <f t="shared" si="0"/>
        <v>0</v>
      </c>
      <c r="BQ15" s="278"/>
      <c r="BR15" s="278"/>
      <c r="BS15" s="278"/>
      <c r="BT15" s="278"/>
      <c r="BU15" s="278"/>
      <c r="BV15" s="278"/>
      <c r="BW15" s="278"/>
      <c r="BX15" s="278"/>
      <c r="BY15" s="278"/>
      <c r="BZ15" s="278"/>
      <c r="CA15" s="278"/>
      <c r="CB15" s="278"/>
      <c r="CC15" s="278"/>
      <c r="CD15" s="135">
        <f t="shared" si="1"/>
        <v>0</v>
      </c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6"/>
      <c r="CT15" s="136"/>
      <c r="CU15" s="136"/>
      <c r="CV15" s="136"/>
      <c r="CW15" s="136"/>
      <c r="CX15" s="136"/>
      <c r="CY15" s="136"/>
      <c r="CZ15" s="136"/>
      <c r="DA15" s="136"/>
      <c r="DB15" s="136"/>
      <c r="DC15" s="136"/>
      <c r="DD15" s="136"/>
      <c r="DE15" s="136"/>
      <c r="DF15" s="136"/>
      <c r="DG15" s="136"/>
      <c r="DH15" s="137"/>
      <c r="DI15" s="135"/>
      <c r="DJ15" s="136"/>
      <c r="DK15" s="136"/>
      <c r="DL15" s="136"/>
      <c r="DM15" s="136"/>
      <c r="DN15" s="136"/>
      <c r="DO15" s="136"/>
      <c r="DP15" s="136"/>
      <c r="DQ15" s="136"/>
      <c r="DR15" s="136"/>
      <c r="DS15" s="136"/>
      <c r="DT15" s="136"/>
      <c r="DU15" s="137"/>
      <c r="DV15" s="135"/>
      <c r="DW15" s="136"/>
      <c r="DX15" s="136"/>
      <c r="DY15" s="136"/>
      <c r="DZ15" s="136"/>
      <c r="EA15" s="136"/>
      <c r="EB15" s="136"/>
      <c r="EC15" s="136"/>
      <c r="ED15" s="136"/>
      <c r="EE15" s="136"/>
      <c r="EF15" s="136"/>
      <c r="EG15" s="136"/>
      <c r="EH15" s="137"/>
      <c r="EI15" s="35"/>
    </row>
    <row r="16" spans="1:139" s="6" customFormat="1" ht="26.25" hidden="1" customHeight="1" x14ac:dyDescent="0.2">
      <c r="A16" s="359" t="s">
        <v>322</v>
      </c>
      <c r="B16" s="56"/>
      <c r="C16" s="56"/>
      <c r="D16" s="56"/>
      <c r="E16" s="56"/>
      <c r="F16" s="57"/>
      <c r="G16" s="360" t="s">
        <v>333</v>
      </c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7"/>
      <c r="Z16" s="263">
        <v>310</v>
      </c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7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278"/>
      <c r="BC16" s="278"/>
      <c r="BD16" s="278"/>
      <c r="BE16" s="278"/>
      <c r="BF16" s="278"/>
      <c r="BG16" s="278"/>
      <c r="BH16" s="278"/>
      <c r="BI16" s="278"/>
      <c r="BJ16" s="278"/>
      <c r="BK16" s="278"/>
      <c r="BL16" s="278"/>
      <c r="BM16" s="278"/>
      <c r="BN16" s="278"/>
      <c r="BO16" s="278"/>
      <c r="BP16" s="278">
        <f t="shared" si="0"/>
        <v>0</v>
      </c>
      <c r="BQ16" s="278"/>
      <c r="BR16" s="278"/>
      <c r="BS16" s="278"/>
      <c r="BT16" s="278"/>
      <c r="BU16" s="278"/>
      <c r="BV16" s="278"/>
      <c r="BW16" s="278"/>
      <c r="BX16" s="278"/>
      <c r="BY16" s="278"/>
      <c r="BZ16" s="278"/>
      <c r="CA16" s="278"/>
      <c r="CB16" s="278"/>
      <c r="CC16" s="278"/>
      <c r="CD16" s="135">
        <f t="shared" si="1"/>
        <v>0</v>
      </c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6"/>
      <c r="CT16" s="136"/>
      <c r="CU16" s="136"/>
      <c r="CV16" s="136"/>
      <c r="CW16" s="136"/>
      <c r="CX16" s="136"/>
      <c r="CY16" s="136"/>
      <c r="CZ16" s="136"/>
      <c r="DA16" s="136"/>
      <c r="DB16" s="136"/>
      <c r="DC16" s="136"/>
      <c r="DD16" s="136"/>
      <c r="DE16" s="136"/>
      <c r="DF16" s="136"/>
      <c r="DG16" s="136"/>
      <c r="DH16" s="137"/>
      <c r="DI16" s="135"/>
      <c r="DJ16" s="136"/>
      <c r="DK16" s="136"/>
      <c r="DL16" s="136"/>
      <c r="DM16" s="136"/>
      <c r="DN16" s="136"/>
      <c r="DO16" s="136"/>
      <c r="DP16" s="136"/>
      <c r="DQ16" s="136"/>
      <c r="DR16" s="136"/>
      <c r="DS16" s="136"/>
      <c r="DT16" s="136"/>
      <c r="DU16" s="137"/>
      <c r="DV16" s="135"/>
      <c r="DW16" s="136"/>
      <c r="DX16" s="136"/>
      <c r="DY16" s="136"/>
      <c r="DZ16" s="136"/>
      <c r="EA16" s="136"/>
      <c r="EB16" s="136"/>
      <c r="EC16" s="136"/>
      <c r="ED16" s="136"/>
      <c r="EE16" s="136"/>
      <c r="EF16" s="136"/>
      <c r="EG16" s="136"/>
      <c r="EH16" s="137"/>
      <c r="EI16" s="35"/>
    </row>
    <row r="17" spans="1:139" s="6" customFormat="1" ht="26.25" hidden="1" customHeight="1" x14ac:dyDescent="0.2">
      <c r="A17" s="359" t="s">
        <v>323</v>
      </c>
      <c r="B17" s="56"/>
      <c r="C17" s="56"/>
      <c r="D17" s="56"/>
      <c r="E17" s="56"/>
      <c r="F17" s="57"/>
      <c r="G17" s="360" t="s">
        <v>334</v>
      </c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7"/>
      <c r="Z17" s="263">
        <v>310</v>
      </c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7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278"/>
      <c r="BC17" s="278"/>
      <c r="BD17" s="278"/>
      <c r="BE17" s="278"/>
      <c r="BF17" s="278"/>
      <c r="BG17" s="278"/>
      <c r="BH17" s="278"/>
      <c r="BI17" s="278"/>
      <c r="BJ17" s="278"/>
      <c r="BK17" s="278"/>
      <c r="BL17" s="278"/>
      <c r="BM17" s="278"/>
      <c r="BN17" s="278"/>
      <c r="BO17" s="278"/>
      <c r="BP17" s="278">
        <f t="shared" si="0"/>
        <v>0</v>
      </c>
      <c r="BQ17" s="278"/>
      <c r="BR17" s="278"/>
      <c r="BS17" s="278"/>
      <c r="BT17" s="278"/>
      <c r="BU17" s="278"/>
      <c r="BV17" s="278"/>
      <c r="BW17" s="278"/>
      <c r="BX17" s="278"/>
      <c r="BY17" s="278"/>
      <c r="BZ17" s="278"/>
      <c r="CA17" s="278"/>
      <c r="CB17" s="278"/>
      <c r="CC17" s="278"/>
      <c r="CD17" s="135">
        <f t="shared" si="1"/>
        <v>0</v>
      </c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6"/>
      <c r="CT17" s="136"/>
      <c r="CU17" s="136"/>
      <c r="CV17" s="136"/>
      <c r="CW17" s="136"/>
      <c r="CX17" s="136"/>
      <c r="CY17" s="136"/>
      <c r="CZ17" s="136"/>
      <c r="DA17" s="136"/>
      <c r="DB17" s="136"/>
      <c r="DC17" s="136"/>
      <c r="DD17" s="136"/>
      <c r="DE17" s="136"/>
      <c r="DF17" s="136"/>
      <c r="DG17" s="136"/>
      <c r="DH17" s="137"/>
      <c r="DI17" s="135"/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7"/>
      <c r="DV17" s="135"/>
      <c r="DW17" s="136"/>
      <c r="DX17" s="136"/>
      <c r="DY17" s="136"/>
      <c r="DZ17" s="136"/>
      <c r="EA17" s="136"/>
      <c r="EB17" s="136"/>
      <c r="EC17" s="136"/>
      <c r="ED17" s="136"/>
      <c r="EE17" s="136"/>
      <c r="EF17" s="136"/>
      <c r="EG17" s="136"/>
      <c r="EH17" s="137"/>
      <c r="EI17" s="35"/>
    </row>
    <row r="18" spans="1:139" s="6" customFormat="1" ht="26.25" hidden="1" customHeight="1" x14ac:dyDescent="0.2">
      <c r="A18" s="359" t="s">
        <v>324</v>
      </c>
      <c r="B18" s="56"/>
      <c r="C18" s="56"/>
      <c r="D18" s="56"/>
      <c r="E18" s="56"/>
      <c r="F18" s="57"/>
      <c r="G18" s="360" t="s">
        <v>335</v>
      </c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7"/>
      <c r="Z18" s="263">
        <v>310</v>
      </c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7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278"/>
      <c r="BC18" s="278"/>
      <c r="BD18" s="278"/>
      <c r="BE18" s="278"/>
      <c r="BF18" s="278"/>
      <c r="BG18" s="278"/>
      <c r="BH18" s="278"/>
      <c r="BI18" s="278"/>
      <c r="BJ18" s="278"/>
      <c r="BK18" s="278"/>
      <c r="BL18" s="278"/>
      <c r="BM18" s="278"/>
      <c r="BN18" s="278"/>
      <c r="BO18" s="278"/>
      <c r="BP18" s="278">
        <f t="shared" si="0"/>
        <v>0</v>
      </c>
      <c r="BQ18" s="278"/>
      <c r="BR18" s="278"/>
      <c r="BS18" s="278"/>
      <c r="BT18" s="278"/>
      <c r="BU18" s="278"/>
      <c r="BV18" s="278"/>
      <c r="BW18" s="278"/>
      <c r="BX18" s="278"/>
      <c r="BY18" s="278"/>
      <c r="BZ18" s="278"/>
      <c r="CA18" s="278"/>
      <c r="CB18" s="278"/>
      <c r="CC18" s="278"/>
      <c r="CD18" s="135">
        <f t="shared" si="1"/>
        <v>0</v>
      </c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6"/>
      <c r="CT18" s="136"/>
      <c r="CU18" s="136"/>
      <c r="CV18" s="136"/>
      <c r="CW18" s="136"/>
      <c r="CX18" s="136"/>
      <c r="CY18" s="136"/>
      <c r="CZ18" s="136"/>
      <c r="DA18" s="136"/>
      <c r="DB18" s="136"/>
      <c r="DC18" s="136"/>
      <c r="DD18" s="136"/>
      <c r="DE18" s="136"/>
      <c r="DF18" s="136"/>
      <c r="DG18" s="136"/>
      <c r="DH18" s="137"/>
      <c r="DI18" s="135"/>
      <c r="DJ18" s="136"/>
      <c r="DK18" s="136"/>
      <c r="DL18" s="136"/>
      <c r="DM18" s="136"/>
      <c r="DN18" s="136"/>
      <c r="DO18" s="136"/>
      <c r="DP18" s="136"/>
      <c r="DQ18" s="136"/>
      <c r="DR18" s="136"/>
      <c r="DS18" s="136"/>
      <c r="DT18" s="136"/>
      <c r="DU18" s="137"/>
      <c r="DV18" s="135"/>
      <c r="DW18" s="136"/>
      <c r="DX18" s="136"/>
      <c r="DY18" s="136"/>
      <c r="DZ18" s="136"/>
      <c r="EA18" s="136"/>
      <c r="EB18" s="136"/>
      <c r="EC18" s="136"/>
      <c r="ED18" s="136"/>
      <c r="EE18" s="136"/>
      <c r="EF18" s="136"/>
      <c r="EG18" s="136"/>
      <c r="EH18" s="137"/>
      <c r="EI18" s="35"/>
    </row>
    <row r="19" spans="1:139" s="6" customFormat="1" ht="26.25" hidden="1" customHeight="1" x14ac:dyDescent="0.2">
      <c r="A19" s="359" t="s">
        <v>26</v>
      </c>
      <c r="B19" s="56"/>
      <c r="C19" s="56"/>
      <c r="D19" s="56"/>
      <c r="E19" s="56"/>
      <c r="F19" s="57"/>
      <c r="G19" s="360" t="s">
        <v>336</v>
      </c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7"/>
      <c r="Z19" s="263">
        <v>310</v>
      </c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7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278"/>
      <c r="BC19" s="278"/>
      <c r="BD19" s="278"/>
      <c r="BE19" s="278"/>
      <c r="BF19" s="278"/>
      <c r="BG19" s="278"/>
      <c r="BH19" s="278"/>
      <c r="BI19" s="278"/>
      <c r="BJ19" s="278"/>
      <c r="BK19" s="278"/>
      <c r="BL19" s="278"/>
      <c r="BM19" s="278"/>
      <c r="BN19" s="278"/>
      <c r="BO19" s="278"/>
      <c r="BP19" s="278">
        <f t="shared" si="0"/>
        <v>0</v>
      </c>
      <c r="BQ19" s="278"/>
      <c r="BR19" s="278"/>
      <c r="BS19" s="278"/>
      <c r="BT19" s="278"/>
      <c r="BU19" s="278"/>
      <c r="BV19" s="278"/>
      <c r="BW19" s="278"/>
      <c r="BX19" s="278"/>
      <c r="BY19" s="278"/>
      <c r="BZ19" s="278"/>
      <c r="CA19" s="278"/>
      <c r="CB19" s="278"/>
      <c r="CC19" s="278"/>
      <c r="CD19" s="135">
        <f t="shared" si="1"/>
        <v>0</v>
      </c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6"/>
      <c r="CT19" s="136"/>
      <c r="CU19" s="136"/>
      <c r="CV19" s="136"/>
      <c r="CW19" s="136"/>
      <c r="CX19" s="136"/>
      <c r="CY19" s="136"/>
      <c r="CZ19" s="136"/>
      <c r="DA19" s="136"/>
      <c r="DB19" s="136"/>
      <c r="DC19" s="136"/>
      <c r="DD19" s="136"/>
      <c r="DE19" s="136"/>
      <c r="DF19" s="136"/>
      <c r="DG19" s="136"/>
      <c r="DH19" s="137"/>
      <c r="DI19" s="135"/>
      <c r="DJ19" s="136"/>
      <c r="DK19" s="136"/>
      <c r="DL19" s="136"/>
      <c r="DM19" s="136"/>
      <c r="DN19" s="136"/>
      <c r="DO19" s="136"/>
      <c r="DP19" s="136"/>
      <c r="DQ19" s="136"/>
      <c r="DR19" s="136"/>
      <c r="DS19" s="136"/>
      <c r="DT19" s="136"/>
      <c r="DU19" s="137"/>
      <c r="DV19" s="135"/>
      <c r="DW19" s="136"/>
      <c r="DX19" s="136"/>
      <c r="DY19" s="136"/>
      <c r="DZ19" s="136"/>
      <c r="EA19" s="136"/>
      <c r="EB19" s="136"/>
      <c r="EC19" s="136"/>
      <c r="ED19" s="136"/>
      <c r="EE19" s="136"/>
      <c r="EF19" s="136"/>
      <c r="EG19" s="136"/>
      <c r="EH19" s="137"/>
      <c r="EI19" s="35"/>
    </row>
    <row r="20" spans="1:139" s="6" customFormat="1" ht="26.25" hidden="1" customHeight="1" x14ac:dyDescent="0.2">
      <c r="A20" s="359" t="s">
        <v>28</v>
      </c>
      <c r="B20" s="56"/>
      <c r="C20" s="56"/>
      <c r="D20" s="56"/>
      <c r="E20" s="56"/>
      <c r="F20" s="57"/>
      <c r="G20" s="360" t="s">
        <v>337</v>
      </c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27"/>
      <c r="Z20" s="263">
        <v>310</v>
      </c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7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278"/>
      <c r="BC20" s="278"/>
      <c r="BD20" s="278"/>
      <c r="BE20" s="278"/>
      <c r="BF20" s="278"/>
      <c r="BG20" s="278"/>
      <c r="BH20" s="278"/>
      <c r="BI20" s="278"/>
      <c r="BJ20" s="278"/>
      <c r="BK20" s="278"/>
      <c r="BL20" s="278"/>
      <c r="BM20" s="278"/>
      <c r="BN20" s="278"/>
      <c r="BO20" s="278"/>
      <c r="BP20" s="278">
        <f t="shared" si="0"/>
        <v>0</v>
      </c>
      <c r="BQ20" s="278"/>
      <c r="BR20" s="278"/>
      <c r="BS20" s="278"/>
      <c r="BT20" s="278"/>
      <c r="BU20" s="278"/>
      <c r="BV20" s="278"/>
      <c r="BW20" s="278"/>
      <c r="BX20" s="278"/>
      <c r="BY20" s="278"/>
      <c r="BZ20" s="278"/>
      <c r="CA20" s="278"/>
      <c r="CB20" s="278"/>
      <c r="CC20" s="278"/>
      <c r="CD20" s="135">
        <f t="shared" si="1"/>
        <v>0</v>
      </c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6"/>
      <c r="CT20" s="136"/>
      <c r="CU20" s="136"/>
      <c r="CV20" s="136"/>
      <c r="CW20" s="136"/>
      <c r="CX20" s="136"/>
      <c r="CY20" s="136"/>
      <c r="CZ20" s="136"/>
      <c r="DA20" s="136"/>
      <c r="DB20" s="136"/>
      <c r="DC20" s="136"/>
      <c r="DD20" s="136"/>
      <c r="DE20" s="136"/>
      <c r="DF20" s="136"/>
      <c r="DG20" s="136"/>
      <c r="DH20" s="137"/>
      <c r="DI20" s="135"/>
      <c r="DJ20" s="136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7"/>
      <c r="DV20" s="135"/>
      <c r="DW20" s="136"/>
      <c r="DX20" s="136"/>
      <c r="DY20" s="136"/>
      <c r="DZ20" s="136"/>
      <c r="EA20" s="136"/>
      <c r="EB20" s="136"/>
      <c r="EC20" s="136"/>
      <c r="ED20" s="136"/>
      <c r="EE20" s="136"/>
      <c r="EF20" s="136"/>
      <c r="EG20" s="136"/>
      <c r="EH20" s="137"/>
      <c r="EI20" s="35"/>
    </row>
    <row r="21" spans="1:139" s="6" customFormat="1" ht="26.25" hidden="1" customHeight="1" x14ac:dyDescent="0.2">
      <c r="A21" s="359" t="s">
        <v>122</v>
      </c>
      <c r="B21" s="56"/>
      <c r="C21" s="56"/>
      <c r="D21" s="56"/>
      <c r="E21" s="56"/>
      <c r="F21" s="57"/>
      <c r="G21" s="360" t="s">
        <v>338</v>
      </c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7"/>
      <c r="Z21" s="263">
        <v>310</v>
      </c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7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278"/>
      <c r="BC21" s="278"/>
      <c r="BD21" s="278"/>
      <c r="BE21" s="278"/>
      <c r="BF21" s="278"/>
      <c r="BG21" s="278"/>
      <c r="BH21" s="278"/>
      <c r="BI21" s="278"/>
      <c r="BJ21" s="278"/>
      <c r="BK21" s="278"/>
      <c r="BL21" s="278"/>
      <c r="BM21" s="278"/>
      <c r="BN21" s="278"/>
      <c r="BO21" s="278"/>
      <c r="BP21" s="278">
        <f t="shared" si="0"/>
        <v>0</v>
      </c>
      <c r="BQ21" s="278"/>
      <c r="BR21" s="278"/>
      <c r="BS21" s="278"/>
      <c r="BT21" s="278"/>
      <c r="BU21" s="278"/>
      <c r="BV21" s="278"/>
      <c r="BW21" s="278"/>
      <c r="BX21" s="278"/>
      <c r="BY21" s="278"/>
      <c r="BZ21" s="278"/>
      <c r="CA21" s="278"/>
      <c r="CB21" s="278"/>
      <c r="CC21" s="278"/>
      <c r="CD21" s="135">
        <f t="shared" si="1"/>
        <v>0</v>
      </c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6"/>
      <c r="CT21" s="136"/>
      <c r="CU21" s="136"/>
      <c r="CV21" s="136"/>
      <c r="CW21" s="136"/>
      <c r="CX21" s="136"/>
      <c r="CY21" s="136"/>
      <c r="CZ21" s="136"/>
      <c r="DA21" s="136"/>
      <c r="DB21" s="136"/>
      <c r="DC21" s="136"/>
      <c r="DD21" s="136"/>
      <c r="DE21" s="136"/>
      <c r="DF21" s="136"/>
      <c r="DG21" s="136"/>
      <c r="DH21" s="137"/>
      <c r="DI21" s="135"/>
      <c r="DJ21" s="136"/>
      <c r="DK21" s="136"/>
      <c r="DL21" s="136"/>
      <c r="DM21" s="136"/>
      <c r="DN21" s="136"/>
      <c r="DO21" s="136"/>
      <c r="DP21" s="136"/>
      <c r="DQ21" s="136"/>
      <c r="DR21" s="136"/>
      <c r="DS21" s="136"/>
      <c r="DT21" s="136"/>
      <c r="DU21" s="137"/>
      <c r="DV21" s="135"/>
      <c r="DW21" s="136"/>
      <c r="DX21" s="136"/>
      <c r="DY21" s="136"/>
      <c r="DZ21" s="136"/>
      <c r="EA21" s="136"/>
      <c r="EB21" s="136"/>
      <c r="EC21" s="136"/>
      <c r="ED21" s="136"/>
      <c r="EE21" s="136"/>
      <c r="EF21" s="136"/>
      <c r="EG21" s="136"/>
      <c r="EH21" s="137"/>
      <c r="EI21" s="35"/>
    </row>
    <row r="22" spans="1:139" s="6" customFormat="1" ht="26.25" customHeight="1" x14ac:dyDescent="0.2">
      <c r="A22" s="359" t="s">
        <v>344</v>
      </c>
      <c r="B22" s="56"/>
      <c r="C22" s="56"/>
      <c r="D22" s="56"/>
      <c r="E22" s="56"/>
      <c r="F22" s="57"/>
      <c r="G22" s="360" t="s">
        <v>339</v>
      </c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7"/>
      <c r="Z22" s="263">
        <v>310</v>
      </c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7"/>
      <c r="AN22" s="151">
        <v>1</v>
      </c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278">
        <v>150000</v>
      </c>
      <c r="BC22" s="278"/>
      <c r="BD22" s="278"/>
      <c r="BE22" s="278"/>
      <c r="BF22" s="278"/>
      <c r="BG22" s="278"/>
      <c r="BH22" s="278"/>
      <c r="BI22" s="278"/>
      <c r="BJ22" s="278"/>
      <c r="BK22" s="278"/>
      <c r="BL22" s="278"/>
      <c r="BM22" s="278"/>
      <c r="BN22" s="278"/>
      <c r="BO22" s="278"/>
      <c r="BP22" s="278">
        <f t="shared" si="0"/>
        <v>150000</v>
      </c>
      <c r="BQ22" s="278"/>
      <c r="BR22" s="278"/>
      <c r="BS22" s="278"/>
      <c r="BT22" s="278"/>
      <c r="BU22" s="278"/>
      <c r="BV22" s="278"/>
      <c r="BW22" s="278"/>
      <c r="BX22" s="278"/>
      <c r="BY22" s="278"/>
      <c r="BZ22" s="278"/>
      <c r="CA22" s="278"/>
      <c r="CB22" s="278"/>
      <c r="CC22" s="278"/>
      <c r="CD22" s="135">
        <f t="shared" si="1"/>
        <v>150000</v>
      </c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36"/>
      <c r="DD22" s="136"/>
      <c r="DE22" s="136"/>
      <c r="DF22" s="136"/>
      <c r="DG22" s="136"/>
      <c r="DH22" s="137"/>
      <c r="DI22" s="135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7"/>
      <c r="DV22" s="135"/>
      <c r="DW22" s="136"/>
      <c r="DX22" s="136"/>
      <c r="DY22" s="136"/>
      <c r="DZ22" s="136"/>
      <c r="EA22" s="136"/>
      <c r="EB22" s="136"/>
      <c r="EC22" s="136"/>
      <c r="ED22" s="136"/>
      <c r="EE22" s="136"/>
      <c r="EF22" s="136"/>
      <c r="EG22" s="136"/>
      <c r="EH22" s="137"/>
      <c r="EI22" s="35"/>
    </row>
    <row r="23" spans="1:139" s="6" customFormat="1" ht="26.25" hidden="1" customHeight="1" x14ac:dyDescent="0.2">
      <c r="A23" s="359" t="s">
        <v>321</v>
      </c>
      <c r="B23" s="56"/>
      <c r="C23" s="56"/>
      <c r="D23" s="56"/>
      <c r="E23" s="56"/>
      <c r="F23" s="57"/>
      <c r="G23" s="360" t="s">
        <v>340</v>
      </c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26"/>
      <c r="W23" s="126"/>
      <c r="X23" s="126"/>
      <c r="Y23" s="127"/>
      <c r="Z23" s="263">
        <v>310</v>
      </c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7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278"/>
      <c r="BC23" s="278"/>
      <c r="BD23" s="278"/>
      <c r="BE23" s="278"/>
      <c r="BF23" s="278"/>
      <c r="BG23" s="278"/>
      <c r="BH23" s="278"/>
      <c r="BI23" s="278"/>
      <c r="BJ23" s="278"/>
      <c r="BK23" s="278"/>
      <c r="BL23" s="278"/>
      <c r="BM23" s="278"/>
      <c r="BN23" s="278"/>
      <c r="BO23" s="278"/>
      <c r="BP23" s="278">
        <f t="shared" si="0"/>
        <v>0</v>
      </c>
      <c r="BQ23" s="278"/>
      <c r="BR23" s="278"/>
      <c r="BS23" s="278"/>
      <c r="BT23" s="278"/>
      <c r="BU23" s="278"/>
      <c r="BV23" s="278"/>
      <c r="BW23" s="278"/>
      <c r="BX23" s="278"/>
      <c r="BY23" s="278"/>
      <c r="BZ23" s="278"/>
      <c r="CA23" s="278"/>
      <c r="CB23" s="278"/>
      <c r="CC23" s="278"/>
      <c r="CD23" s="135">
        <f t="shared" si="1"/>
        <v>0</v>
      </c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7"/>
      <c r="DI23" s="135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7"/>
      <c r="DV23" s="135"/>
      <c r="DW23" s="136"/>
      <c r="DX23" s="136"/>
      <c r="DY23" s="136"/>
      <c r="DZ23" s="136"/>
      <c r="EA23" s="136"/>
      <c r="EB23" s="136"/>
      <c r="EC23" s="136"/>
      <c r="ED23" s="136"/>
      <c r="EE23" s="136"/>
      <c r="EF23" s="136"/>
      <c r="EG23" s="136"/>
      <c r="EH23" s="137"/>
      <c r="EI23" s="35"/>
    </row>
    <row r="24" spans="1:139" s="6" customFormat="1" ht="26.25" customHeight="1" x14ac:dyDescent="0.2">
      <c r="A24" s="359" t="s">
        <v>345</v>
      </c>
      <c r="B24" s="56"/>
      <c r="C24" s="56"/>
      <c r="D24" s="56"/>
      <c r="E24" s="56"/>
      <c r="F24" s="57"/>
      <c r="G24" s="360" t="s">
        <v>341</v>
      </c>
      <c r="H24" s="126"/>
      <c r="I24" s="126"/>
      <c r="J24" s="126"/>
      <c r="K24" s="1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7"/>
      <c r="Z24" s="263">
        <v>310</v>
      </c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7"/>
      <c r="AN24" s="151">
        <v>1</v>
      </c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278">
        <v>180000</v>
      </c>
      <c r="BC24" s="278"/>
      <c r="BD24" s="278"/>
      <c r="BE24" s="278"/>
      <c r="BF24" s="278"/>
      <c r="BG24" s="278"/>
      <c r="BH24" s="278"/>
      <c r="BI24" s="278"/>
      <c r="BJ24" s="278"/>
      <c r="BK24" s="278"/>
      <c r="BL24" s="278"/>
      <c r="BM24" s="278"/>
      <c r="BN24" s="278"/>
      <c r="BO24" s="278"/>
      <c r="BP24" s="278">
        <f t="shared" si="0"/>
        <v>180000</v>
      </c>
      <c r="BQ24" s="278"/>
      <c r="BR24" s="278"/>
      <c r="BS24" s="278"/>
      <c r="BT24" s="278"/>
      <c r="BU24" s="278"/>
      <c r="BV24" s="278"/>
      <c r="BW24" s="278"/>
      <c r="BX24" s="278"/>
      <c r="BY24" s="278"/>
      <c r="BZ24" s="278"/>
      <c r="CA24" s="278"/>
      <c r="CB24" s="278"/>
      <c r="CC24" s="278"/>
      <c r="CD24" s="135">
        <f t="shared" si="1"/>
        <v>180000</v>
      </c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6"/>
      <c r="CT24" s="136"/>
      <c r="CU24" s="136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6"/>
      <c r="DH24" s="137"/>
      <c r="DI24" s="135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7"/>
      <c r="DV24" s="135"/>
      <c r="DW24" s="136"/>
      <c r="DX24" s="136"/>
      <c r="DY24" s="136"/>
      <c r="DZ24" s="136"/>
      <c r="EA24" s="136"/>
      <c r="EB24" s="136"/>
      <c r="EC24" s="136"/>
      <c r="ED24" s="136"/>
      <c r="EE24" s="136"/>
      <c r="EF24" s="136"/>
      <c r="EG24" s="136"/>
      <c r="EH24" s="137"/>
      <c r="EI24" s="35"/>
    </row>
    <row r="25" spans="1:139" s="6" customFormat="1" ht="26.25" customHeight="1" x14ac:dyDescent="0.2">
      <c r="A25" s="359" t="s">
        <v>346</v>
      </c>
      <c r="B25" s="56"/>
      <c r="C25" s="56"/>
      <c r="D25" s="56"/>
      <c r="E25" s="56"/>
      <c r="F25" s="57"/>
      <c r="G25" s="360" t="s">
        <v>342</v>
      </c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7"/>
      <c r="Z25" s="263">
        <v>310</v>
      </c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7"/>
      <c r="AN25" s="151">
        <v>1</v>
      </c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278">
        <v>150000</v>
      </c>
      <c r="BC25" s="278"/>
      <c r="BD25" s="278"/>
      <c r="BE25" s="278"/>
      <c r="BF25" s="278"/>
      <c r="BG25" s="278"/>
      <c r="BH25" s="278"/>
      <c r="BI25" s="278"/>
      <c r="BJ25" s="278"/>
      <c r="BK25" s="278"/>
      <c r="BL25" s="278"/>
      <c r="BM25" s="278"/>
      <c r="BN25" s="278"/>
      <c r="BO25" s="278"/>
      <c r="BP25" s="278">
        <f t="shared" si="0"/>
        <v>150000</v>
      </c>
      <c r="BQ25" s="278"/>
      <c r="BR25" s="278"/>
      <c r="BS25" s="278"/>
      <c r="BT25" s="278"/>
      <c r="BU25" s="278"/>
      <c r="BV25" s="278"/>
      <c r="BW25" s="278"/>
      <c r="BX25" s="278"/>
      <c r="BY25" s="278"/>
      <c r="BZ25" s="278"/>
      <c r="CA25" s="278"/>
      <c r="CB25" s="278"/>
      <c r="CC25" s="278"/>
      <c r="CD25" s="135">
        <f t="shared" si="1"/>
        <v>150000</v>
      </c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6"/>
      <c r="CT25" s="136"/>
      <c r="CU25" s="136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6"/>
      <c r="DH25" s="137"/>
      <c r="DI25" s="135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7"/>
      <c r="DV25" s="135"/>
      <c r="DW25" s="136"/>
      <c r="DX25" s="136"/>
      <c r="DY25" s="136"/>
      <c r="DZ25" s="136"/>
      <c r="EA25" s="136"/>
      <c r="EB25" s="136"/>
      <c r="EC25" s="136"/>
      <c r="ED25" s="136"/>
      <c r="EE25" s="136"/>
      <c r="EF25" s="136"/>
      <c r="EG25" s="136"/>
      <c r="EH25" s="137"/>
      <c r="EI25" s="35"/>
    </row>
    <row r="26" spans="1:139" s="6" customFormat="1" ht="26.25" customHeight="1" x14ac:dyDescent="0.2">
      <c r="A26" s="359" t="s">
        <v>347</v>
      </c>
      <c r="B26" s="56"/>
      <c r="C26" s="56"/>
      <c r="D26" s="56"/>
      <c r="E26" s="56"/>
      <c r="F26" s="57"/>
      <c r="G26" s="360" t="s">
        <v>343</v>
      </c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7"/>
      <c r="Z26" s="263">
        <v>310</v>
      </c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7"/>
      <c r="AN26" s="151">
        <v>1</v>
      </c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278">
        <v>200000</v>
      </c>
      <c r="BC26" s="278"/>
      <c r="BD26" s="278"/>
      <c r="BE26" s="278"/>
      <c r="BF26" s="278"/>
      <c r="BG26" s="278"/>
      <c r="BH26" s="278"/>
      <c r="BI26" s="278"/>
      <c r="BJ26" s="278"/>
      <c r="BK26" s="278"/>
      <c r="BL26" s="278"/>
      <c r="BM26" s="278"/>
      <c r="BN26" s="278"/>
      <c r="BO26" s="278"/>
      <c r="BP26" s="278">
        <f t="shared" si="0"/>
        <v>200000</v>
      </c>
      <c r="BQ26" s="278"/>
      <c r="BR26" s="278"/>
      <c r="BS26" s="278"/>
      <c r="BT26" s="278"/>
      <c r="BU26" s="278"/>
      <c r="BV26" s="278"/>
      <c r="BW26" s="278"/>
      <c r="BX26" s="278"/>
      <c r="BY26" s="278"/>
      <c r="BZ26" s="278"/>
      <c r="CA26" s="278"/>
      <c r="CB26" s="278"/>
      <c r="CC26" s="278"/>
      <c r="CD26" s="135">
        <f t="shared" si="1"/>
        <v>200000</v>
      </c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6"/>
      <c r="CT26" s="136"/>
      <c r="CU26" s="136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6"/>
      <c r="DH26" s="137"/>
      <c r="DI26" s="135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6"/>
      <c r="DU26" s="137"/>
      <c r="DV26" s="135"/>
      <c r="DW26" s="136"/>
      <c r="DX26" s="136"/>
      <c r="DY26" s="136"/>
      <c r="DZ26" s="136"/>
      <c r="EA26" s="136"/>
      <c r="EB26" s="136"/>
      <c r="EC26" s="136"/>
      <c r="ED26" s="136"/>
      <c r="EE26" s="136"/>
      <c r="EF26" s="136"/>
      <c r="EG26" s="136"/>
      <c r="EH26" s="137"/>
      <c r="EI26" s="35"/>
    </row>
    <row r="27" spans="1:139" s="6" customFormat="1" ht="26.25" customHeight="1" x14ac:dyDescent="0.2">
      <c r="A27" s="359" t="s">
        <v>347</v>
      </c>
      <c r="B27" s="56"/>
      <c r="C27" s="56"/>
      <c r="D27" s="56"/>
      <c r="E27" s="56"/>
      <c r="F27" s="57"/>
      <c r="G27" s="360" t="s">
        <v>401</v>
      </c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7"/>
      <c r="Z27" s="263">
        <v>310</v>
      </c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7"/>
      <c r="AN27" s="151">
        <v>1</v>
      </c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278"/>
      <c r="BC27" s="278"/>
      <c r="BD27" s="278"/>
      <c r="BE27" s="278"/>
      <c r="BF27" s="278"/>
      <c r="BG27" s="278"/>
      <c r="BH27" s="278"/>
      <c r="BI27" s="278"/>
      <c r="BJ27" s="278"/>
      <c r="BK27" s="278"/>
      <c r="BL27" s="278"/>
      <c r="BM27" s="278"/>
      <c r="BN27" s="278"/>
      <c r="BO27" s="278"/>
      <c r="BP27" s="278"/>
      <c r="BQ27" s="278"/>
      <c r="BR27" s="278"/>
      <c r="BS27" s="278"/>
      <c r="BT27" s="278"/>
      <c r="BU27" s="278"/>
      <c r="BV27" s="278"/>
      <c r="BW27" s="278"/>
      <c r="BX27" s="278"/>
      <c r="BY27" s="278"/>
      <c r="BZ27" s="278"/>
      <c r="CA27" s="278"/>
      <c r="CB27" s="278"/>
      <c r="CC27" s="278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6"/>
      <c r="CT27" s="136"/>
      <c r="CU27" s="136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6"/>
      <c r="DH27" s="137"/>
      <c r="DI27" s="135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6"/>
      <c r="DU27" s="137"/>
      <c r="DV27" s="135"/>
      <c r="DW27" s="136"/>
      <c r="DX27" s="136"/>
      <c r="DY27" s="136"/>
      <c r="DZ27" s="136"/>
      <c r="EA27" s="136"/>
      <c r="EB27" s="136"/>
      <c r="EC27" s="136"/>
      <c r="ED27" s="136"/>
      <c r="EE27" s="136"/>
      <c r="EF27" s="136"/>
      <c r="EG27" s="136"/>
      <c r="EH27" s="137"/>
      <c r="EI27" s="35"/>
    </row>
    <row r="28" spans="1:139" s="6" customFormat="1" ht="39" customHeight="1" x14ac:dyDescent="0.2">
      <c r="A28" s="147" t="s">
        <v>7</v>
      </c>
      <c r="B28" s="148"/>
      <c r="C28" s="148"/>
      <c r="D28" s="148"/>
      <c r="E28" s="148"/>
      <c r="F28" s="149"/>
      <c r="G28" s="234" t="s">
        <v>252</v>
      </c>
      <c r="H28" s="234"/>
      <c r="I28" s="234"/>
      <c r="J28" s="234"/>
      <c r="K28" s="234"/>
      <c r="L28" s="234"/>
      <c r="M28" s="234"/>
      <c r="N28" s="234"/>
      <c r="O28" s="234"/>
      <c r="P28" s="234"/>
      <c r="Q28" s="234"/>
      <c r="R28" s="234"/>
      <c r="S28" s="234"/>
      <c r="T28" s="234"/>
      <c r="U28" s="234"/>
      <c r="V28" s="234"/>
      <c r="W28" s="234"/>
      <c r="X28" s="234"/>
      <c r="Y28" s="234"/>
      <c r="Z28" s="362"/>
      <c r="AA28" s="300"/>
      <c r="AB28" s="300"/>
      <c r="AC28" s="300"/>
      <c r="AD28" s="300"/>
      <c r="AE28" s="300"/>
      <c r="AF28" s="300"/>
      <c r="AG28" s="300"/>
      <c r="AH28" s="300"/>
      <c r="AI28" s="300"/>
      <c r="AJ28" s="300"/>
      <c r="AK28" s="300"/>
      <c r="AL28" s="300"/>
      <c r="AM28" s="301"/>
      <c r="AN28" s="151" t="s">
        <v>1</v>
      </c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 t="s">
        <v>1</v>
      </c>
      <c r="BC28" s="151"/>
      <c r="BD28" s="151"/>
      <c r="BE28" s="151"/>
      <c r="BF28" s="151"/>
      <c r="BG28" s="151"/>
      <c r="BH28" s="151"/>
      <c r="BI28" s="151"/>
      <c r="BJ28" s="151"/>
      <c r="BK28" s="151"/>
      <c r="BL28" s="151"/>
      <c r="BM28" s="151"/>
      <c r="BN28" s="151"/>
      <c r="BO28" s="151"/>
      <c r="BP28" s="151"/>
      <c r="BQ28" s="151"/>
      <c r="BR28" s="151"/>
      <c r="BS28" s="151"/>
      <c r="BT28" s="151"/>
      <c r="BU28" s="151"/>
      <c r="BV28" s="151"/>
      <c r="BW28" s="151"/>
      <c r="BX28" s="151"/>
      <c r="BY28" s="151"/>
      <c r="BZ28" s="151"/>
      <c r="CA28" s="151"/>
      <c r="CB28" s="151"/>
      <c r="CC28" s="151"/>
      <c r="CD28" s="144"/>
      <c r="CE28" s="144"/>
      <c r="CF28" s="144"/>
      <c r="CG28" s="144"/>
      <c r="CH28" s="144"/>
      <c r="CI28" s="144"/>
      <c r="CJ28" s="144"/>
      <c r="CK28" s="144"/>
      <c r="CL28" s="144"/>
      <c r="CM28" s="144"/>
      <c r="CN28" s="144"/>
      <c r="CO28" s="144"/>
      <c r="CP28" s="144"/>
      <c r="CQ28" s="144"/>
      <c r="CR28" s="144"/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  <c r="DG28" s="145"/>
      <c r="DH28" s="146"/>
      <c r="DI28" s="144"/>
      <c r="DJ28" s="145"/>
      <c r="DK28" s="145"/>
      <c r="DL28" s="145"/>
      <c r="DM28" s="145"/>
      <c r="DN28" s="145"/>
      <c r="DO28" s="145"/>
      <c r="DP28" s="145"/>
      <c r="DQ28" s="145"/>
      <c r="DR28" s="145"/>
      <c r="DS28" s="145"/>
      <c r="DT28" s="145"/>
      <c r="DU28" s="146"/>
      <c r="DV28" s="144"/>
      <c r="DW28" s="145"/>
      <c r="DX28" s="145"/>
      <c r="DY28" s="145"/>
      <c r="DZ28" s="145"/>
      <c r="EA28" s="145"/>
      <c r="EB28" s="145"/>
      <c r="EC28" s="145"/>
      <c r="ED28" s="145"/>
      <c r="EE28" s="145"/>
      <c r="EF28" s="145"/>
      <c r="EG28" s="145"/>
      <c r="EH28" s="146"/>
      <c r="EI28" s="35">
        <v>800000</v>
      </c>
    </row>
    <row r="29" spans="1:139" s="6" customFormat="1" ht="26.25" customHeight="1" x14ac:dyDescent="0.2">
      <c r="A29" s="359" t="s">
        <v>30</v>
      </c>
      <c r="B29" s="56"/>
      <c r="C29" s="56"/>
      <c r="D29" s="56"/>
      <c r="E29" s="56"/>
      <c r="F29" s="57"/>
      <c r="G29" s="234" t="s">
        <v>144</v>
      </c>
      <c r="H29" s="234"/>
      <c r="I29" s="234"/>
      <c r="J29" s="234"/>
      <c r="K29" s="234"/>
      <c r="L29" s="234"/>
      <c r="M29" s="234"/>
      <c r="N29" s="234"/>
      <c r="O29" s="234"/>
      <c r="P29" s="234"/>
      <c r="Q29" s="234"/>
      <c r="R29" s="234"/>
      <c r="S29" s="234"/>
      <c r="T29" s="234"/>
      <c r="U29" s="234"/>
      <c r="V29" s="234"/>
      <c r="W29" s="234"/>
      <c r="X29" s="234"/>
      <c r="Y29" s="234"/>
      <c r="Z29" s="263" t="s">
        <v>1</v>
      </c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7"/>
      <c r="AN29" s="151" t="s">
        <v>1</v>
      </c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 t="s">
        <v>1</v>
      </c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 t="s">
        <v>1</v>
      </c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  <c r="CC29" s="151"/>
      <c r="CD29" s="144" t="s">
        <v>1</v>
      </c>
      <c r="CE29" s="144"/>
      <c r="CF29" s="144"/>
      <c r="CG29" s="144"/>
      <c r="CH29" s="144"/>
      <c r="CI29" s="144"/>
      <c r="CJ29" s="144"/>
      <c r="CK29" s="144"/>
      <c r="CL29" s="144"/>
      <c r="CM29" s="144"/>
      <c r="CN29" s="144"/>
      <c r="CO29" s="144"/>
      <c r="CP29" s="144"/>
      <c r="CQ29" s="144"/>
      <c r="CR29" s="144" t="s">
        <v>1</v>
      </c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  <c r="DG29" s="145"/>
      <c r="DH29" s="146"/>
      <c r="DI29" s="144" t="s">
        <v>1</v>
      </c>
      <c r="DJ29" s="145"/>
      <c r="DK29" s="145"/>
      <c r="DL29" s="145"/>
      <c r="DM29" s="145"/>
      <c r="DN29" s="145"/>
      <c r="DO29" s="145"/>
      <c r="DP29" s="145"/>
      <c r="DQ29" s="145"/>
      <c r="DR29" s="145"/>
      <c r="DS29" s="145"/>
      <c r="DT29" s="145"/>
      <c r="DU29" s="146"/>
      <c r="DV29" s="144" t="s">
        <v>1</v>
      </c>
      <c r="DW29" s="145"/>
      <c r="DX29" s="145"/>
      <c r="DY29" s="145"/>
      <c r="DZ29" s="145"/>
      <c r="EA29" s="145"/>
      <c r="EB29" s="145"/>
      <c r="EC29" s="145"/>
      <c r="ED29" s="145"/>
      <c r="EE29" s="145"/>
      <c r="EF29" s="145"/>
      <c r="EG29" s="145"/>
      <c r="EH29" s="146"/>
      <c r="EI29" s="35"/>
    </row>
    <row r="30" spans="1:139" s="6" customFormat="1" ht="26.25" customHeight="1" x14ac:dyDescent="0.2">
      <c r="A30" s="359" t="s">
        <v>31</v>
      </c>
      <c r="B30" s="56"/>
      <c r="C30" s="56"/>
      <c r="D30" s="56"/>
      <c r="E30" s="56"/>
      <c r="F30" s="57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4"/>
      <c r="W30" s="234"/>
      <c r="X30" s="234"/>
      <c r="Y30" s="234"/>
      <c r="Z30" s="362"/>
      <c r="AA30" s="300"/>
      <c r="AB30" s="300"/>
      <c r="AC30" s="300"/>
      <c r="AD30" s="300"/>
      <c r="AE30" s="300"/>
      <c r="AF30" s="300"/>
      <c r="AG30" s="300"/>
      <c r="AH30" s="300"/>
      <c r="AI30" s="300"/>
      <c r="AJ30" s="300"/>
      <c r="AK30" s="300"/>
      <c r="AL30" s="300"/>
      <c r="AM30" s="30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  <c r="BI30" s="151"/>
      <c r="BJ30" s="151"/>
      <c r="BK30" s="151"/>
      <c r="BL30" s="151"/>
      <c r="BM30" s="151"/>
      <c r="BN30" s="151"/>
      <c r="BO30" s="151"/>
      <c r="BP30" s="151"/>
      <c r="BQ30" s="151"/>
      <c r="BR30" s="151"/>
      <c r="BS30" s="151"/>
      <c r="BT30" s="151"/>
      <c r="BU30" s="151"/>
      <c r="BV30" s="151"/>
      <c r="BW30" s="151"/>
      <c r="BX30" s="151"/>
      <c r="BY30" s="151"/>
      <c r="BZ30" s="151"/>
      <c r="CA30" s="151"/>
      <c r="CB30" s="151"/>
      <c r="CC30" s="151"/>
      <c r="CD30" s="144"/>
      <c r="CE30" s="144"/>
      <c r="CF30" s="144"/>
      <c r="CG30" s="144"/>
      <c r="CH30" s="144"/>
      <c r="CI30" s="144"/>
      <c r="CJ30" s="144"/>
      <c r="CK30" s="144"/>
      <c r="CL30" s="144"/>
      <c r="CM30" s="144"/>
      <c r="CN30" s="144"/>
      <c r="CO30" s="144"/>
      <c r="CP30" s="144"/>
      <c r="CQ30" s="144"/>
      <c r="CR30" s="144"/>
      <c r="CS30" s="145"/>
      <c r="CT30" s="145"/>
      <c r="CU30" s="145"/>
      <c r="CV30" s="145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  <c r="DG30" s="145"/>
      <c r="DH30" s="146"/>
      <c r="DI30" s="144"/>
      <c r="DJ30" s="145"/>
      <c r="DK30" s="145"/>
      <c r="DL30" s="145"/>
      <c r="DM30" s="145"/>
      <c r="DN30" s="145"/>
      <c r="DO30" s="145"/>
      <c r="DP30" s="145"/>
      <c r="DQ30" s="145"/>
      <c r="DR30" s="145"/>
      <c r="DS30" s="145"/>
      <c r="DT30" s="145"/>
      <c r="DU30" s="146"/>
      <c r="DV30" s="144"/>
      <c r="DW30" s="145"/>
      <c r="DX30" s="145"/>
      <c r="DY30" s="145"/>
      <c r="DZ30" s="145"/>
      <c r="EA30" s="145"/>
      <c r="EB30" s="145"/>
      <c r="EC30" s="145"/>
      <c r="ED30" s="145"/>
      <c r="EE30" s="145"/>
      <c r="EF30" s="145"/>
      <c r="EG30" s="145"/>
      <c r="EH30" s="146"/>
      <c r="EI30" s="35"/>
    </row>
    <row r="31" spans="1:139" s="6" customFormat="1" ht="48" customHeight="1" x14ac:dyDescent="0.2">
      <c r="A31" s="147" t="s">
        <v>8</v>
      </c>
      <c r="B31" s="148"/>
      <c r="C31" s="148"/>
      <c r="D31" s="148"/>
      <c r="E31" s="148"/>
      <c r="F31" s="149"/>
      <c r="G31" s="331" t="s">
        <v>253</v>
      </c>
      <c r="H31" s="331"/>
      <c r="I31" s="331"/>
      <c r="J31" s="331"/>
      <c r="K31" s="331"/>
      <c r="L31" s="331"/>
      <c r="M31" s="331"/>
      <c r="N31" s="331"/>
      <c r="O31" s="331"/>
      <c r="P31" s="331"/>
      <c r="Q31" s="331"/>
      <c r="R31" s="331"/>
      <c r="S31" s="331"/>
      <c r="T31" s="331"/>
      <c r="U31" s="331"/>
      <c r="V31" s="331"/>
      <c r="W31" s="331"/>
      <c r="X31" s="331"/>
      <c r="Y31" s="331"/>
      <c r="Z31" s="362"/>
      <c r="AA31" s="300"/>
      <c r="AB31" s="300"/>
      <c r="AC31" s="300"/>
      <c r="AD31" s="300"/>
      <c r="AE31" s="300"/>
      <c r="AF31" s="300"/>
      <c r="AG31" s="300"/>
      <c r="AH31" s="300"/>
      <c r="AI31" s="300"/>
      <c r="AJ31" s="300"/>
      <c r="AK31" s="300"/>
      <c r="AL31" s="300"/>
      <c r="AM31" s="301"/>
      <c r="AN31" s="151" t="s">
        <v>1</v>
      </c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 t="s">
        <v>1</v>
      </c>
      <c r="BC31" s="151"/>
      <c r="BD31" s="151"/>
      <c r="BE31" s="151"/>
      <c r="BF31" s="151"/>
      <c r="BG31" s="151"/>
      <c r="BH31" s="151"/>
      <c r="BI31" s="151"/>
      <c r="BJ31" s="151"/>
      <c r="BK31" s="151"/>
      <c r="BL31" s="151"/>
      <c r="BM31" s="151"/>
      <c r="BN31" s="151"/>
      <c r="BO31" s="151"/>
      <c r="BP31" s="151"/>
      <c r="BQ31" s="151"/>
      <c r="BR31" s="151"/>
      <c r="BS31" s="151"/>
      <c r="BT31" s="151"/>
      <c r="BU31" s="151"/>
      <c r="BV31" s="151"/>
      <c r="BW31" s="151"/>
      <c r="BX31" s="151"/>
      <c r="BY31" s="151"/>
      <c r="BZ31" s="151"/>
      <c r="CA31" s="151"/>
      <c r="CB31" s="151"/>
      <c r="CC31" s="151"/>
      <c r="CD31" s="144"/>
      <c r="CE31" s="144"/>
      <c r="CF31" s="144"/>
      <c r="CG31" s="144"/>
      <c r="CH31" s="144"/>
      <c r="CI31" s="144"/>
      <c r="CJ31" s="144"/>
      <c r="CK31" s="144"/>
      <c r="CL31" s="144"/>
      <c r="CM31" s="144"/>
      <c r="CN31" s="144"/>
      <c r="CO31" s="144"/>
      <c r="CP31" s="144"/>
      <c r="CQ31" s="144"/>
      <c r="CR31" s="144"/>
      <c r="CS31" s="145"/>
      <c r="CT31" s="145"/>
      <c r="CU31" s="145"/>
      <c r="CV31" s="145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  <c r="DG31" s="145"/>
      <c r="DH31" s="146"/>
      <c r="DI31" s="144"/>
      <c r="DJ31" s="145"/>
      <c r="DK31" s="145"/>
      <c r="DL31" s="145"/>
      <c r="DM31" s="145"/>
      <c r="DN31" s="145"/>
      <c r="DO31" s="145"/>
      <c r="DP31" s="145"/>
      <c r="DQ31" s="145"/>
      <c r="DR31" s="145"/>
      <c r="DS31" s="145"/>
      <c r="DT31" s="145"/>
      <c r="DU31" s="146"/>
      <c r="DV31" s="144"/>
      <c r="DW31" s="145"/>
      <c r="DX31" s="145"/>
      <c r="DY31" s="145"/>
      <c r="DZ31" s="145"/>
      <c r="EA31" s="145"/>
      <c r="EB31" s="145"/>
      <c r="EC31" s="145"/>
      <c r="ED31" s="145"/>
      <c r="EE31" s="145"/>
      <c r="EF31" s="145"/>
      <c r="EG31" s="145"/>
      <c r="EH31" s="146"/>
      <c r="EI31" s="35"/>
    </row>
    <row r="32" spans="1:139" s="6" customFormat="1" ht="24" customHeight="1" x14ac:dyDescent="0.2">
      <c r="A32" s="359" t="s">
        <v>11</v>
      </c>
      <c r="B32" s="56"/>
      <c r="C32" s="56"/>
      <c r="D32" s="56"/>
      <c r="E32" s="56"/>
      <c r="F32" s="57"/>
      <c r="G32" s="234" t="s">
        <v>144</v>
      </c>
      <c r="H32" s="234"/>
      <c r="I32" s="234"/>
      <c r="J32" s="234"/>
      <c r="K32" s="234"/>
      <c r="L32" s="234"/>
      <c r="M32" s="234"/>
      <c r="N32" s="234"/>
      <c r="O32" s="234"/>
      <c r="P32" s="234"/>
      <c r="Q32" s="234"/>
      <c r="R32" s="234"/>
      <c r="S32" s="234"/>
      <c r="T32" s="234"/>
      <c r="U32" s="234"/>
      <c r="V32" s="234"/>
      <c r="W32" s="234"/>
      <c r="X32" s="234"/>
      <c r="Y32" s="234"/>
      <c r="Z32" s="263" t="s">
        <v>1</v>
      </c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7"/>
      <c r="AN32" s="151" t="s">
        <v>1</v>
      </c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 t="s">
        <v>1</v>
      </c>
      <c r="BC32" s="151"/>
      <c r="BD32" s="151"/>
      <c r="BE32" s="151"/>
      <c r="BF32" s="151"/>
      <c r="BG32" s="151"/>
      <c r="BH32" s="151"/>
      <c r="BI32" s="151"/>
      <c r="BJ32" s="151"/>
      <c r="BK32" s="151"/>
      <c r="BL32" s="151"/>
      <c r="BM32" s="151"/>
      <c r="BN32" s="151"/>
      <c r="BO32" s="151"/>
      <c r="BP32" s="151" t="s">
        <v>1</v>
      </c>
      <c r="BQ32" s="151"/>
      <c r="BR32" s="151"/>
      <c r="BS32" s="151"/>
      <c r="BT32" s="151"/>
      <c r="BU32" s="151"/>
      <c r="BV32" s="151"/>
      <c r="BW32" s="151"/>
      <c r="BX32" s="151"/>
      <c r="BY32" s="151"/>
      <c r="BZ32" s="151"/>
      <c r="CA32" s="151"/>
      <c r="CB32" s="151"/>
      <c r="CC32" s="151"/>
      <c r="CD32" s="144" t="s">
        <v>1</v>
      </c>
      <c r="CE32" s="144"/>
      <c r="CF32" s="144"/>
      <c r="CG32" s="144"/>
      <c r="CH32" s="144"/>
      <c r="CI32" s="144"/>
      <c r="CJ32" s="144"/>
      <c r="CK32" s="144"/>
      <c r="CL32" s="144"/>
      <c r="CM32" s="144"/>
      <c r="CN32" s="144"/>
      <c r="CO32" s="144"/>
      <c r="CP32" s="144"/>
      <c r="CQ32" s="144"/>
      <c r="CR32" s="144" t="s">
        <v>1</v>
      </c>
      <c r="CS32" s="145"/>
      <c r="CT32" s="145"/>
      <c r="CU32" s="145"/>
      <c r="CV32" s="145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  <c r="DG32" s="145"/>
      <c r="DH32" s="146"/>
      <c r="DI32" s="144" t="s">
        <v>1</v>
      </c>
      <c r="DJ32" s="145"/>
      <c r="DK32" s="145"/>
      <c r="DL32" s="145"/>
      <c r="DM32" s="145"/>
      <c r="DN32" s="145"/>
      <c r="DO32" s="145"/>
      <c r="DP32" s="145"/>
      <c r="DQ32" s="145"/>
      <c r="DR32" s="145"/>
      <c r="DS32" s="145"/>
      <c r="DT32" s="145"/>
      <c r="DU32" s="146"/>
      <c r="DV32" s="144" t="s">
        <v>1</v>
      </c>
      <c r="DW32" s="145"/>
      <c r="DX32" s="145"/>
      <c r="DY32" s="145"/>
      <c r="DZ32" s="145"/>
      <c r="EA32" s="145"/>
      <c r="EB32" s="145"/>
      <c r="EC32" s="145"/>
      <c r="ED32" s="145"/>
      <c r="EE32" s="145"/>
      <c r="EF32" s="145"/>
      <c r="EG32" s="145"/>
      <c r="EH32" s="146"/>
      <c r="EI32" s="35"/>
    </row>
    <row r="33" spans="1:139" s="6" customFormat="1" ht="24" customHeight="1" x14ac:dyDescent="0.2">
      <c r="A33" s="359" t="s">
        <v>12</v>
      </c>
      <c r="B33" s="56"/>
      <c r="C33" s="56"/>
      <c r="D33" s="56"/>
      <c r="E33" s="56"/>
      <c r="F33" s="57"/>
      <c r="G33" s="234"/>
      <c r="H33" s="234"/>
      <c r="I33" s="234"/>
      <c r="J33" s="234"/>
      <c r="K33" s="234"/>
      <c r="L33" s="234"/>
      <c r="M33" s="234"/>
      <c r="N33" s="234"/>
      <c r="O33" s="234"/>
      <c r="P33" s="234"/>
      <c r="Q33" s="234"/>
      <c r="R33" s="234"/>
      <c r="S33" s="234"/>
      <c r="T33" s="234"/>
      <c r="U33" s="234"/>
      <c r="V33" s="234"/>
      <c r="W33" s="234"/>
      <c r="X33" s="234"/>
      <c r="Y33" s="234"/>
      <c r="Z33" s="362"/>
      <c r="AA33" s="300"/>
      <c r="AB33" s="300"/>
      <c r="AC33" s="300"/>
      <c r="AD33" s="300"/>
      <c r="AE33" s="300"/>
      <c r="AF33" s="300"/>
      <c r="AG33" s="300"/>
      <c r="AH33" s="300"/>
      <c r="AI33" s="300"/>
      <c r="AJ33" s="300"/>
      <c r="AK33" s="300"/>
      <c r="AL33" s="300"/>
      <c r="AM33" s="301"/>
      <c r="AN33" s="144"/>
      <c r="AO33" s="144"/>
      <c r="AP33" s="144"/>
      <c r="AQ33" s="144"/>
      <c r="AR33" s="144"/>
      <c r="AS33" s="144"/>
      <c r="AT33" s="144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51"/>
      <c r="CB33" s="151"/>
      <c r="CC33" s="151"/>
      <c r="CD33" s="144"/>
      <c r="CE33" s="145"/>
      <c r="CF33" s="145"/>
      <c r="CG33" s="145"/>
      <c r="CH33" s="145"/>
      <c r="CI33" s="145"/>
      <c r="CJ33" s="145"/>
      <c r="CK33" s="145"/>
      <c r="CL33" s="145"/>
      <c r="CM33" s="145"/>
      <c r="CN33" s="145"/>
      <c r="CO33" s="145"/>
      <c r="CP33" s="145"/>
      <c r="CQ33" s="146"/>
      <c r="CR33" s="144"/>
      <c r="CS33" s="145"/>
      <c r="CT33" s="145"/>
      <c r="CU33" s="145"/>
      <c r="CV33" s="145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  <c r="DG33" s="145"/>
      <c r="DH33" s="146"/>
      <c r="DI33" s="144"/>
      <c r="DJ33" s="145"/>
      <c r="DK33" s="145"/>
      <c r="DL33" s="145"/>
      <c r="DM33" s="145"/>
      <c r="DN33" s="145"/>
      <c r="DO33" s="145"/>
      <c r="DP33" s="145"/>
      <c r="DQ33" s="145"/>
      <c r="DR33" s="145"/>
      <c r="DS33" s="145"/>
      <c r="DT33" s="145"/>
      <c r="DU33" s="146"/>
      <c r="DV33" s="144"/>
      <c r="DW33" s="145"/>
      <c r="DX33" s="145"/>
      <c r="DY33" s="145"/>
      <c r="DZ33" s="145"/>
      <c r="EA33" s="145"/>
      <c r="EB33" s="145"/>
      <c r="EC33" s="145"/>
      <c r="ED33" s="145"/>
      <c r="EE33" s="145"/>
      <c r="EF33" s="145"/>
      <c r="EG33" s="145"/>
      <c r="EH33" s="146"/>
      <c r="EI33" s="35"/>
    </row>
    <row r="34" spans="1:139" s="6" customFormat="1" ht="16.5" customHeight="1" x14ac:dyDescent="0.2">
      <c r="A34" s="194" t="s">
        <v>16</v>
      </c>
      <c r="B34" s="126"/>
      <c r="C34" s="126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26"/>
      <c r="AB34" s="126"/>
      <c r="AC34" s="126"/>
      <c r="AD34" s="126"/>
      <c r="AE34" s="126"/>
      <c r="AF34" s="126"/>
      <c r="AG34" s="126"/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95"/>
      <c r="BC34" s="195"/>
      <c r="BD34" s="195"/>
      <c r="BE34" s="195"/>
      <c r="BF34" s="195"/>
      <c r="BG34" s="195"/>
      <c r="BH34" s="195"/>
      <c r="BI34" s="195"/>
      <c r="BJ34" s="195"/>
      <c r="BK34" s="195"/>
      <c r="BL34" s="195"/>
      <c r="BM34" s="195"/>
      <c r="BN34" s="195"/>
      <c r="BO34" s="196"/>
      <c r="BP34" s="361">
        <f>BP6</f>
        <v>800000</v>
      </c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6"/>
      <c r="CB34" s="56"/>
      <c r="CC34" s="57"/>
      <c r="CD34" s="135">
        <f>CD6</f>
        <v>800000</v>
      </c>
      <c r="CE34" s="145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5"/>
      <c r="CQ34" s="146"/>
      <c r="CR34" s="135">
        <f>CR27</f>
        <v>0</v>
      </c>
      <c r="CS34" s="145"/>
      <c r="CT34" s="145"/>
      <c r="CU34" s="145"/>
      <c r="CV34" s="145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  <c r="DG34" s="145"/>
      <c r="DH34" s="146"/>
      <c r="DI34" s="144"/>
      <c r="DJ34" s="145"/>
      <c r="DK34" s="145"/>
      <c r="DL34" s="145"/>
      <c r="DM34" s="145"/>
      <c r="DN34" s="145"/>
      <c r="DO34" s="145"/>
      <c r="DP34" s="145"/>
      <c r="DQ34" s="145"/>
      <c r="DR34" s="145"/>
      <c r="DS34" s="145"/>
      <c r="DT34" s="145"/>
      <c r="DU34" s="146"/>
      <c r="DV34" s="144"/>
      <c r="DW34" s="145"/>
      <c r="DX34" s="145"/>
      <c r="DY34" s="145"/>
      <c r="DZ34" s="145"/>
      <c r="EA34" s="145"/>
      <c r="EB34" s="145"/>
      <c r="EC34" s="145"/>
      <c r="ED34" s="145"/>
      <c r="EE34" s="145"/>
      <c r="EF34" s="145"/>
      <c r="EG34" s="145"/>
      <c r="EH34" s="146"/>
      <c r="EI34" s="35"/>
    </row>
    <row r="35" spans="1:139" x14ac:dyDescent="0.25"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</row>
  </sheetData>
  <mergeCells count="307">
    <mergeCell ref="DV8:EH8"/>
    <mergeCell ref="A9:F9"/>
    <mergeCell ref="G9:Y9"/>
    <mergeCell ref="Z9:AM9"/>
    <mergeCell ref="AN9:BA9"/>
    <mergeCell ref="BB9:BO9"/>
    <mergeCell ref="BP9:CC9"/>
    <mergeCell ref="A10:F10"/>
    <mergeCell ref="G10:Y10"/>
    <mergeCell ref="Z10:AM10"/>
    <mergeCell ref="AN10:BA10"/>
    <mergeCell ref="BB10:BO10"/>
    <mergeCell ref="BP10:CC10"/>
    <mergeCell ref="CD10:CQ10"/>
    <mergeCell ref="CR10:DH10"/>
    <mergeCell ref="DI10:DU10"/>
    <mergeCell ref="DV10:EH10"/>
    <mergeCell ref="CD9:CQ9"/>
    <mergeCell ref="CR9:DH9"/>
    <mergeCell ref="DI9:DU9"/>
    <mergeCell ref="DV9:EH9"/>
    <mergeCell ref="A8:F8"/>
    <mergeCell ref="G8:Y8"/>
    <mergeCell ref="Z8:AM8"/>
    <mergeCell ref="AN8:BA8"/>
    <mergeCell ref="BB8:BO8"/>
    <mergeCell ref="BP8:CC8"/>
    <mergeCell ref="CD8:CQ8"/>
    <mergeCell ref="CR8:DH8"/>
    <mergeCell ref="DI8:DU8"/>
    <mergeCell ref="DV17:EH17"/>
    <mergeCell ref="A18:F18"/>
    <mergeCell ref="G18:Y18"/>
    <mergeCell ref="Z18:AM18"/>
    <mergeCell ref="AN18:BA18"/>
    <mergeCell ref="BB18:BO18"/>
    <mergeCell ref="BP18:CC18"/>
    <mergeCell ref="CD18:CQ18"/>
    <mergeCell ref="CR18:DH18"/>
    <mergeCell ref="DI18:DU18"/>
    <mergeCell ref="DV18:EH18"/>
    <mergeCell ref="A17:F17"/>
    <mergeCell ref="G17:Y17"/>
    <mergeCell ref="Z17:AM17"/>
    <mergeCell ref="AN17:BA17"/>
    <mergeCell ref="BB17:BO17"/>
    <mergeCell ref="BP17:CC17"/>
    <mergeCell ref="CD17:CQ17"/>
    <mergeCell ref="CR17:DH17"/>
    <mergeCell ref="DI17:DU17"/>
    <mergeCell ref="DV15:EH15"/>
    <mergeCell ref="A16:F16"/>
    <mergeCell ref="G16:Y16"/>
    <mergeCell ref="Z16:AM16"/>
    <mergeCell ref="AN16:BA16"/>
    <mergeCell ref="BB16:BO16"/>
    <mergeCell ref="BP16:CC16"/>
    <mergeCell ref="CD16:CQ16"/>
    <mergeCell ref="CR16:DH16"/>
    <mergeCell ref="DI16:DU16"/>
    <mergeCell ref="DV16:EH16"/>
    <mergeCell ref="A15:F15"/>
    <mergeCell ref="G15:Y15"/>
    <mergeCell ref="Z15:AM15"/>
    <mergeCell ref="AN15:BA15"/>
    <mergeCell ref="BB15:BO15"/>
    <mergeCell ref="BP15:CC15"/>
    <mergeCell ref="CD15:CQ15"/>
    <mergeCell ref="CR15:DH15"/>
    <mergeCell ref="DI15:DU15"/>
    <mergeCell ref="DV13:EH13"/>
    <mergeCell ref="A14:F14"/>
    <mergeCell ref="G14:Y14"/>
    <mergeCell ref="Z14:AM14"/>
    <mergeCell ref="AN14:BA14"/>
    <mergeCell ref="BB14:BO14"/>
    <mergeCell ref="BP14:CC14"/>
    <mergeCell ref="CD14:CQ14"/>
    <mergeCell ref="CR14:DH14"/>
    <mergeCell ref="DI14:DU14"/>
    <mergeCell ref="DV14:EH14"/>
    <mergeCell ref="A13:F13"/>
    <mergeCell ref="G13:Y13"/>
    <mergeCell ref="Z13:AM13"/>
    <mergeCell ref="AN13:BA13"/>
    <mergeCell ref="BB13:BO13"/>
    <mergeCell ref="BP13:CC13"/>
    <mergeCell ref="CD13:CQ13"/>
    <mergeCell ref="CR13:DH13"/>
    <mergeCell ref="DI13:DU13"/>
    <mergeCell ref="DV11:EH11"/>
    <mergeCell ref="A12:F12"/>
    <mergeCell ref="G12:Y12"/>
    <mergeCell ref="Z12:AM12"/>
    <mergeCell ref="AN12:BA12"/>
    <mergeCell ref="BB12:BO12"/>
    <mergeCell ref="BP12:CC12"/>
    <mergeCell ref="CD12:CQ12"/>
    <mergeCell ref="CR12:DH12"/>
    <mergeCell ref="DI12:DU12"/>
    <mergeCell ref="DV12:EH12"/>
    <mergeCell ref="A11:F11"/>
    <mergeCell ref="G11:Y11"/>
    <mergeCell ref="Z11:AM11"/>
    <mergeCell ref="AN11:BA11"/>
    <mergeCell ref="BB11:BO11"/>
    <mergeCell ref="BP11:CC11"/>
    <mergeCell ref="CD11:CQ11"/>
    <mergeCell ref="CR11:DH11"/>
    <mergeCell ref="DI11:DU11"/>
    <mergeCell ref="DV21:EH21"/>
    <mergeCell ref="A22:F22"/>
    <mergeCell ref="G22:Y22"/>
    <mergeCell ref="Z22:AM22"/>
    <mergeCell ref="AN22:BA22"/>
    <mergeCell ref="BB22:BO22"/>
    <mergeCell ref="BP22:CC22"/>
    <mergeCell ref="CD22:CQ22"/>
    <mergeCell ref="CR22:DH22"/>
    <mergeCell ref="DI22:DU22"/>
    <mergeCell ref="DV22:EH22"/>
    <mergeCell ref="A21:F21"/>
    <mergeCell ref="G21:Y21"/>
    <mergeCell ref="Z21:AM21"/>
    <mergeCell ref="AN21:BA21"/>
    <mergeCell ref="BB21:BO21"/>
    <mergeCell ref="BP21:CC21"/>
    <mergeCell ref="CD21:CQ21"/>
    <mergeCell ref="CR21:DH21"/>
    <mergeCell ref="DI21:DU21"/>
    <mergeCell ref="DV19:EH19"/>
    <mergeCell ref="A20:F20"/>
    <mergeCell ref="G20:Y20"/>
    <mergeCell ref="Z20:AM20"/>
    <mergeCell ref="AN20:BA20"/>
    <mergeCell ref="BB20:BO20"/>
    <mergeCell ref="BP20:CC20"/>
    <mergeCell ref="CD20:CQ20"/>
    <mergeCell ref="CR20:DH20"/>
    <mergeCell ref="DI20:DU20"/>
    <mergeCell ref="DV20:EH20"/>
    <mergeCell ref="A19:F19"/>
    <mergeCell ref="G19:Y19"/>
    <mergeCell ref="Z19:AM19"/>
    <mergeCell ref="AN19:BA19"/>
    <mergeCell ref="BB19:BO19"/>
    <mergeCell ref="BP19:CC19"/>
    <mergeCell ref="CD19:CQ19"/>
    <mergeCell ref="CR19:DH19"/>
    <mergeCell ref="DI19:DU19"/>
    <mergeCell ref="BB23:BO23"/>
    <mergeCell ref="BP23:CC23"/>
    <mergeCell ref="CD23:CQ23"/>
    <mergeCell ref="CR23:DH23"/>
    <mergeCell ref="DI23:DU23"/>
    <mergeCell ref="DV23:EH23"/>
    <mergeCell ref="A24:F24"/>
    <mergeCell ref="G24:Y24"/>
    <mergeCell ref="Z24:AM24"/>
    <mergeCell ref="AN24:BA24"/>
    <mergeCell ref="BB24:BO24"/>
    <mergeCell ref="BP24:CC24"/>
    <mergeCell ref="CD24:CQ24"/>
    <mergeCell ref="CR24:DH24"/>
    <mergeCell ref="DI24:DU24"/>
    <mergeCell ref="DV24:EH24"/>
    <mergeCell ref="DV4:EH4"/>
    <mergeCell ref="A5:F5"/>
    <mergeCell ref="G5:Y5"/>
    <mergeCell ref="Z5:AM5"/>
    <mergeCell ref="AN5:BA5"/>
    <mergeCell ref="BB5:BO5"/>
    <mergeCell ref="BP5:CC5"/>
    <mergeCell ref="CD5:CQ5"/>
    <mergeCell ref="CR5:DH5"/>
    <mergeCell ref="DI5:DU5"/>
    <mergeCell ref="CD3:CQ4"/>
    <mergeCell ref="CR3:DH4"/>
    <mergeCell ref="DI3:EH3"/>
    <mergeCell ref="A3:F4"/>
    <mergeCell ref="G3:Y4"/>
    <mergeCell ref="Z3:AM4"/>
    <mergeCell ref="AN3:BA4"/>
    <mergeCell ref="BB3:BO4"/>
    <mergeCell ref="BP3:CC4"/>
    <mergeCell ref="DI4:DU4"/>
    <mergeCell ref="DV5:EH5"/>
    <mergeCell ref="DV6:EH6"/>
    <mergeCell ref="A7:F7"/>
    <mergeCell ref="G7:Y7"/>
    <mergeCell ref="Z7:AM7"/>
    <mergeCell ref="AN7:BA7"/>
    <mergeCell ref="BB7:BO7"/>
    <mergeCell ref="BP7:CC7"/>
    <mergeCell ref="CD7:CQ7"/>
    <mergeCell ref="CR7:DH7"/>
    <mergeCell ref="DI7:DU7"/>
    <mergeCell ref="DV7:EH7"/>
    <mergeCell ref="A6:F6"/>
    <mergeCell ref="G6:Y6"/>
    <mergeCell ref="Z6:AM6"/>
    <mergeCell ref="AN6:BA6"/>
    <mergeCell ref="BB6:BO6"/>
    <mergeCell ref="BP6:CC6"/>
    <mergeCell ref="CD6:CQ6"/>
    <mergeCell ref="CR6:DH6"/>
    <mergeCell ref="DI6:DU6"/>
    <mergeCell ref="DI25:DU25"/>
    <mergeCell ref="A26:F26"/>
    <mergeCell ref="G26:Y26"/>
    <mergeCell ref="Z26:AM26"/>
    <mergeCell ref="AN26:BA26"/>
    <mergeCell ref="BB26:BO26"/>
    <mergeCell ref="BP26:CC26"/>
    <mergeCell ref="CD26:CQ26"/>
    <mergeCell ref="CR26:DH26"/>
    <mergeCell ref="DI26:DU26"/>
    <mergeCell ref="DV25:EH25"/>
    <mergeCell ref="A23:F23"/>
    <mergeCell ref="G23:Y23"/>
    <mergeCell ref="Z23:AM23"/>
    <mergeCell ref="AN23:BA23"/>
    <mergeCell ref="DV26:EH26"/>
    <mergeCell ref="A28:F28"/>
    <mergeCell ref="G28:Y28"/>
    <mergeCell ref="Z28:AM28"/>
    <mergeCell ref="AN28:BA28"/>
    <mergeCell ref="BB28:BO28"/>
    <mergeCell ref="BP28:CC28"/>
    <mergeCell ref="CD28:CQ28"/>
    <mergeCell ref="CR28:DH28"/>
    <mergeCell ref="DI28:DU28"/>
    <mergeCell ref="DV28:EH28"/>
    <mergeCell ref="A25:F25"/>
    <mergeCell ref="G25:Y25"/>
    <mergeCell ref="Z25:AM25"/>
    <mergeCell ref="AN25:BA25"/>
    <mergeCell ref="BB25:BO25"/>
    <mergeCell ref="BP25:CC25"/>
    <mergeCell ref="CD25:CQ25"/>
    <mergeCell ref="CR25:DH25"/>
    <mergeCell ref="DV29:EH29"/>
    <mergeCell ref="A30:F30"/>
    <mergeCell ref="G30:Y30"/>
    <mergeCell ref="Z30:AM30"/>
    <mergeCell ref="AN30:BA30"/>
    <mergeCell ref="BB30:BO30"/>
    <mergeCell ref="BP30:CC30"/>
    <mergeCell ref="CD30:CQ30"/>
    <mergeCell ref="CR30:DH30"/>
    <mergeCell ref="DI30:DU30"/>
    <mergeCell ref="DV30:EH30"/>
    <mergeCell ref="A29:F29"/>
    <mergeCell ref="G29:Y29"/>
    <mergeCell ref="Z29:AM29"/>
    <mergeCell ref="AN29:BA29"/>
    <mergeCell ref="BB29:BO29"/>
    <mergeCell ref="BP29:CC29"/>
    <mergeCell ref="CD29:CQ29"/>
    <mergeCell ref="CR29:DH29"/>
    <mergeCell ref="DI29:DU29"/>
    <mergeCell ref="DV31:EH31"/>
    <mergeCell ref="A32:F32"/>
    <mergeCell ref="G32:Y32"/>
    <mergeCell ref="Z32:AM32"/>
    <mergeCell ref="AN32:BA32"/>
    <mergeCell ref="BB32:BO32"/>
    <mergeCell ref="BP32:CC32"/>
    <mergeCell ref="CD32:CQ32"/>
    <mergeCell ref="CR32:DH32"/>
    <mergeCell ref="DI32:DU32"/>
    <mergeCell ref="A31:F31"/>
    <mergeCell ref="G31:Y31"/>
    <mergeCell ref="Z31:AM31"/>
    <mergeCell ref="AN31:BA31"/>
    <mergeCell ref="BB31:BO31"/>
    <mergeCell ref="BP31:CC31"/>
    <mergeCell ref="CD31:CQ31"/>
    <mergeCell ref="CR31:DH31"/>
    <mergeCell ref="DI31:DU31"/>
    <mergeCell ref="DV33:EH33"/>
    <mergeCell ref="A34:BO34"/>
    <mergeCell ref="BP34:CC34"/>
    <mergeCell ref="CD34:CQ34"/>
    <mergeCell ref="CR34:DH34"/>
    <mergeCell ref="DI34:DU34"/>
    <mergeCell ref="DV34:EH34"/>
    <mergeCell ref="DV32:EH32"/>
    <mergeCell ref="A33:F33"/>
    <mergeCell ref="G33:Y33"/>
    <mergeCell ref="Z33:AM33"/>
    <mergeCell ref="AN33:BA33"/>
    <mergeCell ref="BB33:BO33"/>
    <mergeCell ref="BP33:CC33"/>
    <mergeCell ref="CD33:CQ33"/>
    <mergeCell ref="CR33:DH33"/>
    <mergeCell ref="DI33:DU33"/>
    <mergeCell ref="DV27:EH27"/>
    <mergeCell ref="A27:F27"/>
    <mergeCell ref="G27:Y27"/>
    <mergeCell ref="Z27:AM27"/>
    <mergeCell ref="AN27:BA27"/>
    <mergeCell ref="BB27:BO27"/>
    <mergeCell ref="BP27:CC27"/>
    <mergeCell ref="CD27:CQ27"/>
    <mergeCell ref="CR27:DH27"/>
    <mergeCell ref="DI27:DU27"/>
  </mergeCells>
  <pageMargins left="0.78740157480314965" right="0.70866141732283472" top="0.78740157480314965" bottom="0.39370078740157483" header="0.19685039370078741" footer="0.19685039370078741"/>
  <pageSetup paperSize="9" scale="93" orientation="landscape" r:id="rId1"/>
  <headerFooter alignWithMargins="0"/>
  <rowBreaks count="1" manualBreakCount="1">
    <brk id="34" max="137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EN50"/>
  <sheetViews>
    <sheetView view="pageBreakPreview" topLeftCell="A19" zoomScaleNormal="100" zoomScaleSheetLayoutView="100" workbookViewId="0">
      <selection activeCell="AY11" sqref="AY11:BK11"/>
    </sheetView>
  </sheetViews>
  <sheetFormatPr defaultColWidth="0.85546875" defaultRowHeight="15" x14ac:dyDescent="0.25"/>
  <cols>
    <col min="1" max="20" width="0.85546875" style="1"/>
    <col min="21" max="21" width="19" style="1" customWidth="1"/>
    <col min="22" max="62" width="0.85546875" style="1"/>
    <col min="63" max="63" width="3.42578125" style="1" customWidth="1"/>
    <col min="64" max="71" width="0.85546875" style="1"/>
    <col min="72" max="72" width="1.5703125" style="1" customWidth="1"/>
    <col min="73" max="86" width="0.85546875" style="1"/>
    <col min="87" max="87" width="6.140625" style="1" customWidth="1"/>
    <col min="88" max="99" width="0.85546875" style="1"/>
    <col min="100" max="100" width="1.140625" style="1" customWidth="1"/>
    <col min="101" max="123" width="0.85546875" style="1"/>
    <col min="124" max="124" width="3.28515625" style="1" customWidth="1"/>
    <col min="125" max="142" width="0.85546875" style="1"/>
    <col min="143" max="143" width="9.7109375" style="41" hidden="1" customWidth="1"/>
    <col min="144" max="144" width="21.85546875" style="41" hidden="1" customWidth="1"/>
    <col min="145" max="16384" width="0.85546875" style="1"/>
  </cols>
  <sheetData>
    <row r="1" spans="1:144" s="5" customFormat="1" x14ac:dyDescent="0.25">
      <c r="A1" s="5" t="s">
        <v>145</v>
      </c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M1" s="38"/>
      <c r="EN1" s="38"/>
    </row>
    <row r="2" spans="1:144" s="5" customFormat="1" ht="12.75" customHeight="1" x14ac:dyDescent="0.25"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M2" s="38"/>
      <c r="EN2" s="38"/>
    </row>
    <row r="3" spans="1:144" s="3" customFormat="1" ht="86.25" customHeight="1" x14ac:dyDescent="0.2">
      <c r="A3" s="201" t="s">
        <v>3</v>
      </c>
      <c r="B3" s="202"/>
      <c r="C3" s="202"/>
      <c r="D3" s="202"/>
      <c r="E3" s="202"/>
      <c r="F3" s="203"/>
      <c r="G3" s="374" t="s">
        <v>23</v>
      </c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5"/>
      <c r="X3" s="373" t="s">
        <v>219</v>
      </c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1"/>
      <c r="AL3" s="374" t="s">
        <v>109</v>
      </c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1"/>
      <c r="AY3" s="373" t="s">
        <v>142</v>
      </c>
      <c r="AZ3" s="374"/>
      <c r="BA3" s="374"/>
      <c r="BB3" s="374"/>
      <c r="BC3" s="374"/>
      <c r="BD3" s="374"/>
      <c r="BE3" s="374"/>
      <c r="BF3" s="374"/>
      <c r="BG3" s="374"/>
      <c r="BH3" s="374"/>
      <c r="BI3" s="374"/>
      <c r="BJ3" s="374"/>
      <c r="BK3" s="375"/>
      <c r="BL3" s="373" t="s">
        <v>148</v>
      </c>
      <c r="BM3" s="374"/>
      <c r="BN3" s="374"/>
      <c r="BO3" s="374"/>
      <c r="BP3" s="374"/>
      <c r="BQ3" s="374"/>
      <c r="BR3" s="374"/>
      <c r="BS3" s="374"/>
      <c r="BT3" s="374"/>
      <c r="BU3" s="374"/>
      <c r="BV3" s="374"/>
      <c r="BW3" s="375"/>
      <c r="BX3" s="373" t="s">
        <v>249</v>
      </c>
      <c r="BY3" s="374"/>
      <c r="BZ3" s="374"/>
      <c r="CA3" s="374"/>
      <c r="CB3" s="374"/>
      <c r="CC3" s="374"/>
      <c r="CD3" s="374"/>
      <c r="CE3" s="374"/>
      <c r="CF3" s="374"/>
      <c r="CG3" s="374"/>
      <c r="CH3" s="374"/>
      <c r="CI3" s="375"/>
      <c r="CJ3" s="379" t="s">
        <v>175</v>
      </c>
      <c r="CK3" s="380"/>
      <c r="CL3" s="380"/>
      <c r="CM3" s="380"/>
      <c r="CN3" s="380"/>
      <c r="CO3" s="380"/>
      <c r="CP3" s="380"/>
      <c r="CQ3" s="380"/>
      <c r="CR3" s="380"/>
      <c r="CS3" s="380"/>
      <c r="CT3" s="380"/>
      <c r="CU3" s="380"/>
      <c r="CV3" s="380"/>
      <c r="CW3" s="381"/>
      <c r="CX3" s="379" t="s">
        <v>176</v>
      </c>
      <c r="CY3" s="380"/>
      <c r="CZ3" s="380"/>
      <c r="DA3" s="380"/>
      <c r="DB3" s="380"/>
      <c r="DC3" s="380"/>
      <c r="DD3" s="380"/>
      <c r="DE3" s="380"/>
      <c r="DF3" s="380"/>
      <c r="DG3" s="380"/>
      <c r="DH3" s="380"/>
      <c r="DI3" s="70"/>
      <c r="DJ3" s="70"/>
      <c r="DK3" s="70"/>
      <c r="DL3" s="70"/>
      <c r="DM3" s="71"/>
      <c r="DN3" s="370" t="s">
        <v>18</v>
      </c>
      <c r="DO3" s="371"/>
      <c r="DP3" s="371"/>
      <c r="DQ3" s="371"/>
      <c r="DR3" s="371"/>
      <c r="DS3" s="371"/>
      <c r="DT3" s="371"/>
      <c r="DU3" s="371"/>
      <c r="DV3" s="371"/>
      <c r="DW3" s="371"/>
      <c r="DX3" s="371"/>
      <c r="DY3" s="371"/>
      <c r="DZ3" s="371"/>
      <c r="EA3" s="371"/>
      <c r="EB3" s="371"/>
      <c r="EC3" s="371"/>
      <c r="ED3" s="371"/>
      <c r="EE3" s="371"/>
      <c r="EF3" s="371"/>
      <c r="EG3" s="371"/>
      <c r="EH3" s="372"/>
      <c r="EM3" s="42"/>
      <c r="EN3" s="42"/>
    </row>
    <row r="4" spans="1:144" s="3" customFormat="1" ht="36" customHeight="1" x14ac:dyDescent="0.2">
      <c r="A4" s="207"/>
      <c r="B4" s="208"/>
      <c r="C4" s="208"/>
      <c r="D4" s="208"/>
      <c r="E4" s="208"/>
      <c r="F4" s="209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8"/>
      <c r="X4" s="72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4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4"/>
      <c r="AY4" s="376"/>
      <c r="AZ4" s="377"/>
      <c r="BA4" s="377"/>
      <c r="BB4" s="377"/>
      <c r="BC4" s="377"/>
      <c r="BD4" s="377"/>
      <c r="BE4" s="377"/>
      <c r="BF4" s="377"/>
      <c r="BG4" s="377"/>
      <c r="BH4" s="377"/>
      <c r="BI4" s="377"/>
      <c r="BJ4" s="377"/>
      <c r="BK4" s="378"/>
      <c r="BL4" s="376"/>
      <c r="BM4" s="377"/>
      <c r="BN4" s="377"/>
      <c r="BO4" s="377"/>
      <c r="BP4" s="377"/>
      <c r="BQ4" s="377"/>
      <c r="BR4" s="377"/>
      <c r="BS4" s="377"/>
      <c r="BT4" s="377"/>
      <c r="BU4" s="377"/>
      <c r="BV4" s="377"/>
      <c r="BW4" s="378"/>
      <c r="BX4" s="376"/>
      <c r="BY4" s="377"/>
      <c r="BZ4" s="377"/>
      <c r="CA4" s="377"/>
      <c r="CB4" s="377"/>
      <c r="CC4" s="377"/>
      <c r="CD4" s="377"/>
      <c r="CE4" s="377"/>
      <c r="CF4" s="377"/>
      <c r="CG4" s="377"/>
      <c r="CH4" s="377"/>
      <c r="CI4" s="378"/>
      <c r="CJ4" s="382"/>
      <c r="CK4" s="383"/>
      <c r="CL4" s="383"/>
      <c r="CM4" s="383"/>
      <c r="CN4" s="383"/>
      <c r="CO4" s="383"/>
      <c r="CP4" s="383"/>
      <c r="CQ4" s="383"/>
      <c r="CR4" s="383"/>
      <c r="CS4" s="383"/>
      <c r="CT4" s="383"/>
      <c r="CU4" s="383"/>
      <c r="CV4" s="383"/>
      <c r="CW4" s="384"/>
      <c r="CX4" s="382"/>
      <c r="CY4" s="383"/>
      <c r="CZ4" s="383"/>
      <c r="DA4" s="383"/>
      <c r="DB4" s="383"/>
      <c r="DC4" s="383"/>
      <c r="DD4" s="383"/>
      <c r="DE4" s="383"/>
      <c r="DF4" s="383"/>
      <c r="DG4" s="383"/>
      <c r="DH4" s="383"/>
      <c r="DI4" s="73"/>
      <c r="DJ4" s="73"/>
      <c r="DK4" s="73"/>
      <c r="DL4" s="73"/>
      <c r="DM4" s="74"/>
      <c r="DN4" s="370" t="s">
        <v>2</v>
      </c>
      <c r="DO4" s="371"/>
      <c r="DP4" s="371"/>
      <c r="DQ4" s="371"/>
      <c r="DR4" s="371"/>
      <c r="DS4" s="371"/>
      <c r="DT4" s="371"/>
      <c r="DU4" s="371"/>
      <c r="DV4" s="371"/>
      <c r="DW4" s="371"/>
      <c r="DX4" s="372"/>
      <c r="DY4" s="370" t="s">
        <v>19</v>
      </c>
      <c r="DZ4" s="371"/>
      <c r="EA4" s="371"/>
      <c r="EB4" s="371"/>
      <c r="EC4" s="371"/>
      <c r="ED4" s="371"/>
      <c r="EE4" s="371"/>
      <c r="EF4" s="371"/>
      <c r="EG4" s="371"/>
      <c r="EH4" s="372"/>
      <c r="EM4" s="42"/>
      <c r="EN4" s="42"/>
    </row>
    <row r="5" spans="1:144" s="7" customFormat="1" ht="12.75" x14ac:dyDescent="0.2">
      <c r="A5" s="213">
        <v>1</v>
      </c>
      <c r="B5" s="214"/>
      <c r="C5" s="214"/>
      <c r="D5" s="214"/>
      <c r="E5" s="214"/>
      <c r="F5" s="215"/>
      <c r="G5" s="365">
        <v>2</v>
      </c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6"/>
      <c r="X5" s="362">
        <v>3</v>
      </c>
      <c r="Y5" s="300"/>
      <c r="Z5" s="300"/>
      <c r="AA5" s="300"/>
      <c r="AB5" s="300"/>
      <c r="AC5" s="300"/>
      <c r="AD5" s="300"/>
      <c r="AE5" s="300"/>
      <c r="AF5" s="300"/>
      <c r="AG5" s="300"/>
      <c r="AH5" s="300"/>
      <c r="AI5" s="300"/>
      <c r="AJ5" s="300"/>
      <c r="AK5" s="300"/>
      <c r="AL5" s="362">
        <v>4</v>
      </c>
      <c r="AM5" s="300"/>
      <c r="AN5" s="300"/>
      <c r="AO5" s="300"/>
      <c r="AP5" s="300"/>
      <c r="AQ5" s="300"/>
      <c r="AR5" s="300"/>
      <c r="AS5" s="300"/>
      <c r="AT5" s="300"/>
      <c r="AU5" s="300"/>
      <c r="AV5" s="300"/>
      <c r="AW5" s="300"/>
      <c r="AX5" s="301"/>
      <c r="AY5" s="364">
        <v>5</v>
      </c>
      <c r="AZ5" s="365"/>
      <c r="BA5" s="365"/>
      <c r="BB5" s="365"/>
      <c r="BC5" s="365"/>
      <c r="BD5" s="365"/>
      <c r="BE5" s="365"/>
      <c r="BF5" s="365"/>
      <c r="BG5" s="365"/>
      <c r="BH5" s="365"/>
      <c r="BI5" s="365"/>
      <c r="BJ5" s="365"/>
      <c r="BK5" s="366"/>
      <c r="BL5" s="364">
        <v>6</v>
      </c>
      <c r="BM5" s="365"/>
      <c r="BN5" s="365"/>
      <c r="BO5" s="365"/>
      <c r="BP5" s="365"/>
      <c r="BQ5" s="365"/>
      <c r="BR5" s="365"/>
      <c r="BS5" s="365"/>
      <c r="BT5" s="365"/>
      <c r="BU5" s="365"/>
      <c r="BV5" s="365"/>
      <c r="BW5" s="366"/>
      <c r="BX5" s="364">
        <v>7</v>
      </c>
      <c r="BY5" s="365"/>
      <c r="BZ5" s="365"/>
      <c r="CA5" s="365"/>
      <c r="CB5" s="365"/>
      <c r="CC5" s="365"/>
      <c r="CD5" s="365"/>
      <c r="CE5" s="365"/>
      <c r="CF5" s="365"/>
      <c r="CG5" s="365"/>
      <c r="CH5" s="365"/>
      <c r="CI5" s="366"/>
      <c r="CJ5" s="367">
        <v>8</v>
      </c>
      <c r="CK5" s="368"/>
      <c r="CL5" s="368"/>
      <c r="CM5" s="368"/>
      <c r="CN5" s="368"/>
      <c r="CO5" s="368"/>
      <c r="CP5" s="368"/>
      <c r="CQ5" s="368"/>
      <c r="CR5" s="368"/>
      <c r="CS5" s="368"/>
      <c r="CT5" s="368"/>
      <c r="CU5" s="368"/>
      <c r="CV5" s="368"/>
      <c r="CW5" s="369"/>
      <c r="CX5" s="367">
        <v>9</v>
      </c>
      <c r="CY5" s="368"/>
      <c r="CZ5" s="368"/>
      <c r="DA5" s="368"/>
      <c r="DB5" s="368"/>
      <c r="DC5" s="368"/>
      <c r="DD5" s="368"/>
      <c r="DE5" s="368"/>
      <c r="DF5" s="368"/>
      <c r="DG5" s="368"/>
      <c r="DH5" s="368"/>
      <c r="DI5" s="226"/>
      <c r="DJ5" s="226"/>
      <c r="DK5" s="226"/>
      <c r="DL5" s="226"/>
      <c r="DM5" s="227"/>
      <c r="DN5" s="367">
        <v>10</v>
      </c>
      <c r="DO5" s="368"/>
      <c r="DP5" s="368"/>
      <c r="DQ5" s="368"/>
      <c r="DR5" s="368"/>
      <c r="DS5" s="368"/>
      <c r="DT5" s="368"/>
      <c r="DU5" s="368"/>
      <c r="DV5" s="368"/>
      <c r="DW5" s="368"/>
      <c r="DX5" s="369"/>
      <c r="DY5" s="367">
        <v>11</v>
      </c>
      <c r="DZ5" s="368"/>
      <c r="EA5" s="368"/>
      <c r="EB5" s="368"/>
      <c r="EC5" s="368"/>
      <c r="ED5" s="368"/>
      <c r="EE5" s="368"/>
      <c r="EF5" s="368"/>
      <c r="EG5" s="368"/>
      <c r="EH5" s="369"/>
      <c r="EM5" s="40"/>
      <c r="EN5" s="40"/>
    </row>
    <row r="6" spans="1:144" s="6" customFormat="1" ht="26.25" customHeight="1" x14ac:dyDescent="0.2">
      <c r="A6" s="147" t="s">
        <v>6</v>
      </c>
      <c r="B6" s="148"/>
      <c r="C6" s="148"/>
      <c r="D6" s="148"/>
      <c r="E6" s="148"/>
      <c r="F6" s="149"/>
      <c r="G6" s="234" t="s">
        <v>146</v>
      </c>
      <c r="H6" s="234"/>
      <c r="I6" s="234"/>
      <c r="J6" s="234"/>
      <c r="K6" s="234"/>
      <c r="L6" s="234"/>
      <c r="M6" s="234"/>
      <c r="N6" s="234"/>
      <c r="O6" s="234"/>
      <c r="P6" s="234"/>
      <c r="Q6" s="234"/>
      <c r="R6" s="234"/>
      <c r="S6" s="234"/>
      <c r="T6" s="234"/>
      <c r="U6" s="234"/>
      <c r="V6" s="234"/>
      <c r="W6" s="235"/>
      <c r="X6" s="263" t="s">
        <v>1</v>
      </c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263" t="s">
        <v>1</v>
      </c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7"/>
      <c r="AY6" s="151" t="s">
        <v>1</v>
      </c>
      <c r="AZ6" s="151"/>
      <c r="BA6" s="151"/>
      <c r="BB6" s="151"/>
      <c r="BC6" s="151"/>
      <c r="BD6" s="151"/>
      <c r="BE6" s="151"/>
      <c r="BF6" s="151"/>
      <c r="BG6" s="151"/>
      <c r="BH6" s="151"/>
      <c r="BI6" s="151"/>
      <c r="BJ6" s="151"/>
      <c r="BK6" s="151"/>
      <c r="BL6" s="151" t="s">
        <v>1</v>
      </c>
      <c r="BM6" s="151"/>
      <c r="BN6" s="151"/>
      <c r="BO6" s="151"/>
      <c r="BP6" s="151"/>
      <c r="BQ6" s="151"/>
      <c r="BR6" s="151"/>
      <c r="BS6" s="151"/>
      <c r="BT6" s="151"/>
      <c r="BU6" s="151"/>
      <c r="BV6" s="151"/>
      <c r="BW6" s="151"/>
      <c r="BX6" s="144" t="s">
        <v>1</v>
      </c>
      <c r="BY6" s="144"/>
      <c r="BZ6" s="144"/>
      <c r="CA6" s="144"/>
      <c r="CB6" s="144"/>
      <c r="CC6" s="144"/>
      <c r="CD6" s="144"/>
      <c r="CE6" s="144"/>
      <c r="CF6" s="144"/>
      <c r="CG6" s="144"/>
      <c r="CH6" s="144"/>
      <c r="CI6" s="144"/>
      <c r="CJ6" s="144" t="s">
        <v>1</v>
      </c>
      <c r="CK6" s="145"/>
      <c r="CL6" s="145"/>
      <c r="CM6" s="145"/>
      <c r="CN6" s="145"/>
      <c r="CO6" s="145"/>
      <c r="CP6" s="145"/>
      <c r="CQ6" s="145"/>
      <c r="CR6" s="145"/>
      <c r="CS6" s="145"/>
      <c r="CT6" s="145"/>
      <c r="CU6" s="145"/>
      <c r="CV6" s="145"/>
      <c r="CW6" s="146"/>
      <c r="CX6" s="370" t="s">
        <v>1</v>
      </c>
      <c r="CY6" s="371"/>
      <c r="CZ6" s="371"/>
      <c r="DA6" s="371"/>
      <c r="DB6" s="371"/>
      <c r="DC6" s="371"/>
      <c r="DD6" s="371"/>
      <c r="DE6" s="371"/>
      <c r="DF6" s="371"/>
      <c r="DG6" s="371"/>
      <c r="DH6" s="371"/>
      <c r="DI6" s="56"/>
      <c r="DJ6" s="56"/>
      <c r="DK6" s="56"/>
      <c r="DL6" s="56"/>
      <c r="DM6" s="57"/>
      <c r="DN6" s="144" t="s">
        <v>1</v>
      </c>
      <c r="DO6" s="145"/>
      <c r="DP6" s="145"/>
      <c r="DQ6" s="145"/>
      <c r="DR6" s="145"/>
      <c r="DS6" s="145"/>
      <c r="DT6" s="145"/>
      <c r="DU6" s="145"/>
      <c r="DV6" s="145"/>
      <c r="DW6" s="145"/>
      <c r="DX6" s="146"/>
      <c r="DY6" s="144" t="s">
        <v>1</v>
      </c>
      <c r="DZ6" s="145"/>
      <c r="EA6" s="145"/>
      <c r="EB6" s="145"/>
      <c r="EC6" s="145"/>
      <c r="ED6" s="145"/>
      <c r="EE6" s="145"/>
      <c r="EF6" s="145"/>
      <c r="EG6" s="145"/>
      <c r="EH6" s="146"/>
      <c r="EM6" s="35"/>
      <c r="EN6" s="35"/>
    </row>
    <row r="7" spans="1:144" s="6" customFormat="1" ht="26.25" customHeight="1" x14ac:dyDescent="0.2">
      <c r="A7" s="147" t="s">
        <v>25</v>
      </c>
      <c r="B7" s="148"/>
      <c r="C7" s="148"/>
      <c r="D7" s="148"/>
      <c r="E7" s="148"/>
      <c r="F7" s="149"/>
      <c r="G7" s="234" t="s">
        <v>147</v>
      </c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63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263" t="s">
        <v>1</v>
      </c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7"/>
      <c r="AY7" s="151" t="s">
        <v>1</v>
      </c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1"/>
      <c r="BK7" s="151"/>
      <c r="BL7" s="151" t="s">
        <v>1</v>
      </c>
      <c r="BM7" s="152"/>
      <c r="BN7" s="152"/>
      <c r="BO7" s="152"/>
      <c r="BP7" s="152"/>
      <c r="BQ7" s="152"/>
      <c r="BR7" s="152"/>
      <c r="BS7" s="152"/>
      <c r="BT7" s="152"/>
      <c r="BU7" s="152"/>
      <c r="BV7" s="152"/>
      <c r="BW7" s="153"/>
      <c r="BX7" s="151"/>
      <c r="BY7" s="152"/>
      <c r="BZ7" s="152"/>
      <c r="CA7" s="152"/>
      <c r="CB7" s="152"/>
      <c r="CC7" s="152"/>
      <c r="CD7" s="152"/>
      <c r="CE7" s="152"/>
      <c r="CF7" s="152"/>
      <c r="CG7" s="152"/>
      <c r="CH7" s="152"/>
      <c r="CI7" s="153"/>
      <c r="CJ7" s="144"/>
      <c r="CK7" s="144"/>
      <c r="CL7" s="144"/>
      <c r="CM7" s="144"/>
      <c r="CN7" s="144"/>
      <c r="CO7" s="144"/>
      <c r="CP7" s="144"/>
      <c r="CQ7" s="144"/>
      <c r="CR7" s="144"/>
      <c r="CS7" s="144"/>
      <c r="CT7" s="144"/>
      <c r="CU7" s="144"/>
      <c r="CV7" s="144"/>
      <c r="CW7" s="144"/>
      <c r="CX7" s="370"/>
      <c r="CY7" s="371"/>
      <c r="CZ7" s="371"/>
      <c r="DA7" s="371"/>
      <c r="DB7" s="371"/>
      <c r="DC7" s="371"/>
      <c r="DD7" s="371"/>
      <c r="DE7" s="371"/>
      <c r="DF7" s="371"/>
      <c r="DG7" s="371"/>
      <c r="DH7" s="371"/>
      <c r="DI7" s="56"/>
      <c r="DJ7" s="56"/>
      <c r="DK7" s="56"/>
      <c r="DL7" s="56"/>
      <c r="DM7" s="57"/>
      <c r="DN7" s="135"/>
      <c r="DO7" s="340"/>
      <c r="DP7" s="340"/>
      <c r="DQ7" s="340"/>
      <c r="DR7" s="340"/>
      <c r="DS7" s="340"/>
      <c r="DT7" s="340"/>
      <c r="DU7" s="340"/>
      <c r="DV7" s="340"/>
      <c r="DW7" s="340"/>
      <c r="DX7" s="389"/>
      <c r="DY7" s="144"/>
      <c r="DZ7" s="145"/>
      <c r="EA7" s="145"/>
      <c r="EB7" s="145"/>
      <c r="EC7" s="145"/>
      <c r="ED7" s="145"/>
      <c r="EE7" s="145"/>
      <c r="EF7" s="145"/>
      <c r="EG7" s="145"/>
      <c r="EH7" s="146"/>
      <c r="EM7" s="35"/>
      <c r="EN7" s="35"/>
    </row>
    <row r="8" spans="1:144" s="6" customFormat="1" ht="43.5" customHeight="1" x14ac:dyDescent="0.2">
      <c r="A8" s="248" t="s">
        <v>65</v>
      </c>
      <c r="B8" s="56"/>
      <c r="C8" s="56"/>
      <c r="D8" s="56"/>
      <c r="E8" s="56"/>
      <c r="F8" s="57"/>
      <c r="G8" s="336" t="s">
        <v>354</v>
      </c>
      <c r="H8" s="336"/>
      <c r="I8" s="336"/>
      <c r="J8" s="336"/>
      <c r="K8" s="336"/>
      <c r="L8" s="336"/>
      <c r="M8" s="336"/>
      <c r="N8" s="336"/>
      <c r="O8" s="336"/>
      <c r="P8" s="336"/>
      <c r="Q8" s="336"/>
      <c r="R8" s="336"/>
      <c r="S8" s="336"/>
      <c r="T8" s="336"/>
      <c r="U8" s="336"/>
      <c r="V8" s="336"/>
      <c r="W8" s="336"/>
      <c r="X8" s="263">
        <v>341</v>
      </c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263" t="s">
        <v>353</v>
      </c>
      <c r="AM8" s="266"/>
      <c r="AN8" s="266"/>
      <c r="AO8" s="266"/>
      <c r="AP8" s="266"/>
      <c r="AQ8" s="266"/>
      <c r="AR8" s="266"/>
      <c r="AS8" s="266"/>
      <c r="AT8" s="266"/>
      <c r="AU8" s="266"/>
      <c r="AV8" s="266"/>
      <c r="AW8" s="266"/>
      <c r="AX8" s="385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361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8"/>
      <c r="BX8" s="361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8"/>
      <c r="CJ8" s="361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7"/>
      <c r="CX8" s="370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7"/>
      <c r="DN8" s="361"/>
      <c r="DO8" s="117"/>
      <c r="DP8" s="117"/>
      <c r="DQ8" s="117"/>
      <c r="DR8" s="117"/>
      <c r="DS8" s="117"/>
      <c r="DT8" s="117"/>
      <c r="DU8" s="117"/>
      <c r="DV8" s="117"/>
      <c r="DW8" s="117"/>
      <c r="DX8" s="118"/>
      <c r="DY8" s="370"/>
      <c r="DZ8" s="56"/>
      <c r="EA8" s="56"/>
      <c r="EB8" s="56"/>
      <c r="EC8" s="56"/>
      <c r="ED8" s="56"/>
      <c r="EE8" s="56"/>
      <c r="EF8" s="56"/>
      <c r="EG8" s="56"/>
      <c r="EH8" s="57"/>
      <c r="EM8" s="35">
        <v>300000</v>
      </c>
      <c r="EN8" s="35">
        <v>2500000</v>
      </c>
    </row>
    <row r="9" spans="1:144" s="6" customFormat="1" ht="32.25" customHeight="1" x14ac:dyDescent="0.2">
      <c r="A9" s="248" t="s">
        <v>344</v>
      </c>
      <c r="B9" s="56"/>
      <c r="C9" s="56"/>
      <c r="D9" s="56"/>
      <c r="E9" s="56"/>
      <c r="F9" s="57"/>
      <c r="G9" s="336" t="s">
        <v>355</v>
      </c>
      <c r="H9" s="336"/>
      <c r="I9" s="336"/>
      <c r="J9" s="336"/>
      <c r="K9" s="336"/>
      <c r="L9" s="336"/>
      <c r="M9" s="336"/>
      <c r="N9" s="336"/>
      <c r="O9" s="336"/>
      <c r="P9" s="336"/>
      <c r="Q9" s="336"/>
      <c r="R9" s="336"/>
      <c r="S9" s="336"/>
      <c r="T9" s="336"/>
      <c r="U9" s="336"/>
      <c r="V9" s="336"/>
      <c r="W9" s="336"/>
      <c r="X9" s="263">
        <v>342</v>
      </c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263" t="s">
        <v>353</v>
      </c>
      <c r="AM9" s="266"/>
      <c r="AN9" s="266"/>
      <c r="AO9" s="266"/>
      <c r="AP9" s="266"/>
      <c r="AQ9" s="266"/>
      <c r="AR9" s="266"/>
      <c r="AS9" s="266"/>
      <c r="AT9" s="266"/>
      <c r="AU9" s="266"/>
      <c r="AV9" s="266"/>
      <c r="AW9" s="266"/>
      <c r="AX9" s="385"/>
      <c r="AY9" s="144">
        <v>101.5</v>
      </c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390">
        <v>31101.460999999999</v>
      </c>
      <c r="BM9" s="391"/>
      <c r="BN9" s="391"/>
      <c r="BO9" s="391"/>
      <c r="BP9" s="391"/>
      <c r="BQ9" s="391"/>
      <c r="BR9" s="391"/>
      <c r="BS9" s="391"/>
      <c r="BT9" s="391"/>
      <c r="BU9" s="391"/>
      <c r="BV9" s="391"/>
      <c r="BW9" s="392"/>
      <c r="BX9" s="361">
        <f>DN9</f>
        <v>894232.29</v>
      </c>
      <c r="BY9" s="56"/>
      <c r="BZ9" s="56"/>
      <c r="CA9" s="56"/>
      <c r="CB9" s="56"/>
      <c r="CC9" s="56"/>
      <c r="CD9" s="56"/>
      <c r="CE9" s="56"/>
      <c r="CF9" s="56"/>
      <c r="CG9" s="56"/>
      <c r="CH9" s="56"/>
      <c r="CI9" s="57"/>
      <c r="CJ9" s="393"/>
      <c r="CK9" s="394"/>
      <c r="CL9" s="394"/>
      <c r="CM9" s="394"/>
      <c r="CN9" s="394"/>
      <c r="CO9" s="394"/>
      <c r="CP9" s="394"/>
      <c r="CQ9" s="394"/>
      <c r="CR9" s="394"/>
      <c r="CS9" s="394"/>
      <c r="CT9" s="394"/>
      <c r="CU9" s="394"/>
      <c r="CV9" s="394"/>
      <c r="CW9" s="395"/>
      <c r="CX9" s="370"/>
      <c r="CY9" s="56"/>
      <c r="CZ9" s="56"/>
      <c r="DA9" s="56"/>
      <c r="DB9" s="56"/>
      <c r="DC9" s="56"/>
      <c r="DD9" s="56"/>
      <c r="DE9" s="56"/>
      <c r="DF9" s="56"/>
      <c r="DG9" s="56"/>
      <c r="DH9" s="56"/>
      <c r="DI9" s="56"/>
      <c r="DJ9" s="56"/>
      <c r="DK9" s="56"/>
      <c r="DL9" s="56"/>
      <c r="DM9" s="57"/>
      <c r="DN9" s="361">
        <v>894232.29</v>
      </c>
      <c r="DO9" s="117"/>
      <c r="DP9" s="117"/>
      <c r="DQ9" s="117"/>
      <c r="DR9" s="117"/>
      <c r="DS9" s="117"/>
      <c r="DT9" s="117"/>
      <c r="DU9" s="117"/>
      <c r="DV9" s="117"/>
      <c r="DW9" s="117"/>
      <c r="DX9" s="118"/>
      <c r="DY9" s="370"/>
      <c r="DZ9" s="56"/>
      <c r="EA9" s="56"/>
      <c r="EB9" s="56"/>
      <c r="EC9" s="56"/>
      <c r="ED9" s="56"/>
      <c r="EE9" s="56"/>
      <c r="EF9" s="56"/>
      <c r="EG9" s="56"/>
      <c r="EH9" s="57"/>
      <c r="EM9" s="35">
        <v>300000</v>
      </c>
      <c r="EN9" s="35">
        <v>2500000</v>
      </c>
    </row>
    <row r="10" spans="1:144" s="6" customFormat="1" ht="43.5" customHeight="1" x14ac:dyDescent="0.2">
      <c r="A10" s="248" t="s">
        <v>345</v>
      </c>
      <c r="B10" s="56"/>
      <c r="C10" s="56"/>
      <c r="D10" s="56"/>
      <c r="E10" s="56"/>
      <c r="F10" s="57"/>
      <c r="G10" s="336" t="s">
        <v>348</v>
      </c>
      <c r="H10" s="336"/>
      <c r="I10" s="336"/>
      <c r="J10" s="336"/>
      <c r="K10" s="336"/>
      <c r="L10" s="336"/>
      <c r="M10" s="336"/>
      <c r="N10" s="336"/>
      <c r="O10" s="336"/>
      <c r="P10" s="336"/>
      <c r="Q10" s="336"/>
      <c r="R10" s="336"/>
      <c r="S10" s="336"/>
      <c r="T10" s="336"/>
      <c r="U10" s="336"/>
      <c r="V10" s="336"/>
      <c r="W10" s="336"/>
      <c r="X10" s="263">
        <v>343</v>
      </c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263" t="s">
        <v>1</v>
      </c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7"/>
      <c r="AY10" s="151" t="s">
        <v>1</v>
      </c>
      <c r="AZ10" s="151"/>
      <c r="BA10" s="151"/>
      <c r="BB10" s="151"/>
      <c r="BC10" s="151"/>
      <c r="BD10" s="151"/>
      <c r="BE10" s="151"/>
      <c r="BF10" s="151"/>
      <c r="BG10" s="151"/>
      <c r="BH10" s="151"/>
      <c r="BI10" s="151"/>
      <c r="BJ10" s="151"/>
      <c r="BK10" s="151"/>
      <c r="BL10" s="151" t="s">
        <v>1</v>
      </c>
      <c r="BM10" s="152"/>
      <c r="BN10" s="152"/>
      <c r="BO10" s="152"/>
      <c r="BP10" s="152"/>
      <c r="BQ10" s="152"/>
      <c r="BR10" s="152"/>
      <c r="BS10" s="152"/>
      <c r="BT10" s="152"/>
      <c r="BU10" s="152"/>
      <c r="BV10" s="152"/>
      <c r="BW10" s="153"/>
      <c r="BX10" s="361">
        <f>BX11+BX12</f>
        <v>2030000</v>
      </c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7"/>
      <c r="CJ10" s="361">
        <f>BX10</f>
        <v>2030000</v>
      </c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7"/>
      <c r="CX10" s="370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7"/>
      <c r="DN10" s="361"/>
      <c r="DO10" s="117"/>
      <c r="DP10" s="117"/>
      <c r="DQ10" s="117"/>
      <c r="DR10" s="117"/>
      <c r="DS10" s="117"/>
      <c r="DT10" s="117"/>
      <c r="DU10" s="117"/>
      <c r="DV10" s="117"/>
      <c r="DW10" s="117"/>
      <c r="DX10" s="118"/>
      <c r="DY10" s="370"/>
      <c r="DZ10" s="56"/>
      <c r="EA10" s="56"/>
      <c r="EB10" s="56"/>
      <c r="EC10" s="56"/>
      <c r="ED10" s="56"/>
      <c r="EE10" s="56"/>
      <c r="EF10" s="56"/>
      <c r="EG10" s="56"/>
      <c r="EH10" s="57"/>
      <c r="EM10" s="35">
        <v>300000</v>
      </c>
      <c r="EN10" s="35">
        <v>2500000</v>
      </c>
    </row>
    <row r="11" spans="1:144" s="6" customFormat="1" ht="16.5" customHeight="1" x14ac:dyDescent="0.2">
      <c r="A11" s="248"/>
      <c r="B11" s="56"/>
      <c r="C11" s="56"/>
      <c r="D11" s="56"/>
      <c r="E11" s="56"/>
      <c r="F11" s="57"/>
      <c r="G11" s="336" t="s">
        <v>349</v>
      </c>
      <c r="H11" s="336"/>
      <c r="I11" s="336"/>
      <c r="J11" s="336"/>
      <c r="K11" s="336"/>
      <c r="L11" s="336"/>
      <c r="M11" s="336"/>
      <c r="N11" s="336"/>
      <c r="O11" s="336"/>
      <c r="P11" s="336"/>
      <c r="Q11" s="336"/>
      <c r="R11" s="336"/>
      <c r="S11" s="336"/>
      <c r="T11" s="336"/>
      <c r="U11" s="336"/>
      <c r="V11" s="336"/>
      <c r="W11" s="336"/>
      <c r="X11" s="263">
        <v>343</v>
      </c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263" t="s">
        <v>350</v>
      </c>
      <c r="AM11" s="266"/>
      <c r="AN11" s="266"/>
      <c r="AO11" s="266"/>
      <c r="AP11" s="266"/>
      <c r="AQ11" s="266"/>
      <c r="AR11" s="266"/>
      <c r="AS11" s="266"/>
      <c r="AT11" s="266"/>
      <c r="AU11" s="266"/>
      <c r="AV11" s="266"/>
      <c r="AW11" s="266"/>
      <c r="AX11" s="385"/>
      <c r="AY11" s="135">
        <f>BX11/BL11</f>
        <v>31445.3125</v>
      </c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370">
        <v>64</v>
      </c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7"/>
      <c r="BX11" s="361">
        <f>2782500-500000-270000</f>
        <v>2012500</v>
      </c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8"/>
      <c r="CJ11" s="361">
        <f t="shared" ref="CJ11:CJ49" si="0">BX11</f>
        <v>2012500</v>
      </c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7"/>
      <c r="CX11" s="370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7"/>
      <c r="DN11" s="361"/>
      <c r="DO11" s="117"/>
      <c r="DP11" s="117"/>
      <c r="DQ11" s="117"/>
      <c r="DR11" s="117"/>
      <c r="DS11" s="117"/>
      <c r="DT11" s="117"/>
      <c r="DU11" s="117"/>
      <c r="DV11" s="117"/>
      <c r="DW11" s="117"/>
      <c r="DX11" s="118"/>
      <c r="DY11" s="370"/>
      <c r="DZ11" s="56"/>
      <c r="EA11" s="56"/>
      <c r="EB11" s="56"/>
      <c r="EC11" s="56"/>
      <c r="ED11" s="56"/>
      <c r="EE11" s="56"/>
      <c r="EF11" s="56"/>
      <c r="EG11" s="56"/>
      <c r="EH11" s="57"/>
      <c r="EM11" s="35"/>
      <c r="EN11" s="35"/>
    </row>
    <row r="12" spans="1:144" s="6" customFormat="1" ht="16.5" customHeight="1" x14ac:dyDescent="0.2">
      <c r="A12" s="248"/>
      <c r="B12" s="56"/>
      <c r="C12" s="56"/>
      <c r="D12" s="56"/>
      <c r="E12" s="56"/>
      <c r="F12" s="57"/>
      <c r="G12" s="336" t="s">
        <v>351</v>
      </c>
      <c r="H12" s="336"/>
      <c r="I12" s="336"/>
      <c r="J12" s="336"/>
      <c r="K12" s="336"/>
      <c r="L12" s="336"/>
      <c r="M12" s="336"/>
      <c r="N12" s="336"/>
      <c r="O12" s="336"/>
      <c r="P12" s="336"/>
      <c r="Q12" s="336"/>
      <c r="R12" s="336"/>
      <c r="S12" s="336"/>
      <c r="T12" s="336"/>
      <c r="U12" s="336"/>
      <c r="V12" s="336"/>
      <c r="W12" s="336"/>
      <c r="X12" s="263">
        <v>343</v>
      </c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263" t="s">
        <v>350</v>
      </c>
      <c r="AM12" s="266"/>
      <c r="AN12" s="266"/>
      <c r="AO12" s="266"/>
      <c r="AP12" s="266"/>
      <c r="AQ12" s="266"/>
      <c r="AR12" s="266"/>
      <c r="AS12" s="266"/>
      <c r="AT12" s="266"/>
      <c r="AU12" s="266"/>
      <c r="AV12" s="266"/>
      <c r="AW12" s="266"/>
      <c r="AX12" s="385"/>
      <c r="AY12" s="135">
        <v>350</v>
      </c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370">
        <v>50</v>
      </c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7"/>
      <c r="BX12" s="361">
        <f>AY12*BL12</f>
        <v>17500</v>
      </c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8"/>
      <c r="CJ12" s="361">
        <f t="shared" si="0"/>
        <v>17500</v>
      </c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7"/>
      <c r="CX12" s="370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7"/>
      <c r="DN12" s="361"/>
      <c r="DO12" s="117"/>
      <c r="DP12" s="117"/>
      <c r="DQ12" s="117"/>
      <c r="DR12" s="117"/>
      <c r="DS12" s="117"/>
      <c r="DT12" s="117"/>
      <c r="DU12" s="117"/>
      <c r="DV12" s="117"/>
      <c r="DW12" s="117"/>
      <c r="DX12" s="118"/>
      <c r="DY12" s="370"/>
      <c r="DZ12" s="56"/>
      <c r="EA12" s="56"/>
      <c r="EB12" s="56"/>
      <c r="EC12" s="56"/>
      <c r="ED12" s="56"/>
      <c r="EE12" s="56"/>
      <c r="EF12" s="56"/>
      <c r="EG12" s="56"/>
      <c r="EH12" s="57"/>
      <c r="EM12" s="35"/>
      <c r="EN12" s="35"/>
    </row>
    <row r="13" spans="1:144" s="6" customFormat="1" ht="46.5" customHeight="1" x14ac:dyDescent="0.2">
      <c r="A13" s="248" t="s">
        <v>356</v>
      </c>
      <c r="B13" s="56"/>
      <c r="C13" s="56"/>
      <c r="D13" s="56"/>
      <c r="E13" s="56"/>
      <c r="F13" s="57"/>
      <c r="G13" s="336" t="s">
        <v>352</v>
      </c>
      <c r="H13" s="336"/>
      <c r="I13" s="336"/>
      <c r="J13" s="336"/>
      <c r="K13" s="336"/>
      <c r="L13" s="336"/>
      <c r="M13" s="336"/>
      <c r="N13" s="336"/>
      <c r="O13" s="336"/>
      <c r="P13" s="336"/>
      <c r="Q13" s="336"/>
      <c r="R13" s="336"/>
      <c r="S13" s="336"/>
      <c r="T13" s="336"/>
      <c r="U13" s="336"/>
      <c r="V13" s="336"/>
      <c r="W13" s="336"/>
      <c r="X13" s="263">
        <v>344</v>
      </c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263" t="s">
        <v>353</v>
      </c>
      <c r="AM13" s="266"/>
      <c r="AN13" s="266"/>
      <c r="AO13" s="266"/>
      <c r="AP13" s="266"/>
      <c r="AQ13" s="266"/>
      <c r="AR13" s="266"/>
      <c r="AS13" s="266"/>
      <c r="AT13" s="266"/>
      <c r="AU13" s="266"/>
      <c r="AV13" s="266"/>
      <c r="AW13" s="266"/>
      <c r="AX13" s="385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361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8"/>
      <c r="BX13" s="361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8"/>
      <c r="CJ13" s="361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7"/>
      <c r="CX13" s="370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7"/>
      <c r="DN13" s="361"/>
      <c r="DO13" s="117"/>
      <c r="DP13" s="117"/>
      <c r="DQ13" s="117"/>
      <c r="DR13" s="117"/>
      <c r="DS13" s="117"/>
      <c r="DT13" s="117"/>
      <c r="DU13" s="117"/>
      <c r="DV13" s="117"/>
      <c r="DW13" s="117"/>
      <c r="DX13" s="118"/>
      <c r="DY13" s="370"/>
      <c r="DZ13" s="56"/>
      <c r="EA13" s="56"/>
      <c r="EB13" s="56"/>
      <c r="EC13" s="56"/>
      <c r="ED13" s="56"/>
      <c r="EE13" s="56"/>
      <c r="EF13" s="56"/>
      <c r="EG13" s="56"/>
      <c r="EH13" s="57"/>
      <c r="EM13" s="35"/>
      <c r="EN13" s="35"/>
    </row>
    <row r="14" spans="1:144" s="6" customFormat="1" ht="34.5" customHeight="1" x14ac:dyDescent="0.2">
      <c r="A14" s="386" t="s">
        <v>347</v>
      </c>
      <c r="B14" s="387"/>
      <c r="C14" s="387"/>
      <c r="D14" s="387"/>
      <c r="E14" s="387"/>
      <c r="F14" s="388"/>
      <c r="G14" s="336" t="s">
        <v>359</v>
      </c>
      <c r="H14" s="336"/>
      <c r="I14" s="336"/>
      <c r="J14" s="336"/>
      <c r="K14" s="336"/>
      <c r="L14" s="336"/>
      <c r="M14" s="336"/>
      <c r="N14" s="336"/>
      <c r="O14" s="336"/>
      <c r="P14" s="336"/>
      <c r="Q14" s="336"/>
      <c r="R14" s="336"/>
      <c r="S14" s="336"/>
      <c r="T14" s="336"/>
      <c r="U14" s="336"/>
      <c r="V14" s="336"/>
      <c r="W14" s="336"/>
      <c r="X14" s="263">
        <v>345</v>
      </c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263"/>
      <c r="AM14" s="266"/>
      <c r="AN14" s="266"/>
      <c r="AO14" s="266"/>
      <c r="AP14" s="266"/>
      <c r="AQ14" s="266"/>
      <c r="AR14" s="266"/>
      <c r="AS14" s="266"/>
      <c r="AT14" s="266"/>
      <c r="AU14" s="266"/>
      <c r="AV14" s="266"/>
      <c r="AW14" s="266"/>
      <c r="AX14" s="385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361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8"/>
      <c r="BX14" s="361">
        <f>SUM(BX15:CI25)</f>
        <v>2140357</v>
      </c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8"/>
      <c r="CJ14" s="361">
        <f>SUM(CJ15:CW25)</f>
        <v>140357</v>
      </c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7"/>
      <c r="CX14" s="361">
        <f>CX15+CX16+CX17+CX18+CX19+CX20+CX21+CX22+CX23+CX24</f>
        <v>2000000</v>
      </c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7"/>
      <c r="DN14" s="361"/>
      <c r="DO14" s="117"/>
      <c r="DP14" s="117"/>
      <c r="DQ14" s="117"/>
      <c r="DR14" s="117"/>
      <c r="DS14" s="117"/>
      <c r="DT14" s="117"/>
      <c r="DU14" s="117"/>
      <c r="DV14" s="117"/>
      <c r="DW14" s="117"/>
      <c r="DX14" s="118"/>
      <c r="DY14" s="370"/>
      <c r="DZ14" s="56"/>
      <c r="EA14" s="56"/>
      <c r="EB14" s="56"/>
      <c r="EC14" s="56"/>
      <c r="ED14" s="56"/>
      <c r="EE14" s="56"/>
      <c r="EF14" s="56"/>
      <c r="EG14" s="56"/>
      <c r="EH14" s="57"/>
      <c r="EM14" s="35"/>
      <c r="EN14" s="35"/>
    </row>
    <row r="15" spans="1:144" s="6" customFormat="1" ht="16.5" customHeight="1" x14ac:dyDescent="0.2">
      <c r="A15" s="248"/>
      <c r="B15" s="56"/>
      <c r="C15" s="56"/>
      <c r="D15" s="56"/>
      <c r="E15" s="56"/>
      <c r="F15" s="57"/>
      <c r="G15" s="336" t="s">
        <v>360</v>
      </c>
      <c r="H15" s="336"/>
      <c r="I15" s="336"/>
      <c r="J15" s="336"/>
      <c r="K15" s="336"/>
      <c r="L15" s="336"/>
      <c r="M15" s="336"/>
      <c r="N15" s="336"/>
      <c r="O15" s="336"/>
      <c r="P15" s="336"/>
      <c r="Q15" s="336"/>
      <c r="R15" s="336"/>
      <c r="S15" s="336"/>
      <c r="T15" s="336"/>
      <c r="U15" s="336"/>
      <c r="V15" s="336"/>
      <c r="W15" s="336"/>
      <c r="X15" s="263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263" t="s">
        <v>353</v>
      </c>
      <c r="AM15" s="266"/>
      <c r="AN15" s="266"/>
      <c r="AO15" s="266"/>
      <c r="AP15" s="266"/>
      <c r="AQ15" s="266"/>
      <c r="AR15" s="266"/>
      <c r="AS15" s="266"/>
      <c r="AT15" s="266"/>
      <c r="AU15" s="266"/>
      <c r="AV15" s="266"/>
      <c r="AW15" s="266"/>
      <c r="AX15" s="385"/>
      <c r="AY15" s="144">
        <v>262</v>
      </c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361">
        <v>1200</v>
      </c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8"/>
      <c r="BX15" s="361">
        <f t="shared" ref="BX15:BX22" si="1">AY15*BL15</f>
        <v>314400</v>
      </c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8"/>
      <c r="CJ15" s="361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7"/>
      <c r="CX15" s="361">
        <f>BX15</f>
        <v>314400</v>
      </c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7"/>
      <c r="DN15" s="361"/>
      <c r="DO15" s="117"/>
      <c r="DP15" s="117"/>
      <c r="DQ15" s="117"/>
      <c r="DR15" s="117"/>
      <c r="DS15" s="117"/>
      <c r="DT15" s="117"/>
      <c r="DU15" s="117"/>
      <c r="DV15" s="117"/>
      <c r="DW15" s="117"/>
      <c r="DX15" s="118"/>
      <c r="DY15" s="370"/>
      <c r="DZ15" s="56"/>
      <c r="EA15" s="56"/>
      <c r="EB15" s="56"/>
      <c r="EC15" s="56"/>
      <c r="ED15" s="56"/>
      <c r="EE15" s="56"/>
      <c r="EF15" s="56"/>
      <c r="EG15" s="56"/>
      <c r="EH15" s="57"/>
      <c r="EM15" s="35">
        <v>2600000</v>
      </c>
      <c r="EN15" s="35"/>
    </row>
    <row r="16" spans="1:144" s="6" customFormat="1" ht="16.5" customHeight="1" x14ac:dyDescent="0.2">
      <c r="A16" s="248"/>
      <c r="B16" s="56"/>
      <c r="C16" s="56"/>
      <c r="D16" s="56"/>
      <c r="E16" s="56"/>
      <c r="F16" s="57"/>
      <c r="G16" s="336" t="s">
        <v>361</v>
      </c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6"/>
      <c r="U16" s="336"/>
      <c r="V16" s="336"/>
      <c r="W16" s="336"/>
      <c r="X16" s="263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263" t="s">
        <v>353</v>
      </c>
      <c r="AM16" s="266"/>
      <c r="AN16" s="266"/>
      <c r="AO16" s="266"/>
      <c r="AP16" s="266"/>
      <c r="AQ16" s="266"/>
      <c r="AR16" s="266"/>
      <c r="AS16" s="266"/>
      <c r="AT16" s="266"/>
      <c r="AU16" s="266"/>
      <c r="AV16" s="266"/>
      <c r="AW16" s="266"/>
      <c r="AX16" s="385"/>
      <c r="AY16" s="144">
        <v>260</v>
      </c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361">
        <v>700</v>
      </c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8"/>
      <c r="BX16" s="361">
        <f t="shared" si="1"/>
        <v>182000</v>
      </c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8"/>
      <c r="CJ16" s="361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7"/>
      <c r="CX16" s="361">
        <f t="shared" ref="CX16:CX24" si="2">BX16</f>
        <v>182000</v>
      </c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7"/>
      <c r="DN16" s="361"/>
      <c r="DO16" s="117"/>
      <c r="DP16" s="117"/>
      <c r="DQ16" s="117"/>
      <c r="DR16" s="117"/>
      <c r="DS16" s="117"/>
      <c r="DT16" s="117"/>
      <c r="DU16" s="117"/>
      <c r="DV16" s="117"/>
      <c r="DW16" s="117"/>
      <c r="DX16" s="118"/>
      <c r="DY16" s="370"/>
      <c r="DZ16" s="56"/>
      <c r="EA16" s="56"/>
      <c r="EB16" s="56"/>
      <c r="EC16" s="56"/>
      <c r="ED16" s="56"/>
      <c r="EE16" s="56"/>
      <c r="EF16" s="56"/>
      <c r="EG16" s="56"/>
      <c r="EH16" s="57"/>
      <c r="EM16" s="35">
        <f>EM15-CJ14</f>
        <v>2459643</v>
      </c>
      <c r="EN16" s="35"/>
    </row>
    <row r="17" spans="1:144" s="6" customFormat="1" ht="16.5" customHeight="1" x14ac:dyDescent="0.2">
      <c r="A17" s="248"/>
      <c r="B17" s="56"/>
      <c r="C17" s="56"/>
      <c r="D17" s="56"/>
      <c r="E17" s="56"/>
      <c r="F17" s="57"/>
      <c r="G17" s="336" t="s">
        <v>362</v>
      </c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6"/>
      <c r="T17" s="336"/>
      <c r="U17" s="336"/>
      <c r="V17" s="336"/>
      <c r="W17" s="336"/>
      <c r="X17" s="263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263" t="s">
        <v>353</v>
      </c>
      <c r="AM17" s="266"/>
      <c r="AN17" s="266"/>
      <c r="AO17" s="266"/>
      <c r="AP17" s="266"/>
      <c r="AQ17" s="266"/>
      <c r="AR17" s="266"/>
      <c r="AS17" s="266"/>
      <c r="AT17" s="266"/>
      <c r="AU17" s="266"/>
      <c r="AV17" s="266"/>
      <c r="AW17" s="266"/>
      <c r="AX17" s="385"/>
      <c r="AY17" s="144">
        <v>260</v>
      </c>
      <c r="AZ17" s="144"/>
      <c r="BA17" s="144"/>
      <c r="BB17" s="144"/>
      <c r="BC17" s="144"/>
      <c r="BD17" s="144"/>
      <c r="BE17" s="144"/>
      <c r="BF17" s="144"/>
      <c r="BG17" s="144"/>
      <c r="BH17" s="144"/>
      <c r="BI17" s="144"/>
      <c r="BJ17" s="144"/>
      <c r="BK17" s="144"/>
      <c r="BL17" s="361">
        <v>700</v>
      </c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8"/>
      <c r="BX17" s="361">
        <f t="shared" si="1"/>
        <v>182000</v>
      </c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8"/>
      <c r="CJ17" s="361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7"/>
      <c r="CX17" s="361">
        <f t="shared" si="2"/>
        <v>182000</v>
      </c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7"/>
      <c r="DN17" s="361"/>
      <c r="DO17" s="117"/>
      <c r="DP17" s="117"/>
      <c r="DQ17" s="117"/>
      <c r="DR17" s="117"/>
      <c r="DS17" s="117"/>
      <c r="DT17" s="117"/>
      <c r="DU17" s="117"/>
      <c r="DV17" s="117"/>
      <c r="DW17" s="117"/>
      <c r="DX17" s="118"/>
      <c r="DY17" s="370"/>
      <c r="DZ17" s="56"/>
      <c r="EA17" s="56"/>
      <c r="EB17" s="56"/>
      <c r="EC17" s="56"/>
      <c r="ED17" s="56"/>
      <c r="EE17" s="56"/>
      <c r="EF17" s="56"/>
      <c r="EG17" s="56"/>
      <c r="EH17" s="57"/>
      <c r="EM17" s="35"/>
      <c r="EN17" s="35"/>
    </row>
    <row r="18" spans="1:144" s="6" customFormat="1" ht="16.5" customHeight="1" x14ac:dyDescent="0.2">
      <c r="A18" s="248"/>
      <c r="B18" s="56"/>
      <c r="C18" s="56"/>
      <c r="D18" s="56"/>
      <c r="E18" s="56"/>
      <c r="F18" s="57"/>
      <c r="G18" s="336" t="s">
        <v>363</v>
      </c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6"/>
      <c r="U18" s="336"/>
      <c r="V18" s="336"/>
      <c r="W18" s="336"/>
      <c r="X18" s="263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263" t="s">
        <v>353</v>
      </c>
      <c r="AM18" s="266"/>
      <c r="AN18" s="266"/>
      <c r="AO18" s="266"/>
      <c r="AP18" s="266"/>
      <c r="AQ18" s="266"/>
      <c r="AR18" s="266"/>
      <c r="AS18" s="266"/>
      <c r="AT18" s="266"/>
      <c r="AU18" s="266"/>
      <c r="AV18" s="266"/>
      <c r="AW18" s="266"/>
      <c r="AX18" s="385"/>
      <c r="AY18" s="144">
        <v>260</v>
      </c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44"/>
      <c r="BL18" s="361">
        <v>520</v>
      </c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8"/>
      <c r="BX18" s="361">
        <f t="shared" si="1"/>
        <v>135200</v>
      </c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8"/>
      <c r="CJ18" s="361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7"/>
      <c r="CX18" s="361">
        <f t="shared" si="2"/>
        <v>135200</v>
      </c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7"/>
      <c r="DN18" s="361"/>
      <c r="DO18" s="117"/>
      <c r="DP18" s="117"/>
      <c r="DQ18" s="117"/>
      <c r="DR18" s="117"/>
      <c r="DS18" s="117"/>
      <c r="DT18" s="117"/>
      <c r="DU18" s="117"/>
      <c r="DV18" s="117"/>
      <c r="DW18" s="117"/>
      <c r="DX18" s="118"/>
      <c r="DY18" s="370"/>
      <c r="DZ18" s="56"/>
      <c r="EA18" s="56"/>
      <c r="EB18" s="56"/>
      <c r="EC18" s="56"/>
      <c r="ED18" s="56"/>
      <c r="EE18" s="56"/>
      <c r="EF18" s="56"/>
      <c r="EG18" s="56"/>
      <c r="EH18" s="57"/>
      <c r="EM18" s="35"/>
      <c r="EN18" s="35"/>
    </row>
    <row r="19" spans="1:144" s="6" customFormat="1" ht="16.5" customHeight="1" x14ac:dyDescent="0.2">
      <c r="A19" s="248"/>
      <c r="B19" s="56"/>
      <c r="C19" s="56"/>
      <c r="D19" s="56"/>
      <c r="E19" s="56"/>
      <c r="F19" s="57"/>
      <c r="G19" s="333" t="s">
        <v>364</v>
      </c>
      <c r="H19" s="333"/>
      <c r="I19" s="333"/>
      <c r="J19" s="333"/>
      <c r="K19" s="333"/>
      <c r="L19" s="333"/>
      <c r="M19" s="333"/>
      <c r="N19" s="333"/>
      <c r="O19" s="333"/>
      <c r="P19" s="333"/>
      <c r="Q19" s="333"/>
      <c r="R19" s="333"/>
      <c r="S19" s="333"/>
      <c r="T19" s="333"/>
      <c r="U19" s="333"/>
      <c r="V19" s="333"/>
      <c r="W19" s="333"/>
      <c r="X19" s="263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263" t="s">
        <v>353</v>
      </c>
      <c r="AM19" s="266"/>
      <c r="AN19" s="266"/>
      <c r="AO19" s="266"/>
      <c r="AP19" s="266"/>
      <c r="AQ19" s="266"/>
      <c r="AR19" s="266"/>
      <c r="AS19" s="266"/>
      <c r="AT19" s="266"/>
      <c r="AU19" s="266"/>
      <c r="AV19" s="266"/>
      <c r="AW19" s="266"/>
      <c r="AX19" s="385"/>
      <c r="AY19" s="144">
        <v>800</v>
      </c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361">
        <v>175</v>
      </c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8"/>
      <c r="BX19" s="361">
        <f t="shared" si="1"/>
        <v>140000</v>
      </c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8"/>
      <c r="CJ19" s="361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7"/>
      <c r="CX19" s="361">
        <f t="shared" si="2"/>
        <v>140000</v>
      </c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7"/>
      <c r="DN19" s="361"/>
      <c r="DO19" s="117"/>
      <c r="DP19" s="117"/>
      <c r="DQ19" s="117"/>
      <c r="DR19" s="117"/>
      <c r="DS19" s="117"/>
      <c r="DT19" s="117"/>
      <c r="DU19" s="117"/>
      <c r="DV19" s="117"/>
      <c r="DW19" s="117"/>
      <c r="DX19" s="118"/>
      <c r="DY19" s="370"/>
      <c r="DZ19" s="56"/>
      <c r="EA19" s="56"/>
      <c r="EB19" s="56"/>
      <c r="EC19" s="56"/>
      <c r="ED19" s="56"/>
      <c r="EE19" s="56"/>
      <c r="EF19" s="56"/>
      <c r="EG19" s="56"/>
      <c r="EH19" s="57"/>
      <c r="EM19" s="35"/>
      <c r="EN19" s="35"/>
    </row>
    <row r="20" spans="1:144" s="6" customFormat="1" ht="16.5" customHeight="1" x14ac:dyDescent="0.2">
      <c r="A20" s="248"/>
      <c r="B20" s="56"/>
      <c r="C20" s="56"/>
      <c r="D20" s="56"/>
      <c r="E20" s="56"/>
      <c r="F20" s="57"/>
      <c r="G20" s="333" t="s">
        <v>364</v>
      </c>
      <c r="H20" s="333"/>
      <c r="I20" s="333"/>
      <c r="J20" s="333"/>
      <c r="K20" s="333"/>
      <c r="L20" s="333"/>
      <c r="M20" s="333"/>
      <c r="N20" s="333"/>
      <c r="O20" s="333"/>
      <c r="P20" s="333"/>
      <c r="Q20" s="333"/>
      <c r="R20" s="333"/>
      <c r="S20" s="333"/>
      <c r="T20" s="333"/>
      <c r="U20" s="333"/>
      <c r="V20" s="333"/>
      <c r="W20" s="333"/>
      <c r="X20" s="263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263" t="s">
        <v>353</v>
      </c>
      <c r="AM20" s="266"/>
      <c r="AN20" s="266"/>
      <c r="AO20" s="266"/>
      <c r="AP20" s="266"/>
      <c r="AQ20" s="266"/>
      <c r="AR20" s="266"/>
      <c r="AS20" s="266"/>
      <c r="AT20" s="266"/>
      <c r="AU20" s="266"/>
      <c r="AV20" s="266"/>
      <c r="AW20" s="266"/>
      <c r="AX20" s="385"/>
      <c r="AY20" s="144">
        <v>800</v>
      </c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361">
        <v>140</v>
      </c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8"/>
      <c r="BX20" s="361">
        <f>AY20*BL20</f>
        <v>112000</v>
      </c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8"/>
      <c r="CJ20" s="361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7"/>
      <c r="CX20" s="361">
        <f t="shared" si="2"/>
        <v>112000</v>
      </c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7"/>
      <c r="DN20" s="361"/>
      <c r="DO20" s="117"/>
      <c r="DP20" s="117"/>
      <c r="DQ20" s="117"/>
      <c r="DR20" s="117"/>
      <c r="DS20" s="117"/>
      <c r="DT20" s="117"/>
      <c r="DU20" s="117"/>
      <c r="DV20" s="117"/>
      <c r="DW20" s="117"/>
      <c r="DX20" s="118"/>
      <c r="DY20" s="370"/>
      <c r="DZ20" s="56"/>
      <c r="EA20" s="56"/>
      <c r="EB20" s="56"/>
      <c r="EC20" s="56"/>
      <c r="ED20" s="56"/>
      <c r="EE20" s="56"/>
      <c r="EF20" s="56"/>
      <c r="EG20" s="56"/>
      <c r="EH20" s="57"/>
      <c r="EM20" s="35"/>
      <c r="EN20" s="35"/>
    </row>
    <row r="21" spans="1:144" s="6" customFormat="1" ht="16.5" customHeight="1" x14ac:dyDescent="0.2">
      <c r="A21" s="248"/>
      <c r="B21" s="56"/>
      <c r="C21" s="56"/>
      <c r="D21" s="56"/>
      <c r="E21" s="56"/>
      <c r="F21" s="57"/>
      <c r="G21" s="333" t="s">
        <v>365</v>
      </c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263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263" t="s">
        <v>353</v>
      </c>
      <c r="AM21" s="266"/>
      <c r="AN21" s="266"/>
      <c r="AO21" s="266"/>
      <c r="AP21" s="266"/>
      <c r="AQ21" s="266"/>
      <c r="AR21" s="266"/>
      <c r="AS21" s="266"/>
      <c r="AT21" s="266"/>
      <c r="AU21" s="266"/>
      <c r="AV21" s="266"/>
      <c r="AW21" s="266"/>
      <c r="AX21" s="385"/>
      <c r="AY21" s="144">
        <v>660</v>
      </c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361">
        <v>700</v>
      </c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8"/>
      <c r="BX21" s="361">
        <f t="shared" si="1"/>
        <v>462000</v>
      </c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8"/>
      <c r="CJ21" s="361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7"/>
      <c r="CX21" s="361">
        <f t="shared" si="2"/>
        <v>462000</v>
      </c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7"/>
      <c r="DN21" s="361"/>
      <c r="DO21" s="117"/>
      <c r="DP21" s="117"/>
      <c r="DQ21" s="117"/>
      <c r="DR21" s="117"/>
      <c r="DS21" s="117"/>
      <c r="DT21" s="117"/>
      <c r="DU21" s="117"/>
      <c r="DV21" s="117"/>
      <c r="DW21" s="117"/>
      <c r="DX21" s="118"/>
      <c r="DY21" s="370"/>
      <c r="DZ21" s="56"/>
      <c r="EA21" s="56"/>
      <c r="EB21" s="56"/>
      <c r="EC21" s="56"/>
      <c r="ED21" s="56"/>
      <c r="EE21" s="56"/>
      <c r="EF21" s="56"/>
      <c r="EG21" s="56"/>
      <c r="EH21" s="57"/>
      <c r="EM21" s="35"/>
      <c r="EN21" s="35"/>
    </row>
    <row r="22" spans="1:144" s="6" customFormat="1" ht="16.5" customHeight="1" x14ac:dyDescent="0.2">
      <c r="A22" s="248"/>
      <c r="B22" s="56"/>
      <c r="C22" s="56"/>
      <c r="D22" s="56"/>
      <c r="E22" s="56"/>
      <c r="F22" s="57"/>
      <c r="G22" s="333" t="s">
        <v>366</v>
      </c>
      <c r="H22" s="333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  <c r="V22" s="333"/>
      <c r="W22" s="333"/>
      <c r="X22" s="263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263" t="s">
        <v>353</v>
      </c>
      <c r="AM22" s="266"/>
      <c r="AN22" s="266"/>
      <c r="AO22" s="266"/>
      <c r="AP22" s="266"/>
      <c r="AQ22" s="266"/>
      <c r="AR22" s="266"/>
      <c r="AS22" s="266"/>
      <c r="AT22" s="266"/>
      <c r="AU22" s="266"/>
      <c r="AV22" s="266"/>
      <c r="AW22" s="266"/>
      <c r="AX22" s="385"/>
      <c r="AY22" s="144">
        <v>660</v>
      </c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361">
        <v>370</v>
      </c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8"/>
      <c r="BX22" s="361">
        <f t="shared" si="1"/>
        <v>244200</v>
      </c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8"/>
      <c r="CJ22" s="361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7"/>
      <c r="CX22" s="361">
        <f t="shared" si="2"/>
        <v>244200</v>
      </c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7"/>
      <c r="DN22" s="361"/>
      <c r="DO22" s="117"/>
      <c r="DP22" s="117"/>
      <c r="DQ22" s="117"/>
      <c r="DR22" s="117"/>
      <c r="DS22" s="117"/>
      <c r="DT22" s="117"/>
      <c r="DU22" s="117"/>
      <c r="DV22" s="117"/>
      <c r="DW22" s="117"/>
      <c r="DX22" s="118"/>
      <c r="DY22" s="370"/>
      <c r="DZ22" s="56"/>
      <c r="EA22" s="56"/>
      <c r="EB22" s="56"/>
      <c r="EC22" s="56"/>
      <c r="ED22" s="56"/>
      <c r="EE22" s="56"/>
      <c r="EF22" s="56"/>
      <c r="EG22" s="56"/>
      <c r="EH22" s="57"/>
      <c r="EM22" s="35"/>
      <c r="EN22" s="35"/>
    </row>
    <row r="23" spans="1:144" s="6" customFormat="1" ht="16.5" customHeight="1" x14ac:dyDescent="0.2">
      <c r="A23" s="248"/>
      <c r="B23" s="56"/>
      <c r="C23" s="56"/>
      <c r="D23" s="56"/>
      <c r="E23" s="56"/>
      <c r="F23" s="57"/>
      <c r="G23" s="333" t="s">
        <v>367</v>
      </c>
      <c r="H23" s="333"/>
      <c r="I23" s="333"/>
      <c r="J23" s="333"/>
      <c r="K23" s="333"/>
      <c r="L23" s="333"/>
      <c r="M23" s="333"/>
      <c r="N23" s="333"/>
      <c r="O23" s="333"/>
      <c r="P23" s="333"/>
      <c r="Q23" s="333"/>
      <c r="R23" s="333"/>
      <c r="S23" s="333"/>
      <c r="T23" s="333"/>
      <c r="U23" s="333"/>
      <c r="V23" s="333"/>
      <c r="W23" s="333"/>
      <c r="X23" s="263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263" t="s">
        <v>353</v>
      </c>
      <c r="AM23" s="266"/>
      <c r="AN23" s="266"/>
      <c r="AO23" s="266"/>
      <c r="AP23" s="266"/>
      <c r="AQ23" s="266"/>
      <c r="AR23" s="266"/>
      <c r="AS23" s="266"/>
      <c r="AT23" s="266"/>
      <c r="AU23" s="266"/>
      <c r="AV23" s="266"/>
      <c r="AW23" s="266"/>
      <c r="AX23" s="385"/>
      <c r="AY23" s="144">
        <v>710</v>
      </c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361">
        <v>120</v>
      </c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8"/>
      <c r="BX23" s="361">
        <f>AY23*BL23</f>
        <v>85200</v>
      </c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8"/>
      <c r="CJ23" s="361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7"/>
      <c r="CX23" s="361">
        <f t="shared" si="2"/>
        <v>85200</v>
      </c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7"/>
      <c r="DN23" s="361"/>
      <c r="DO23" s="117"/>
      <c r="DP23" s="117"/>
      <c r="DQ23" s="117"/>
      <c r="DR23" s="117"/>
      <c r="DS23" s="117"/>
      <c r="DT23" s="117"/>
      <c r="DU23" s="117"/>
      <c r="DV23" s="117"/>
      <c r="DW23" s="117"/>
      <c r="DX23" s="118"/>
      <c r="DY23" s="370"/>
      <c r="DZ23" s="56"/>
      <c r="EA23" s="56"/>
      <c r="EB23" s="56"/>
      <c r="EC23" s="56"/>
      <c r="ED23" s="56"/>
      <c r="EE23" s="56"/>
      <c r="EF23" s="56"/>
      <c r="EG23" s="56"/>
      <c r="EH23" s="57"/>
      <c r="EM23" s="35"/>
      <c r="EN23" s="35"/>
    </row>
    <row r="24" spans="1:144" s="6" customFormat="1" ht="16.5" customHeight="1" x14ac:dyDescent="0.2">
      <c r="A24" s="248"/>
      <c r="B24" s="56"/>
      <c r="C24" s="56"/>
      <c r="D24" s="56"/>
      <c r="E24" s="56"/>
      <c r="F24" s="57"/>
      <c r="G24" s="336" t="s">
        <v>368</v>
      </c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6"/>
      <c r="U24" s="336"/>
      <c r="V24" s="336"/>
      <c r="W24" s="336"/>
      <c r="X24" s="263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263" t="s">
        <v>353</v>
      </c>
      <c r="AM24" s="266"/>
      <c r="AN24" s="266"/>
      <c r="AO24" s="266"/>
      <c r="AP24" s="266"/>
      <c r="AQ24" s="266"/>
      <c r="AR24" s="266"/>
      <c r="AS24" s="266"/>
      <c r="AT24" s="266"/>
      <c r="AU24" s="266"/>
      <c r="AV24" s="266"/>
      <c r="AW24" s="266"/>
      <c r="AX24" s="385"/>
      <c r="AY24" s="144">
        <v>260</v>
      </c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361">
        <v>550</v>
      </c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8"/>
      <c r="BX24" s="361">
        <f>AY24*BL24</f>
        <v>143000</v>
      </c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8"/>
      <c r="CJ24" s="361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7"/>
      <c r="CX24" s="361">
        <f t="shared" si="2"/>
        <v>143000</v>
      </c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7"/>
      <c r="DN24" s="361"/>
      <c r="DO24" s="117"/>
      <c r="DP24" s="117"/>
      <c r="DQ24" s="117"/>
      <c r="DR24" s="117"/>
      <c r="DS24" s="117"/>
      <c r="DT24" s="117"/>
      <c r="DU24" s="117"/>
      <c r="DV24" s="117"/>
      <c r="DW24" s="117"/>
      <c r="DX24" s="118"/>
      <c r="DY24" s="370"/>
      <c r="DZ24" s="56"/>
      <c r="EA24" s="56"/>
      <c r="EB24" s="56"/>
      <c r="EC24" s="56"/>
      <c r="ED24" s="56"/>
      <c r="EE24" s="56"/>
      <c r="EF24" s="56"/>
      <c r="EG24" s="56"/>
      <c r="EH24" s="57"/>
      <c r="EM24" s="35"/>
      <c r="EN24" s="35"/>
    </row>
    <row r="25" spans="1:144" s="6" customFormat="1" ht="16.5" customHeight="1" x14ac:dyDescent="0.2">
      <c r="A25" s="248"/>
      <c r="B25" s="56"/>
      <c r="C25" s="56"/>
      <c r="D25" s="56"/>
      <c r="E25" s="56"/>
      <c r="F25" s="57"/>
      <c r="G25" s="336" t="s">
        <v>380</v>
      </c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36"/>
      <c r="U25" s="336"/>
      <c r="V25" s="336"/>
      <c r="W25" s="336"/>
      <c r="X25" s="263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263" t="s">
        <v>353</v>
      </c>
      <c r="AM25" s="266"/>
      <c r="AN25" s="266"/>
      <c r="AO25" s="266"/>
      <c r="AP25" s="266"/>
      <c r="AQ25" s="266"/>
      <c r="AR25" s="266"/>
      <c r="AS25" s="266"/>
      <c r="AT25" s="266"/>
      <c r="AU25" s="266"/>
      <c r="AV25" s="266"/>
      <c r="AW25" s="266"/>
      <c r="AX25" s="385"/>
      <c r="AY25" s="144">
        <v>1</v>
      </c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361">
        <v>140357</v>
      </c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8"/>
      <c r="BX25" s="361">
        <f>AY25*BL25</f>
        <v>140357</v>
      </c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8"/>
      <c r="CJ25" s="361">
        <f t="shared" ref="CJ25:CJ26" si="3">BX25</f>
        <v>140357</v>
      </c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7"/>
      <c r="CX25" s="361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7"/>
      <c r="DN25" s="361"/>
      <c r="DO25" s="117"/>
      <c r="DP25" s="117"/>
      <c r="DQ25" s="117"/>
      <c r="DR25" s="117"/>
      <c r="DS25" s="117"/>
      <c r="DT25" s="117"/>
      <c r="DU25" s="117"/>
      <c r="DV25" s="117"/>
      <c r="DW25" s="117"/>
      <c r="DX25" s="118"/>
      <c r="DY25" s="370"/>
      <c r="DZ25" s="56"/>
      <c r="EA25" s="56"/>
      <c r="EB25" s="56"/>
      <c r="EC25" s="56"/>
      <c r="ED25" s="56"/>
      <c r="EE25" s="56"/>
      <c r="EF25" s="56"/>
      <c r="EG25" s="56"/>
      <c r="EH25" s="57"/>
      <c r="EM25" s="35"/>
      <c r="EN25" s="35"/>
    </row>
    <row r="26" spans="1:144" s="6" customFormat="1" ht="30" customHeight="1" x14ac:dyDescent="0.2">
      <c r="A26" s="248"/>
      <c r="B26" s="56"/>
      <c r="C26" s="56"/>
      <c r="D26" s="56"/>
      <c r="E26" s="56"/>
      <c r="F26" s="57"/>
      <c r="G26" s="336"/>
      <c r="H26" s="336"/>
      <c r="I26" s="336"/>
      <c r="J26" s="336"/>
      <c r="K26" s="336"/>
      <c r="L26" s="336"/>
      <c r="M26" s="336"/>
      <c r="N26" s="336"/>
      <c r="O26" s="336"/>
      <c r="P26" s="336"/>
      <c r="Q26" s="336"/>
      <c r="R26" s="336"/>
      <c r="S26" s="336"/>
      <c r="T26" s="336"/>
      <c r="U26" s="336"/>
      <c r="V26" s="336"/>
      <c r="W26" s="336"/>
      <c r="X26" s="263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263" t="s">
        <v>353</v>
      </c>
      <c r="AM26" s="266"/>
      <c r="AN26" s="266"/>
      <c r="AO26" s="266"/>
      <c r="AP26" s="266"/>
      <c r="AQ26" s="266"/>
      <c r="AR26" s="266"/>
      <c r="AS26" s="266"/>
      <c r="AT26" s="266"/>
      <c r="AU26" s="266"/>
      <c r="AV26" s="266"/>
      <c r="AW26" s="266"/>
      <c r="AX26" s="385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361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8"/>
      <c r="BX26" s="361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8"/>
      <c r="CJ26" s="361">
        <f t="shared" si="3"/>
        <v>0</v>
      </c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7"/>
      <c r="CX26" s="370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7"/>
      <c r="DN26" s="361"/>
      <c r="DO26" s="117"/>
      <c r="DP26" s="117"/>
      <c r="DQ26" s="117"/>
      <c r="DR26" s="117"/>
      <c r="DS26" s="117"/>
      <c r="DT26" s="117"/>
      <c r="DU26" s="117"/>
      <c r="DV26" s="117"/>
      <c r="DW26" s="117"/>
      <c r="DX26" s="118"/>
      <c r="DY26" s="370"/>
      <c r="DZ26" s="56"/>
      <c r="EA26" s="56"/>
      <c r="EB26" s="56"/>
      <c r="EC26" s="56"/>
      <c r="ED26" s="56"/>
      <c r="EE26" s="56"/>
      <c r="EF26" s="56"/>
      <c r="EG26" s="56"/>
      <c r="EH26" s="57"/>
      <c r="EM26" s="35"/>
      <c r="EN26" s="35"/>
    </row>
    <row r="27" spans="1:144" s="6" customFormat="1" ht="34.5" customHeight="1" x14ac:dyDescent="0.2">
      <c r="A27" s="386" t="s">
        <v>398</v>
      </c>
      <c r="B27" s="387"/>
      <c r="C27" s="387"/>
      <c r="D27" s="387"/>
      <c r="E27" s="387"/>
      <c r="F27" s="388"/>
      <c r="G27" s="336" t="s">
        <v>357</v>
      </c>
      <c r="H27" s="336"/>
      <c r="I27" s="336"/>
      <c r="J27" s="336"/>
      <c r="K27" s="336"/>
      <c r="L27" s="336"/>
      <c r="M27" s="336"/>
      <c r="N27" s="336"/>
      <c r="O27" s="336"/>
      <c r="P27" s="336"/>
      <c r="Q27" s="336"/>
      <c r="R27" s="336"/>
      <c r="S27" s="336"/>
      <c r="T27" s="336"/>
      <c r="U27" s="336"/>
      <c r="V27" s="336"/>
      <c r="W27" s="336"/>
      <c r="X27" s="263">
        <v>346</v>
      </c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263"/>
      <c r="AM27" s="266"/>
      <c r="AN27" s="266"/>
      <c r="AO27" s="266"/>
      <c r="AP27" s="266"/>
      <c r="AQ27" s="266"/>
      <c r="AR27" s="266"/>
      <c r="AS27" s="266"/>
      <c r="AT27" s="266"/>
      <c r="AU27" s="266"/>
      <c r="AV27" s="266"/>
      <c r="AW27" s="266"/>
      <c r="AX27" s="385"/>
      <c r="AY27" s="144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361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8"/>
      <c r="BX27" s="361">
        <f>SUM(BX28:CI49)</f>
        <v>2700000</v>
      </c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8"/>
      <c r="CJ27" s="361">
        <f>SUM(CJ28:CW38)</f>
        <v>2700000</v>
      </c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7"/>
      <c r="CX27" s="361">
        <f>CX32</f>
        <v>2500000</v>
      </c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8"/>
      <c r="DN27" s="361">
        <f>SUM(DN28:DX38)</f>
        <v>0</v>
      </c>
      <c r="DO27" s="117"/>
      <c r="DP27" s="117"/>
      <c r="DQ27" s="117"/>
      <c r="DR27" s="117"/>
      <c r="DS27" s="117"/>
      <c r="DT27" s="117"/>
      <c r="DU27" s="117"/>
      <c r="DV27" s="117"/>
      <c r="DW27" s="117"/>
      <c r="DX27" s="118"/>
      <c r="DY27" s="370"/>
      <c r="DZ27" s="56"/>
      <c r="EA27" s="56"/>
      <c r="EB27" s="56"/>
      <c r="EC27" s="56"/>
      <c r="ED27" s="56"/>
      <c r="EE27" s="56"/>
      <c r="EF27" s="56"/>
      <c r="EG27" s="56"/>
      <c r="EH27" s="57"/>
      <c r="EM27" s="35"/>
      <c r="EN27" s="35"/>
    </row>
    <row r="28" spans="1:144" s="6" customFormat="1" ht="16.5" customHeight="1" x14ac:dyDescent="0.2">
      <c r="A28" s="248"/>
      <c r="B28" s="56"/>
      <c r="C28" s="56"/>
      <c r="D28" s="56"/>
      <c r="E28" s="56"/>
      <c r="F28" s="57"/>
      <c r="G28" s="336" t="s">
        <v>369</v>
      </c>
      <c r="H28" s="336"/>
      <c r="I28" s="336"/>
      <c r="J28" s="336"/>
      <c r="K28" s="336"/>
      <c r="L28" s="336"/>
      <c r="M28" s="336"/>
      <c r="N28" s="336"/>
      <c r="O28" s="336"/>
      <c r="P28" s="336"/>
      <c r="Q28" s="336"/>
      <c r="R28" s="336"/>
      <c r="S28" s="336"/>
      <c r="T28" s="336"/>
      <c r="U28" s="336"/>
      <c r="V28" s="336"/>
      <c r="W28" s="336"/>
      <c r="X28" s="263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263" t="s">
        <v>353</v>
      </c>
      <c r="AM28" s="266"/>
      <c r="AN28" s="266"/>
      <c r="AO28" s="266"/>
      <c r="AP28" s="266"/>
      <c r="AQ28" s="266"/>
      <c r="AR28" s="266"/>
      <c r="AS28" s="266"/>
      <c r="AT28" s="266"/>
      <c r="AU28" s="266"/>
      <c r="AV28" s="266"/>
      <c r="AW28" s="266"/>
      <c r="AX28" s="385"/>
      <c r="AY28" s="144">
        <v>100</v>
      </c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361">
        <v>2000</v>
      </c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8"/>
      <c r="BX28" s="361">
        <f>AY28*BL28</f>
        <v>200000</v>
      </c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8"/>
      <c r="CJ28" s="361">
        <f>BX28</f>
        <v>200000</v>
      </c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7"/>
      <c r="CX28" s="361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8"/>
      <c r="DN28" s="361"/>
      <c r="DO28" s="117"/>
      <c r="DP28" s="117"/>
      <c r="DQ28" s="117"/>
      <c r="DR28" s="117"/>
      <c r="DS28" s="117"/>
      <c r="DT28" s="117"/>
      <c r="DU28" s="117"/>
      <c r="DV28" s="117"/>
      <c r="DW28" s="117"/>
      <c r="DX28" s="118"/>
      <c r="DY28" s="370"/>
      <c r="DZ28" s="56"/>
      <c r="EA28" s="56"/>
      <c r="EB28" s="56"/>
      <c r="EC28" s="56"/>
      <c r="ED28" s="56"/>
      <c r="EE28" s="56"/>
      <c r="EF28" s="56"/>
      <c r="EG28" s="56"/>
      <c r="EH28" s="57"/>
      <c r="EM28" s="35">
        <v>150000</v>
      </c>
      <c r="EN28" s="35">
        <v>700000</v>
      </c>
    </row>
    <row r="29" spans="1:144" s="6" customFormat="1" ht="16.5" customHeight="1" x14ac:dyDescent="0.2">
      <c r="A29" s="248"/>
      <c r="B29" s="56"/>
      <c r="C29" s="56"/>
      <c r="D29" s="56"/>
      <c r="E29" s="56"/>
      <c r="F29" s="57"/>
      <c r="G29" s="336" t="s">
        <v>370</v>
      </c>
      <c r="H29" s="336"/>
      <c r="I29" s="336"/>
      <c r="J29" s="336"/>
      <c r="K29" s="336"/>
      <c r="L29" s="336"/>
      <c r="M29" s="336"/>
      <c r="N29" s="336"/>
      <c r="O29" s="336"/>
      <c r="P29" s="336"/>
      <c r="Q29" s="336"/>
      <c r="R29" s="336"/>
      <c r="S29" s="336"/>
      <c r="T29" s="336"/>
      <c r="U29" s="336"/>
      <c r="V29" s="336"/>
      <c r="W29" s="336"/>
      <c r="X29" s="263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263" t="s">
        <v>353</v>
      </c>
      <c r="AM29" s="266"/>
      <c r="AN29" s="266"/>
      <c r="AO29" s="266"/>
      <c r="AP29" s="266"/>
      <c r="AQ29" s="266"/>
      <c r="AR29" s="266"/>
      <c r="AS29" s="266"/>
      <c r="AT29" s="266"/>
      <c r="AU29" s="266"/>
      <c r="AV29" s="266"/>
      <c r="AW29" s="266"/>
      <c r="AX29" s="385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361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8"/>
      <c r="BX29" s="361">
        <f t="shared" ref="BX29:BX37" si="4">AY29*BL29</f>
        <v>0</v>
      </c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8"/>
      <c r="CJ29" s="361">
        <f t="shared" si="0"/>
        <v>0</v>
      </c>
      <c r="CK29" s="56"/>
      <c r="CL29" s="56"/>
      <c r="CM29" s="56"/>
      <c r="CN29" s="56"/>
      <c r="CO29" s="56"/>
      <c r="CP29" s="56"/>
      <c r="CQ29" s="56"/>
      <c r="CR29" s="56"/>
      <c r="CS29" s="56"/>
      <c r="CT29" s="56"/>
      <c r="CU29" s="56"/>
      <c r="CV29" s="56"/>
      <c r="CW29" s="57"/>
      <c r="CX29" s="361"/>
      <c r="CY29" s="117"/>
      <c r="CZ29" s="117"/>
      <c r="DA29" s="117"/>
      <c r="DB29" s="117"/>
      <c r="DC29" s="117"/>
      <c r="DD29" s="117"/>
      <c r="DE29" s="117"/>
      <c r="DF29" s="117"/>
      <c r="DG29" s="117"/>
      <c r="DH29" s="117"/>
      <c r="DI29" s="117"/>
      <c r="DJ29" s="117"/>
      <c r="DK29" s="117"/>
      <c r="DL29" s="117"/>
      <c r="DM29" s="118"/>
      <c r="DN29" s="361"/>
      <c r="DO29" s="117"/>
      <c r="DP29" s="117"/>
      <c r="DQ29" s="117"/>
      <c r="DR29" s="117"/>
      <c r="DS29" s="117"/>
      <c r="DT29" s="117"/>
      <c r="DU29" s="117"/>
      <c r="DV29" s="117"/>
      <c r="DW29" s="117"/>
      <c r="DX29" s="118"/>
      <c r="DY29" s="370"/>
      <c r="DZ29" s="56"/>
      <c r="EA29" s="56"/>
      <c r="EB29" s="56"/>
      <c r="EC29" s="56"/>
      <c r="ED29" s="56"/>
      <c r="EE29" s="56"/>
      <c r="EF29" s="56"/>
      <c r="EG29" s="56"/>
      <c r="EH29" s="57"/>
      <c r="EM29" s="35">
        <f>EM28-DN27</f>
        <v>150000</v>
      </c>
      <c r="EN29" s="35">
        <f>EN28-CJ27</f>
        <v>-2000000</v>
      </c>
    </row>
    <row r="30" spans="1:144" s="6" customFormat="1" ht="16.5" customHeight="1" x14ac:dyDescent="0.2">
      <c r="A30" s="248"/>
      <c r="B30" s="56"/>
      <c r="C30" s="56"/>
      <c r="D30" s="56"/>
      <c r="E30" s="56"/>
      <c r="F30" s="57"/>
      <c r="G30" s="336" t="s">
        <v>371</v>
      </c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6"/>
      <c r="U30" s="336"/>
      <c r="V30" s="336"/>
      <c r="W30" s="336"/>
      <c r="X30" s="263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263" t="s">
        <v>353</v>
      </c>
      <c r="AM30" s="266"/>
      <c r="AN30" s="266"/>
      <c r="AO30" s="266"/>
      <c r="AP30" s="266"/>
      <c r="AQ30" s="266"/>
      <c r="AR30" s="266"/>
      <c r="AS30" s="266"/>
      <c r="AT30" s="266"/>
      <c r="AU30" s="266"/>
      <c r="AV30" s="266"/>
      <c r="AW30" s="266"/>
      <c r="AX30" s="385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361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8"/>
      <c r="BX30" s="361">
        <f t="shared" si="4"/>
        <v>0</v>
      </c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8"/>
      <c r="CJ30" s="361">
        <f t="shared" si="0"/>
        <v>0</v>
      </c>
      <c r="CK30" s="56"/>
      <c r="CL30" s="56"/>
      <c r="CM30" s="56"/>
      <c r="CN30" s="56"/>
      <c r="CO30" s="56"/>
      <c r="CP30" s="56"/>
      <c r="CQ30" s="56"/>
      <c r="CR30" s="56"/>
      <c r="CS30" s="56"/>
      <c r="CT30" s="56"/>
      <c r="CU30" s="56"/>
      <c r="CV30" s="56"/>
      <c r="CW30" s="57"/>
      <c r="CX30" s="361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8"/>
      <c r="DN30" s="361"/>
      <c r="DO30" s="117"/>
      <c r="DP30" s="117"/>
      <c r="DQ30" s="117"/>
      <c r="DR30" s="117"/>
      <c r="DS30" s="117"/>
      <c r="DT30" s="117"/>
      <c r="DU30" s="117"/>
      <c r="DV30" s="117"/>
      <c r="DW30" s="117"/>
      <c r="DX30" s="118"/>
      <c r="DY30" s="370"/>
      <c r="DZ30" s="56"/>
      <c r="EA30" s="56"/>
      <c r="EB30" s="56"/>
      <c r="EC30" s="56"/>
      <c r="ED30" s="56"/>
      <c r="EE30" s="56"/>
      <c r="EF30" s="56"/>
      <c r="EG30" s="56"/>
      <c r="EH30" s="57"/>
      <c r="EM30" s="35"/>
      <c r="EN30" s="35"/>
    </row>
    <row r="31" spans="1:144" s="6" customFormat="1" ht="29.25" customHeight="1" x14ac:dyDescent="0.2">
      <c r="A31" s="248"/>
      <c r="B31" s="56"/>
      <c r="C31" s="56"/>
      <c r="D31" s="56"/>
      <c r="E31" s="56"/>
      <c r="F31" s="57"/>
      <c r="G31" s="336" t="s">
        <v>372</v>
      </c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6"/>
      <c r="U31" s="336"/>
      <c r="V31" s="336"/>
      <c r="W31" s="336"/>
      <c r="X31" s="263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263" t="s">
        <v>353</v>
      </c>
      <c r="AM31" s="266"/>
      <c r="AN31" s="266"/>
      <c r="AO31" s="266"/>
      <c r="AP31" s="266"/>
      <c r="AQ31" s="266"/>
      <c r="AR31" s="266"/>
      <c r="AS31" s="266"/>
      <c r="AT31" s="266"/>
      <c r="AU31" s="266"/>
      <c r="AV31" s="266"/>
      <c r="AW31" s="266"/>
      <c r="AX31" s="385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361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8"/>
      <c r="BX31" s="361">
        <f t="shared" si="4"/>
        <v>0</v>
      </c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8"/>
      <c r="CJ31" s="361">
        <f t="shared" si="0"/>
        <v>0</v>
      </c>
      <c r="CK31" s="56"/>
      <c r="CL31" s="56"/>
      <c r="CM31" s="56"/>
      <c r="CN31" s="56"/>
      <c r="CO31" s="56"/>
      <c r="CP31" s="56"/>
      <c r="CQ31" s="56"/>
      <c r="CR31" s="56"/>
      <c r="CS31" s="56"/>
      <c r="CT31" s="56"/>
      <c r="CU31" s="56"/>
      <c r="CV31" s="56"/>
      <c r="CW31" s="57"/>
      <c r="CX31" s="361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8"/>
      <c r="DN31" s="361"/>
      <c r="DO31" s="117"/>
      <c r="DP31" s="117"/>
      <c r="DQ31" s="117"/>
      <c r="DR31" s="117"/>
      <c r="DS31" s="117"/>
      <c r="DT31" s="117"/>
      <c r="DU31" s="117"/>
      <c r="DV31" s="117"/>
      <c r="DW31" s="117"/>
      <c r="DX31" s="118"/>
      <c r="DY31" s="370"/>
      <c r="DZ31" s="56"/>
      <c r="EA31" s="56"/>
      <c r="EB31" s="56"/>
      <c r="EC31" s="56"/>
      <c r="ED31" s="56"/>
      <c r="EE31" s="56"/>
      <c r="EF31" s="56"/>
      <c r="EG31" s="56"/>
      <c r="EH31" s="57"/>
      <c r="EM31" s="35"/>
      <c r="EN31" s="35"/>
    </row>
    <row r="32" spans="1:144" s="6" customFormat="1" ht="16.5" customHeight="1" x14ac:dyDescent="0.2">
      <c r="A32" s="248"/>
      <c r="B32" s="56"/>
      <c r="C32" s="56"/>
      <c r="D32" s="56"/>
      <c r="E32" s="56"/>
      <c r="F32" s="57"/>
      <c r="G32" s="336" t="s">
        <v>401</v>
      </c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6"/>
      <c r="U32" s="336"/>
      <c r="V32" s="336"/>
      <c r="W32" s="336"/>
      <c r="X32" s="263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263" t="s">
        <v>353</v>
      </c>
      <c r="AM32" s="266"/>
      <c r="AN32" s="266"/>
      <c r="AO32" s="266"/>
      <c r="AP32" s="266"/>
      <c r="AQ32" s="266"/>
      <c r="AR32" s="266"/>
      <c r="AS32" s="266"/>
      <c r="AT32" s="266"/>
      <c r="AU32" s="266"/>
      <c r="AV32" s="266"/>
      <c r="AW32" s="266"/>
      <c r="AX32" s="385"/>
      <c r="AY32" s="144">
        <v>1</v>
      </c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361">
        <v>2500000</v>
      </c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8"/>
      <c r="BX32" s="361">
        <f>CX32</f>
        <v>2500000</v>
      </c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8"/>
      <c r="CJ32" s="361">
        <f t="shared" ref="CJ32" si="5">BX32</f>
        <v>2500000</v>
      </c>
      <c r="CK32" s="56"/>
      <c r="CL32" s="56"/>
      <c r="CM32" s="56"/>
      <c r="CN32" s="56"/>
      <c r="CO32" s="56"/>
      <c r="CP32" s="56"/>
      <c r="CQ32" s="56"/>
      <c r="CR32" s="56"/>
      <c r="CS32" s="56"/>
      <c r="CT32" s="56"/>
      <c r="CU32" s="56"/>
      <c r="CV32" s="56"/>
      <c r="CW32" s="57"/>
      <c r="CX32" s="361">
        <v>2500000</v>
      </c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8"/>
      <c r="DN32" s="361"/>
      <c r="DO32" s="117"/>
      <c r="DP32" s="117"/>
      <c r="DQ32" s="117"/>
      <c r="DR32" s="117"/>
      <c r="DS32" s="117"/>
      <c r="DT32" s="117"/>
      <c r="DU32" s="117"/>
      <c r="DV32" s="117"/>
      <c r="DW32" s="117"/>
      <c r="DX32" s="118"/>
      <c r="DY32" s="370"/>
      <c r="DZ32" s="56"/>
      <c r="EA32" s="56"/>
      <c r="EB32" s="56"/>
      <c r="EC32" s="56"/>
      <c r="ED32" s="56"/>
      <c r="EE32" s="56"/>
      <c r="EF32" s="56"/>
      <c r="EG32" s="56"/>
      <c r="EH32" s="57"/>
      <c r="EM32" s="35"/>
      <c r="EN32" s="35"/>
    </row>
    <row r="33" spans="1:144" s="6" customFormat="1" ht="16.5" customHeight="1" x14ac:dyDescent="0.2">
      <c r="A33" s="248"/>
      <c r="B33" s="56"/>
      <c r="C33" s="56"/>
      <c r="D33" s="56"/>
      <c r="E33" s="56"/>
      <c r="F33" s="57"/>
      <c r="G33" s="336" t="s">
        <v>373</v>
      </c>
      <c r="H33" s="336"/>
      <c r="I33" s="336"/>
      <c r="J33" s="336"/>
      <c r="K33" s="336"/>
      <c r="L33" s="336"/>
      <c r="M33" s="336"/>
      <c r="N33" s="336"/>
      <c r="O33" s="336"/>
      <c r="P33" s="336"/>
      <c r="Q33" s="336"/>
      <c r="R33" s="336"/>
      <c r="S33" s="336"/>
      <c r="T33" s="336"/>
      <c r="U33" s="336"/>
      <c r="V33" s="336"/>
      <c r="W33" s="336"/>
      <c r="X33" s="263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263" t="s">
        <v>353</v>
      </c>
      <c r="AM33" s="266"/>
      <c r="AN33" s="266"/>
      <c r="AO33" s="266"/>
      <c r="AP33" s="266"/>
      <c r="AQ33" s="266"/>
      <c r="AR33" s="266"/>
      <c r="AS33" s="266"/>
      <c r="AT33" s="266"/>
      <c r="AU33" s="266"/>
      <c r="AV33" s="266"/>
      <c r="AW33" s="266"/>
      <c r="AX33" s="385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361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8"/>
      <c r="BX33" s="361">
        <f t="shared" si="4"/>
        <v>0</v>
      </c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8"/>
      <c r="CJ33" s="361">
        <f t="shared" si="0"/>
        <v>0</v>
      </c>
      <c r="CK33" s="56"/>
      <c r="CL33" s="56"/>
      <c r="CM33" s="56"/>
      <c r="CN33" s="56"/>
      <c r="CO33" s="56"/>
      <c r="CP33" s="56"/>
      <c r="CQ33" s="56"/>
      <c r="CR33" s="56"/>
      <c r="CS33" s="56"/>
      <c r="CT33" s="56"/>
      <c r="CU33" s="56"/>
      <c r="CV33" s="56"/>
      <c r="CW33" s="57"/>
      <c r="CX33" s="370"/>
      <c r="CY33" s="56"/>
      <c r="CZ33" s="56"/>
      <c r="DA33" s="56"/>
      <c r="DB33" s="56"/>
      <c r="DC33" s="56"/>
      <c r="DD33" s="56"/>
      <c r="DE33" s="56"/>
      <c r="DF33" s="56"/>
      <c r="DG33" s="56"/>
      <c r="DH33" s="56"/>
      <c r="DI33" s="56"/>
      <c r="DJ33" s="56"/>
      <c r="DK33" s="56"/>
      <c r="DL33" s="56"/>
      <c r="DM33" s="57"/>
      <c r="DN33" s="361"/>
      <c r="DO33" s="117"/>
      <c r="DP33" s="117"/>
      <c r="DQ33" s="117"/>
      <c r="DR33" s="117"/>
      <c r="DS33" s="117"/>
      <c r="DT33" s="117"/>
      <c r="DU33" s="117"/>
      <c r="DV33" s="117"/>
      <c r="DW33" s="117"/>
      <c r="DX33" s="118"/>
      <c r="DY33" s="370"/>
      <c r="DZ33" s="56"/>
      <c r="EA33" s="56"/>
      <c r="EB33" s="56"/>
      <c r="EC33" s="56"/>
      <c r="ED33" s="56"/>
      <c r="EE33" s="56"/>
      <c r="EF33" s="56"/>
      <c r="EG33" s="56"/>
      <c r="EH33" s="57"/>
      <c r="EM33" s="35"/>
      <c r="EN33" s="35"/>
    </row>
    <row r="34" spans="1:144" s="6" customFormat="1" ht="16.5" customHeight="1" x14ac:dyDescent="0.2">
      <c r="A34" s="248"/>
      <c r="B34" s="56"/>
      <c r="C34" s="56"/>
      <c r="D34" s="56"/>
      <c r="E34" s="56"/>
      <c r="F34" s="57"/>
      <c r="G34" s="336" t="s">
        <v>374</v>
      </c>
      <c r="H34" s="336"/>
      <c r="I34" s="336"/>
      <c r="J34" s="336"/>
      <c r="K34" s="336"/>
      <c r="L34" s="336"/>
      <c r="M34" s="336"/>
      <c r="N34" s="336"/>
      <c r="O34" s="336"/>
      <c r="P34" s="336"/>
      <c r="Q34" s="336"/>
      <c r="R34" s="336"/>
      <c r="S34" s="336"/>
      <c r="T34" s="336"/>
      <c r="U34" s="336"/>
      <c r="V34" s="336"/>
      <c r="W34" s="336"/>
      <c r="X34" s="263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263" t="s">
        <v>353</v>
      </c>
      <c r="AM34" s="266"/>
      <c r="AN34" s="266"/>
      <c r="AO34" s="266"/>
      <c r="AP34" s="266"/>
      <c r="AQ34" s="266"/>
      <c r="AR34" s="266"/>
      <c r="AS34" s="266"/>
      <c r="AT34" s="266"/>
      <c r="AU34" s="266"/>
      <c r="AV34" s="266"/>
      <c r="AW34" s="266"/>
      <c r="AX34" s="385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361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8"/>
      <c r="BX34" s="361">
        <f t="shared" si="4"/>
        <v>0</v>
      </c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8"/>
      <c r="CJ34" s="361">
        <f t="shared" si="0"/>
        <v>0</v>
      </c>
      <c r="CK34" s="56"/>
      <c r="CL34" s="56"/>
      <c r="CM34" s="56"/>
      <c r="CN34" s="56"/>
      <c r="CO34" s="56"/>
      <c r="CP34" s="56"/>
      <c r="CQ34" s="56"/>
      <c r="CR34" s="56"/>
      <c r="CS34" s="56"/>
      <c r="CT34" s="56"/>
      <c r="CU34" s="56"/>
      <c r="CV34" s="56"/>
      <c r="CW34" s="57"/>
      <c r="CX34" s="370"/>
      <c r="CY34" s="56"/>
      <c r="CZ34" s="56"/>
      <c r="DA34" s="56"/>
      <c r="DB34" s="56"/>
      <c r="DC34" s="56"/>
      <c r="DD34" s="56"/>
      <c r="DE34" s="56"/>
      <c r="DF34" s="56"/>
      <c r="DG34" s="56"/>
      <c r="DH34" s="56"/>
      <c r="DI34" s="56"/>
      <c r="DJ34" s="56"/>
      <c r="DK34" s="56"/>
      <c r="DL34" s="56"/>
      <c r="DM34" s="57"/>
      <c r="DN34" s="361"/>
      <c r="DO34" s="117"/>
      <c r="DP34" s="117"/>
      <c r="DQ34" s="117"/>
      <c r="DR34" s="117"/>
      <c r="DS34" s="117"/>
      <c r="DT34" s="117"/>
      <c r="DU34" s="117"/>
      <c r="DV34" s="117"/>
      <c r="DW34" s="117"/>
      <c r="DX34" s="118"/>
      <c r="DY34" s="370"/>
      <c r="DZ34" s="56"/>
      <c r="EA34" s="56"/>
      <c r="EB34" s="56"/>
      <c r="EC34" s="56"/>
      <c r="ED34" s="56"/>
      <c r="EE34" s="56"/>
      <c r="EF34" s="56"/>
      <c r="EG34" s="56"/>
      <c r="EH34" s="57"/>
      <c r="EM34" s="35"/>
      <c r="EN34" s="35"/>
    </row>
    <row r="35" spans="1:144" s="6" customFormat="1" ht="16.5" customHeight="1" x14ac:dyDescent="0.2">
      <c r="A35" s="248"/>
      <c r="B35" s="56"/>
      <c r="C35" s="56"/>
      <c r="D35" s="56"/>
      <c r="E35" s="56"/>
      <c r="F35" s="57"/>
      <c r="G35" s="336" t="s">
        <v>375</v>
      </c>
      <c r="H35" s="336"/>
      <c r="I35" s="336"/>
      <c r="J35" s="336"/>
      <c r="K35" s="336"/>
      <c r="L35" s="336"/>
      <c r="M35" s="336"/>
      <c r="N35" s="336"/>
      <c r="O35" s="336"/>
      <c r="P35" s="336"/>
      <c r="Q35" s="336"/>
      <c r="R35" s="336"/>
      <c r="S35" s="336"/>
      <c r="T35" s="336"/>
      <c r="U35" s="336"/>
      <c r="V35" s="336"/>
      <c r="W35" s="336"/>
      <c r="X35" s="263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263" t="s">
        <v>353</v>
      </c>
      <c r="AM35" s="266"/>
      <c r="AN35" s="266"/>
      <c r="AO35" s="266"/>
      <c r="AP35" s="266"/>
      <c r="AQ35" s="266"/>
      <c r="AR35" s="266"/>
      <c r="AS35" s="266"/>
      <c r="AT35" s="266"/>
      <c r="AU35" s="266"/>
      <c r="AV35" s="266"/>
      <c r="AW35" s="266"/>
      <c r="AX35" s="385"/>
      <c r="AY35" s="144"/>
      <c r="AZ35" s="144"/>
      <c r="BA35" s="144"/>
      <c r="BB35" s="144"/>
      <c r="BC35" s="144"/>
      <c r="BD35" s="144"/>
      <c r="BE35" s="144"/>
      <c r="BF35" s="144"/>
      <c r="BG35" s="144"/>
      <c r="BH35" s="144"/>
      <c r="BI35" s="144"/>
      <c r="BJ35" s="144"/>
      <c r="BK35" s="144"/>
      <c r="BL35" s="361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8"/>
      <c r="BX35" s="361">
        <f t="shared" si="4"/>
        <v>0</v>
      </c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8"/>
      <c r="CJ35" s="361">
        <f t="shared" si="0"/>
        <v>0</v>
      </c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7"/>
      <c r="CX35" s="370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7"/>
      <c r="DN35" s="361"/>
      <c r="DO35" s="117"/>
      <c r="DP35" s="117"/>
      <c r="DQ35" s="117"/>
      <c r="DR35" s="117"/>
      <c r="DS35" s="117"/>
      <c r="DT35" s="117"/>
      <c r="DU35" s="117"/>
      <c r="DV35" s="117"/>
      <c r="DW35" s="117"/>
      <c r="DX35" s="118"/>
      <c r="DY35" s="370"/>
      <c r="DZ35" s="56"/>
      <c r="EA35" s="56"/>
      <c r="EB35" s="56"/>
      <c r="EC35" s="56"/>
      <c r="ED35" s="56"/>
      <c r="EE35" s="56"/>
      <c r="EF35" s="56"/>
      <c r="EG35" s="56"/>
      <c r="EH35" s="57"/>
      <c r="EM35" s="35"/>
      <c r="EN35" s="35"/>
    </row>
    <row r="36" spans="1:144" s="6" customFormat="1" ht="16.5" customHeight="1" x14ac:dyDescent="0.2">
      <c r="A36" s="248"/>
      <c r="B36" s="56"/>
      <c r="C36" s="56"/>
      <c r="D36" s="56"/>
      <c r="E36" s="56"/>
      <c r="F36" s="57"/>
      <c r="G36" s="336" t="s">
        <v>376</v>
      </c>
      <c r="H36" s="336"/>
      <c r="I36" s="336"/>
      <c r="J36" s="336"/>
      <c r="K36" s="336"/>
      <c r="L36" s="336"/>
      <c r="M36" s="336"/>
      <c r="N36" s="336"/>
      <c r="O36" s="336"/>
      <c r="P36" s="336"/>
      <c r="Q36" s="336"/>
      <c r="R36" s="336"/>
      <c r="S36" s="336"/>
      <c r="T36" s="336"/>
      <c r="U36" s="336"/>
      <c r="V36" s="336"/>
      <c r="W36" s="336"/>
      <c r="X36" s="263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263" t="s">
        <v>353</v>
      </c>
      <c r="AM36" s="266"/>
      <c r="AN36" s="266"/>
      <c r="AO36" s="266"/>
      <c r="AP36" s="266"/>
      <c r="AQ36" s="266"/>
      <c r="AR36" s="266"/>
      <c r="AS36" s="266"/>
      <c r="AT36" s="266"/>
      <c r="AU36" s="266"/>
      <c r="AV36" s="266"/>
      <c r="AW36" s="266"/>
      <c r="AX36" s="385"/>
      <c r="AY36" s="144"/>
      <c r="AZ36" s="144"/>
      <c r="BA36" s="144"/>
      <c r="BB36" s="144"/>
      <c r="BC36" s="144"/>
      <c r="BD36" s="144"/>
      <c r="BE36" s="144"/>
      <c r="BF36" s="144"/>
      <c r="BG36" s="144"/>
      <c r="BH36" s="144"/>
      <c r="BI36" s="144"/>
      <c r="BJ36" s="144"/>
      <c r="BK36" s="144"/>
      <c r="BL36" s="361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8"/>
      <c r="BX36" s="361">
        <f t="shared" si="4"/>
        <v>0</v>
      </c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8"/>
      <c r="CJ36" s="361">
        <f t="shared" si="0"/>
        <v>0</v>
      </c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7"/>
      <c r="CX36" s="370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7"/>
      <c r="DN36" s="361"/>
      <c r="DO36" s="117"/>
      <c r="DP36" s="117"/>
      <c r="DQ36" s="117"/>
      <c r="DR36" s="117"/>
      <c r="DS36" s="117"/>
      <c r="DT36" s="117"/>
      <c r="DU36" s="117"/>
      <c r="DV36" s="117"/>
      <c r="DW36" s="117"/>
      <c r="DX36" s="118"/>
      <c r="DY36" s="370"/>
      <c r="DZ36" s="56"/>
      <c r="EA36" s="56"/>
      <c r="EB36" s="56"/>
      <c r="EC36" s="56"/>
      <c r="ED36" s="56"/>
      <c r="EE36" s="56"/>
      <c r="EF36" s="56"/>
      <c r="EG36" s="56"/>
      <c r="EH36" s="57"/>
      <c r="EM36" s="35"/>
      <c r="EN36" s="35"/>
    </row>
    <row r="37" spans="1:144" s="6" customFormat="1" ht="16.5" customHeight="1" x14ac:dyDescent="0.2">
      <c r="A37" s="248"/>
      <c r="B37" s="56"/>
      <c r="C37" s="56"/>
      <c r="D37" s="56"/>
      <c r="E37" s="56"/>
      <c r="F37" s="57"/>
      <c r="G37" s="336" t="s">
        <v>377</v>
      </c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6"/>
      <c r="T37" s="336"/>
      <c r="U37" s="336"/>
      <c r="V37" s="336"/>
      <c r="W37" s="336"/>
      <c r="X37" s="263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263" t="s">
        <v>353</v>
      </c>
      <c r="AM37" s="266"/>
      <c r="AN37" s="266"/>
      <c r="AO37" s="266"/>
      <c r="AP37" s="266"/>
      <c r="AQ37" s="266"/>
      <c r="AR37" s="266"/>
      <c r="AS37" s="266"/>
      <c r="AT37" s="266"/>
      <c r="AU37" s="266"/>
      <c r="AV37" s="266"/>
      <c r="AW37" s="266"/>
      <c r="AX37" s="385"/>
      <c r="AY37" s="144"/>
      <c r="AZ37" s="144"/>
      <c r="BA37" s="144"/>
      <c r="BB37" s="144"/>
      <c r="BC37" s="144"/>
      <c r="BD37" s="144"/>
      <c r="BE37" s="144"/>
      <c r="BF37" s="144"/>
      <c r="BG37" s="144"/>
      <c r="BH37" s="144"/>
      <c r="BI37" s="144"/>
      <c r="BJ37" s="144"/>
      <c r="BK37" s="144"/>
      <c r="BL37" s="361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8"/>
      <c r="BX37" s="361">
        <f t="shared" si="4"/>
        <v>0</v>
      </c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8"/>
      <c r="CJ37" s="361">
        <f t="shared" si="0"/>
        <v>0</v>
      </c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7"/>
      <c r="CX37" s="370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7"/>
      <c r="DN37" s="361"/>
      <c r="DO37" s="117"/>
      <c r="DP37" s="117"/>
      <c r="DQ37" s="117"/>
      <c r="DR37" s="117"/>
      <c r="DS37" s="117"/>
      <c r="DT37" s="117"/>
      <c r="DU37" s="117"/>
      <c r="DV37" s="117"/>
      <c r="DW37" s="117"/>
      <c r="DX37" s="118"/>
      <c r="DY37" s="370"/>
      <c r="DZ37" s="56"/>
      <c r="EA37" s="56"/>
      <c r="EB37" s="56"/>
      <c r="EC37" s="56"/>
      <c r="ED37" s="56"/>
      <c r="EE37" s="56"/>
      <c r="EF37" s="56"/>
      <c r="EG37" s="56"/>
      <c r="EH37" s="57"/>
      <c r="EM37" s="35"/>
      <c r="EN37" s="35"/>
    </row>
    <row r="38" spans="1:144" s="6" customFormat="1" ht="30" customHeight="1" x14ac:dyDescent="0.2">
      <c r="A38" s="248"/>
      <c r="B38" s="56"/>
      <c r="C38" s="56"/>
      <c r="D38" s="56"/>
      <c r="E38" s="56"/>
      <c r="F38" s="57"/>
      <c r="G38" s="336" t="s">
        <v>358</v>
      </c>
      <c r="H38" s="336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6"/>
      <c r="T38" s="336"/>
      <c r="U38" s="336"/>
      <c r="V38" s="336"/>
      <c r="W38" s="336"/>
      <c r="X38" s="263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263" t="s">
        <v>353</v>
      </c>
      <c r="AM38" s="266"/>
      <c r="AN38" s="266"/>
      <c r="AO38" s="266"/>
      <c r="AP38" s="266"/>
      <c r="AQ38" s="266"/>
      <c r="AR38" s="266"/>
      <c r="AS38" s="266"/>
      <c r="AT38" s="266"/>
      <c r="AU38" s="266"/>
      <c r="AV38" s="266"/>
      <c r="AW38" s="266"/>
      <c r="AX38" s="385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361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8"/>
      <c r="BX38" s="361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8"/>
      <c r="CJ38" s="361"/>
      <c r="CK38" s="56"/>
      <c r="CL38" s="56"/>
      <c r="CM38" s="56"/>
      <c r="CN38" s="56"/>
      <c r="CO38" s="56"/>
      <c r="CP38" s="56"/>
      <c r="CQ38" s="56"/>
      <c r="CR38" s="56"/>
      <c r="CS38" s="56"/>
      <c r="CT38" s="56"/>
      <c r="CU38" s="56"/>
      <c r="CV38" s="56"/>
      <c r="CW38" s="57"/>
      <c r="CX38" s="370"/>
      <c r="CY38" s="56"/>
      <c r="CZ38" s="56"/>
      <c r="DA38" s="56"/>
      <c r="DB38" s="56"/>
      <c r="DC38" s="56"/>
      <c r="DD38" s="56"/>
      <c r="DE38" s="56"/>
      <c r="DF38" s="56"/>
      <c r="DG38" s="56"/>
      <c r="DH38" s="56"/>
      <c r="DI38" s="56"/>
      <c r="DJ38" s="56"/>
      <c r="DK38" s="56"/>
      <c r="DL38" s="56"/>
      <c r="DM38" s="57"/>
      <c r="DN38" s="361"/>
      <c r="DO38" s="117"/>
      <c r="DP38" s="117"/>
      <c r="DQ38" s="117"/>
      <c r="DR38" s="117"/>
      <c r="DS38" s="117"/>
      <c r="DT38" s="117"/>
      <c r="DU38" s="117"/>
      <c r="DV38" s="117"/>
      <c r="DW38" s="117"/>
      <c r="DX38" s="118"/>
      <c r="DY38" s="370"/>
      <c r="DZ38" s="56"/>
      <c r="EA38" s="56"/>
      <c r="EB38" s="56"/>
      <c r="EC38" s="56"/>
      <c r="ED38" s="56"/>
      <c r="EE38" s="56"/>
      <c r="EF38" s="56"/>
      <c r="EG38" s="56"/>
      <c r="EH38" s="57"/>
      <c r="EM38" s="35"/>
      <c r="EN38" s="35"/>
    </row>
    <row r="39" spans="1:144" s="6" customFormat="1" ht="16.5" hidden="1" customHeight="1" x14ac:dyDescent="0.2">
      <c r="A39" s="248"/>
      <c r="B39" s="56"/>
      <c r="C39" s="56"/>
      <c r="D39" s="56"/>
      <c r="E39" s="56"/>
      <c r="F39" s="57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6"/>
      <c r="T39" s="336"/>
      <c r="U39" s="336"/>
      <c r="V39" s="336"/>
      <c r="W39" s="336"/>
      <c r="X39" s="263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263"/>
      <c r="AM39" s="266"/>
      <c r="AN39" s="266"/>
      <c r="AO39" s="266"/>
      <c r="AP39" s="266"/>
      <c r="AQ39" s="266"/>
      <c r="AR39" s="266"/>
      <c r="AS39" s="266"/>
      <c r="AT39" s="266"/>
      <c r="AU39" s="266"/>
      <c r="AV39" s="266"/>
      <c r="AW39" s="266"/>
      <c r="AX39" s="385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361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8"/>
      <c r="BX39" s="361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8"/>
      <c r="CJ39" s="361">
        <f t="shared" si="0"/>
        <v>0</v>
      </c>
      <c r="CK39" s="56"/>
      <c r="CL39" s="56"/>
      <c r="CM39" s="56"/>
      <c r="CN39" s="56"/>
      <c r="CO39" s="56"/>
      <c r="CP39" s="56"/>
      <c r="CQ39" s="56"/>
      <c r="CR39" s="56"/>
      <c r="CS39" s="56"/>
      <c r="CT39" s="56"/>
      <c r="CU39" s="56"/>
      <c r="CV39" s="56"/>
      <c r="CW39" s="57"/>
      <c r="CX39" s="370"/>
      <c r="CY39" s="56"/>
      <c r="CZ39" s="56"/>
      <c r="DA39" s="56"/>
      <c r="DB39" s="56"/>
      <c r="DC39" s="56"/>
      <c r="DD39" s="56"/>
      <c r="DE39" s="56"/>
      <c r="DF39" s="56"/>
      <c r="DG39" s="56"/>
      <c r="DH39" s="56"/>
      <c r="DI39" s="56"/>
      <c r="DJ39" s="56"/>
      <c r="DK39" s="56"/>
      <c r="DL39" s="56"/>
      <c r="DM39" s="57"/>
      <c r="DN39" s="361"/>
      <c r="DO39" s="117"/>
      <c r="DP39" s="117"/>
      <c r="DQ39" s="117"/>
      <c r="DR39" s="117"/>
      <c r="DS39" s="117"/>
      <c r="DT39" s="117"/>
      <c r="DU39" s="117"/>
      <c r="DV39" s="117"/>
      <c r="DW39" s="117"/>
      <c r="DX39" s="118"/>
      <c r="DY39" s="370"/>
      <c r="DZ39" s="56"/>
      <c r="EA39" s="56"/>
      <c r="EB39" s="56"/>
      <c r="EC39" s="56"/>
      <c r="ED39" s="56"/>
      <c r="EE39" s="56"/>
      <c r="EF39" s="56"/>
      <c r="EG39" s="56"/>
      <c r="EH39" s="57"/>
      <c r="EM39" s="35"/>
      <c r="EN39" s="35"/>
    </row>
    <row r="40" spans="1:144" s="6" customFormat="1" ht="16.5" hidden="1" customHeight="1" x14ac:dyDescent="0.2">
      <c r="A40" s="248"/>
      <c r="B40" s="56"/>
      <c r="C40" s="56"/>
      <c r="D40" s="56"/>
      <c r="E40" s="56"/>
      <c r="F40" s="57"/>
      <c r="G40" s="336"/>
      <c r="H40" s="336"/>
      <c r="I40" s="336"/>
      <c r="J40" s="336"/>
      <c r="K40" s="336"/>
      <c r="L40" s="336"/>
      <c r="M40" s="336"/>
      <c r="N40" s="336"/>
      <c r="O40" s="336"/>
      <c r="P40" s="336"/>
      <c r="Q40" s="336"/>
      <c r="R40" s="336"/>
      <c r="S40" s="336"/>
      <c r="T40" s="336"/>
      <c r="U40" s="336"/>
      <c r="V40" s="336"/>
      <c r="W40" s="336"/>
      <c r="X40" s="263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263"/>
      <c r="AM40" s="266"/>
      <c r="AN40" s="266"/>
      <c r="AO40" s="266"/>
      <c r="AP40" s="266"/>
      <c r="AQ40" s="266"/>
      <c r="AR40" s="266"/>
      <c r="AS40" s="266"/>
      <c r="AT40" s="266"/>
      <c r="AU40" s="266"/>
      <c r="AV40" s="266"/>
      <c r="AW40" s="266"/>
      <c r="AX40" s="385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361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8"/>
      <c r="BX40" s="361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8"/>
      <c r="CJ40" s="361">
        <f t="shared" si="0"/>
        <v>0</v>
      </c>
      <c r="CK40" s="56"/>
      <c r="CL40" s="56"/>
      <c r="CM40" s="56"/>
      <c r="CN40" s="56"/>
      <c r="CO40" s="56"/>
      <c r="CP40" s="56"/>
      <c r="CQ40" s="56"/>
      <c r="CR40" s="56"/>
      <c r="CS40" s="56"/>
      <c r="CT40" s="56"/>
      <c r="CU40" s="56"/>
      <c r="CV40" s="56"/>
      <c r="CW40" s="57"/>
      <c r="CX40" s="370"/>
      <c r="CY40" s="56"/>
      <c r="CZ40" s="56"/>
      <c r="DA40" s="56"/>
      <c r="DB40" s="56"/>
      <c r="DC40" s="56"/>
      <c r="DD40" s="56"/>
      <c r="DE40" s="56"/>
      <c r="DF40" s="56"/>
      <c r="DG40" s="56"/>
      <c r="DH40" s="56"/>
      <c r="DI40" s="56"/>
      <c r="DJ40" s="56"/>
      <c r="DK40" s="56"/>
      <c r="DL40" s="56"/>
      <c r="DM40" s="57"/>
      <c r="DN40" s="361"/>
      <c r="DO40" s="117"/>
      <c r="DP40" s="117"/>
      <c r="DQ40" s="117"/>
      <c r="DR40" s="117"/>
      <c r="DS40" s="117"/>
      <c r="DT40" s="117"/>
      <c r="DU40" s="117"/>
      <c r="DV40" s="117"/>
      <c r="DW40" s="117"/>
      <c r="DX40" s="118"/>
      <c r="DY40" s="370"/>
      <c r="DZ40" s="56"/>
      <c r="EA40" s="56"/>
      <c r="EB40" s="56"/>
      <c r="EC40" s="56"/>
      <c r="ED40" s="56"/>
      <c r="EE40" s="56"/>
      <c r="EF40" s="56"/>
      <c r="EG40" s="56"/>
      <c r="EH40" s="57"/>
      <c r="EM40" s="35"/>
      <c r="EN40" s="35"/>
    </row>
    <row r="41" spans="1:144" s="6" customFormat="1" ht="16.5" hidden="1" customHeight="1" x14ac:dyDescent="0.2">
      <c r="A41" s="248"/>
      <c r="B41" s="56"/>
      <c r="C41" s="56"/>
      <c r="D41" s="56"/>
      <c r="E41" s="56"/>
      <c r="F41" s="57"/>
      <c r="G41" s="336"/>
      <c r="H41" s="336"/>
      <c r="I41" s="336"/>
      <c r="J41" s="336"/>
      <c r="K41" s="336"/>
      <c r="L41" s="336"/>
      <c r="M41" s="336"/>
      <c r="N41" s="336"/>
      <c r="O41" s="336"/>
      <c r="P41" s="336"/>
      <c r="Q41" s="336"/>
      <c r="R41" s="336"/>
      <c r="S41" s="336"/>
      <c r="T41" s="336"/>
      <c r="U41" s="336"/>
      <c r="V41" s="336"/>
      <c r="W41" s="336"/>
      <c r="X41" s="263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263"/>
      <c r="AM41" s="266"/>
      <c r="AN41" s="266"/>
      <c r="AO41" s="266"/>
      <c r="AP41" s="266"/>
      <c r="AQ41" s="266"/>
      <c r="AR41" s="266"/>
      <c r="AS41" s="266"/>
      <c r="AT41" s="266"/>
      <c r="AU41" s="266"/>
      <c r="AV41" s="266"/>
      <c r="AW41" s="266"/>
      <c r="AX41" s="385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361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8"/>
      <c r="BX41" s="361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8"/>
      <c r="CJ41" s="361">
        <f t="shared" si="0"/>
        <v>0</v>
      </c>
      <c r="CK41" s="56"/>
      <c r="CL41" s="56"/>
      <c r="CM41" s="56"/>
      <c r="CN41" s="56"/>
      <c r="CO41" s="56"/>
      <c r="CP41" s="56"/>
      <c r="CQ41" s="56"/>
      <c r="CR41" s="56"/>
      <c r="CS41" s="56"/>
      <c r="CT41" s="56"/>
      <c r="CU41" s="56"/>
      <c r="CV41" s="56"/>
      <c r="CW41" s="57"/>
      <c r="CX41" s="370"/>
      <c r="CY41" s="56"/>
      <c r="CZ41" s="56"/>
      <c r="DA41" s="56"/>
      <c r="DB41" s="56"/>
      <c r="DC41" s="56"/>
      <c r="DD41" s="56"/>
      <c r="DE41" s="56"/>
      <c r="DF41" s="56"/>
      <c r="DG41" s="56"/>
      <c r="DH41" s="56"/>
      <c r="DI41" s="56"/>
      <c r="DJ41" s="56"/>
      <c r="DK41" s="56"/>
      <c r="DL41" s="56"/>
      <c r="DM41" s="57"/>
      <c r="DN41" s="361"/>
      <c r="DO41" s="117"/>
      <c r="DP41" s="117"/>
      <c r="DQ41" s="117"/>
      <c r="DR41" s="117"/>
      <c r="DS41" s="117"/>
      <c r="DT41" s="117"/>
      <c r="DU41" s="117"/>
      <c r="DV41" s="117"/>
      <c r="DW41" s="117"/>
      <c r="DX41" s="118"/>
      <c r="DY41" s="370"/>
      <c r="DZ41" s="56"/>
      <c r="EA41" s="56"/>
      <c r="EB41" s="56"/>
      <c r="EC41" s="56"/>
      <c r="ED41" s="56"/>
      <c r="EE41" s="56"/>
      <c r="EF41" s="56"/>
      <c r="EG41" s="56"/>
      <c r="EH41" s="57"/>
      <c r="EM41" s="35"/>
      <c r="EN41" s="35"/>
    </row>
    <row r="42" spans="1:144" s="6" customFormat="1" ht="16.5" hidden="1" customHeight="1" x14ac:dyDescent="0.2">
      <c r="A42" s="248"/>
      <c r="B42" s="56"/>
      <c r="C42" s="56"/>
      <c r="D42" s="56"/>
      <c r="E42" s="56"/>
      <c r="F42" s="57"/>
      <c r="G42" s="336"/>
      <c r="H42" s="336"/>
      <c r="I42" s="336"/>
      <c r="J42" s="336"/>
      <c r="K42" s="336"/>
      <c r="L42" s="336"/>
      <c r="M42" s="336"/>
      <c r="N42" s="336"/>
      <c r="O42" s="336"/>
      <c r="P42" s="336"/>
      <c r="Q42" s="336"/>
      <c r="R42" s="336"/>
      <c r="S42" s="336"/>
      <c r="T42" s="336"/>
      <c r="U42" s="336"/>
      <c r="V42" s="336"/>
      <c r="W42" s="336"/>
      <c r="X42" s="263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263"/>
      <c r="AM42" s="266"/>
      <c r="AN42" s="266"/>
      <c r="AO42" s="266"/>
      <c r="AP42" s="266"/>
      <c r="AQ42" s="266"/>
      <c r="AR42" s="266"/>
      <c r="AS42" s="266"/>
      <c r="AT42" s="266"/>
      <c r="AU42" s="266"/>
      <c r="AV42" s="266"/>
      <c r="AW42" s="266"/>
      <c r="AX42" s="385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361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8"/>
      <c r="BX42" s="361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8"/>
      <c r="CJ42" s="361">
        <f t="shared" si="0"/>
        <v>0</v>
      </c>
      <c r="CK42" s="56"/>
      <c r="CL42" s="56"/>
      <c r="CM42" s="56"/>
      <c r="CN42" s="56"/>
      <c r="CO42" s="56"/>
      <c r="CP42" s="56"/>
      <c r="CQ42" s="56"/>
      <c r="CR42" s="56"/>
      <c r="CS42" s="56"/>
      <c r="CT42" s="56"/>
      <c r="CU42" s="56"/>
      <c r="CV42" s="56"/>
      <c r="CW42" s="57"/>
      <c r="CX42" s="370"/>
      <c r="CY42" s="56"/>
      <c r="CZ42" s="56"/>
      <c r="DA42" s="56"/>
      <c r="DB42" s="56"/>
      <c r="DC42" s="56"/>
      <c r="DD42" s="56"/>
      <c r="DE42" s="56"/>
      <c r="DF42" s="56"/>
      <c r="DG42" s="56"/>
      <c r="DH42" s="56"/>
      <c r="DI42" s="56"/>
      <c r="DJ42" s="56"/>
      <c r="DK42" s="56"/>
      <c r="DL42" s="56"/>
      <c r="DM42" s="57"/>
      <c r="DN42" s="361"/>
      <c r="DO42" s="117"/>
      <c r="DP42" s="117"/>
      <c r="DQ42" s="117"/>
      <c r="DR42" s="117"/>
      <c r="DS42" s="117"/>
      <c r="DT42" s="117"/>
      <c r="DU42" s="117"/>
      <c r="DV42" s="117"/>
      <c r="DW42" s="117"/>
      <c r="DX42" s="118"/>
      <c r="DY42" s="370"/>
      <c r="DZ42" s="56"/>
      <c r="EA42" s="56"/>
      <c r="EB42" s="56"/>
      <c r="EC42" s="56"/>
      <c r="ED42" s="56"/>
      <c r="EE42" s="56"/>
      <c r="EF42" s="56"/>
      <c r="EG42" s="56"/>
      <c r="EH42" s="57"/>
      <c r="EM42" s="35"/>
      <c r="EN42" s="35"/>
    </row>
    <row r="43" spans="1:144" s="6" customFormat="1" ht="16.5" hidden="1" customHeight="1" x14ac:dyDescent="0.2">
      <c r="A43" s="248"/>
      <c r="B43" s="56"/>
      <c r="C43" s="56"/>
      <c r="D43" s="56"/>
      <c r="E43" s="56"/>
      <c r="F43" s="57"/>
      <c r="G43" s="336"/>
      <c r="H43" s="336"/>
      <c r="I43" s="336"/>
      <c r="J43" s="336"/>
      <c r="K43" s="336"/>
      <c r="L43" s="336"/>
      <c r="M43" s="336"/>
      <c r="N43" s="336"/>
      <c r="O43" s="336"/>
      <c r="P43" s="336"/>
      <c r="Q43" s="336"/>
      <c r="R43" s="336"/>
      <c r="S43" s="336"/>
      <c r="T43" s="336"/>
      <c r="U43" s="336"/>
      <c r="V43" s="336"/>
      <c r="W43" s="336"/>
      <c r="X43" s="263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263"/>
      <c r="AM43" s="266"/>
      <c r="AN43" s="266"/>
      <c r="AO43" s="266"/>
      <c r="AP43" s="266"/>
      <c r="AQ43" s="266"/>
      <c r="AR43" s="266"/>
      <c r="AS43" s="266"/>
      <c r="AT43" s="266"/>
      <c r="AU43" s="266"/>
      <c r="AV43" s="266"/>
      <c r="AW43" s="266"/>
      <c r="AX43" s="385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361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8"/>
      <c r="BX43" s="361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8"/>
      <c r="CJ43" s="361">
        <f t="shared" si="0"/>
        <v>0</v>
      </c>
      <c r="CK43" s="56"/>
      <c r="CL43" s="56"/>
      <c r="CM43" s="56"/>
      <c r="CN43" s="56"/>
      <c r="CO43" s="56"/>
      <c r="CP43" s="56"/>
      <c r="CQ43" s="56"/>
      <c r="CR43" s="56"/>
      <c r="CS43" s="56"/>
      <c r="CT43" s="56"/>
      <c r="CU43" s="56"/>
      <c r="CV43" s="56"/>
      <c r="CW43" s="57"/>
      <c r="CX43" s="370"/>
      <c r="CY43" s="56"/>
      <c r="CZ43" s="56"/>
      <c r="DA43" s="56"/>
      <c r="DB43" s="56"/>
      <c r="DC43" s="56"/>
      <c r="DD43" s="56"/>
      <c r="DE43" s="56"/>
      <c r="DF43" s="56"/>
      <c r="DG43" s="56"/>
      <c r="DH43" s="56"/>
      <c r="DI43" s="56"/>
      <c r="DJ43" s="56"/>
      <c r="DK43" s="56"/>
      <c r="DL43" s="56"/>
      <c r="DM43" s="57"/>
      <c r="DN43" s="361"/>
      <c r="DO43" s="117"/>
      <c r="DP43" s="117"/>
      <c r="DQ43" s="117"/>
      <c r="DR43" s="117"/>
      <c r="DS43" s="117"/>
      <c r="DT43" s="117"/>
      <c r="DU43" s="117"/>
      <c r="DV43" s="117"/>
      <c r="DW43" s="117"/>
      <c r="DX43" s="118"/>
      <c r="DY43" s="370"/>
      <c r="DZ43" s="56"/>
      <c r="EA43" s="56"/>
      <c r="EB43" s="56"/>
      <c r="EC43" s="56"/>
      <c r="ED43" s="56"/>
      <c r="EE43" s="56"/>
      <c r="EF43" s="56"/>
      <c r="EG43" s="56"/>
      <c r="EH43" s="57"/>
      <c r="EM43" s="35"/>
      <c r="EN43" s="35"/>
    </row>
    <row r="44" spans="1:144" s="6" customFormat="1" ht="16.5" hidden="1" customHeight="1" x14ac:dyDescent="0.2">
      <c r="A44" s="248"/>
      <c r="B44" s="56"/>
      <c r="C44" s="56"/>
      <c r="D44" s="56"/>
      <c r="E44" s="56"/>
      <c r="F44" s="57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263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263"/>
      <c r="AM44" s="266"/>
      <c r="AN44" s="266"/>
      <c r="AO44" s="266"/>
      <c r="AP44" s="266"/>
      <c r="AQ44" s="266"/>
      <c r="AR44" s="266"/>
      <c r="AS44" s="266"/>
      <c r="AT44" s="266"/>
      <c r="AU44" s="266"/>
      <c r="AV44" s="266"/>
      <c r="AW44" s="266"/>
      <c r="AX44" s="385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361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8"/>
      <c r="BX44" s="361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8"/>
      <c r="CJ44" s="361">
        <f t="shared" si="0"/>
        <v>0</v>
      </c>
      <c r="CK44" s="56"/>
      <c r="CL44" s="56"/>
      <c r="CM44" s="56"/>
      <c r="CN44" s="56"/>
      <c r="CO44" s="56"/>
      <c r="CP44" s="56"/>
      <c r="CQ44" s="56"/>
      <c r="CR44" s="56"/>
      <c r="CS44" s="56"/>
      <c r="CT44" s="56"/>
      <c r="CU44" s="56"/>
      <c r="CV44" s="56"/>
      <c r="CW44" s="57"/>
      <c r="CX44" s="370"/>
      <c r="CY44" s="56"/>
      <c r="CZ44" s="56"/>
      <c r="DA44" s="56"/>
      <c r="DB44" s="56"/>
      <c r="DC44" s="56"/>
      <c r="DD44" s="56"/>
      <c r="DE44" s="56"/>
      <c r="DF44" s="56"/>
      <c r="DG44" s="56"/>
      <c r="DH44" s="56"/>
      <c r="DI44" s="56"/>
      <c r="DJ44" s="56"/>
      <c r="DK44" s="56"/>
      <c r="DL44" s="56"/>
      <c r="DM44" s="57"/>
      <c r="DN44" s="361"/>
      <c r="DO44" s="117"/>
      <c r="DP44" s="117"/>
      <c r="DQ44" s="117"/>
      <c r="DR44" s="117"/>
      <c r="DS44" s="117"/>
      <c r="DT44" s="117"/>
      <c r="DU44" s="117"/>
      <c r="DV44" s="117"/>
      <c r="DW44" s="117"/>
      <c r="DX44" s="118"/>
      <c r="DY44" s="370"/>
      <c r="DZ44" s="56"/>
      <c r="EA44" s="56"/>
      <c r="EB44" s="56"/>
      <c r="EC44" s="56"/>
      <c r="ED44" s="56"/>
      <c r="EE44" s="56"/>
      <c r="EF44" s="56"/>
      <c r="EG44" s="56"/>
      <c r="EH44" s="57"/>
      <c r="EM44" s="35"/>
      <c r="EN44" s="35"/>
    </row>
    <row r="45" spans="1:144" s="6" customFormat="1" ht="16.5" hidden="1" customHeight="1" x14ac:dyDescent="0.2">
      <c r="A45" s="248"/>
      <c r="B45" s="56"/>
      <c r="C45" s="56"/>
      <c r="D45" s="56"/>
      <c r="E45" s="56"/>
      <c r="F45" s="57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36"/>
      <c r="X45" s="263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263"/>
      <c r="AM45" s="266"/>
      <c r="AN45" s="266"/>
      <c r="AO45" s="266"/>
      <c r="AP45" s="266"/>
      <c r="AQ45" s="266"/>
      <c r="AR45" s="266"/>
      <c r="AS45" s="266"/>
      <c r="AT45" s="266"/>
      <c r="AU45" s="266"/>
      <c r="AV45" s="266"/>
      <c r="AW45" s="266"/>
      <c r="AX45" s="385"/>
      <c r="AY45" s="144"/>
      <c r="AZ45" s="144"/>
      <c r="BA45" s="14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361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8"/>
      <c r="BX45" s="361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8"/>
      <c r="CJ45" s="361">
        <f t="shared" si="0"/>
        <v>0</v>
      </c>
      <c r="CK45" s="56"/>
      <c r="CL45" s="56"/>
      <c r="CM45" s="56"/>
      <c r="CN45" s="56"/>
      <c r="CO45" s="56"/>
      <c r="CP45" s="56"/>
      <c r="CQ45" s="56"/>
      <c r="CR45" s="56"/>
      <c r="CS45" s="56"/>
      <c r="CT45" s="56"/>
      <c r="CU45" s="56"/>
      <c r="CV45" s="56"/>
      <c r="CW45" s="57"/>
      <c r="CX45" s="370"/>
      <c r="CY45" s="56"/>
      <c r="CZ45" s="56"/>
      <c r="DA45" s="56"/>
      <c r="DB45" s="56"/>
      <c r="DC45" s="56"/>
      <c r="DD45" s="56"/>
      <c r="DE45" s="56"/>
      <c r="DF45" s="56"/>
      <c r="DG45" s="56"/>
      <c r="DH45" s="56"/>
      <c r="DI45" s="56"/>
      <c r="DJ45" s="56"/>
      <c r="DK45" s="56"/>
      <c r="DL45" s="56"/>
      <c r="DM45" s="57"/>
      <c r="DN45" s="361"/>
      <c r="DO45" s="117"/>
      <c r="DP45" s="117"/>
      <c r="DQ45" s="117"/>
      <c r="DR45" s="117"/>
      <c r="DS45" s="117"/>
      <c r="DT45" s="117"/>
      <c r="DU45" s="117"/>
      <c r="DV45" s="117"/>
      <c r="DW45" s="117"/>
      <c r="DX45" s="118"/>
      <c r="DY45" s="370"/>
      <c r="DZ45" s="56"/>
      <c r="EA45" s="56"/>
      <c r="EB45" s="56"/>
      <c r="EC45" s="56"/>
      <c r="ED45" s="56"/>
      <c r="EE45" s="56"/>
      <c r="EF45" s="56"/>
      <c r="EG45" s="56"/>
      <c r="EH45" s="57"/>
      <c r="EM45" s="35"/>
      <c r="EN45" s="35"/>
    </row>
    <row r="46" spans="1:144" s="6" customFormat="1" ht="16.5" hidden="1" customHeight="1" x14ac:dyDescent="0.2">
      <c r="A46" s="248"/>
      <c r="B46" s="56"/>
      <c r="C46" s="56"/>
      <c r="D46" s="56"/>
      <c r="E46" s="56"/>
      <c r="F46" s="57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6"/>
      <c r="U46" s="336"/>
      <c r="V46" s="336"/>
      <c r="W46" s="336"/>
      <c r="X46" s="263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263"/>
      <c r="AM46" s="266"/>
      <c r="AN46" s="266"/>
      <c r="AO46" s="266"/>
      <c r="AP46" s="266"/>
      <c r="AQ46" s="266"/>
      <c r="AR46" s="266"/>
      <c r="AS46" s="266"/>
      <c r="AT46" s="266"/>
      <c r="AU46" s="266"/>
      <c r="AV46" s="266"/>
      <c r="AW46" s="266"/>
      <c r="AX46" s="385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361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8"/>
      <c r="BX46" s="361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8"/>
      <c r="CJ46" s="361">
        <f t="shared" si="0"/>
        <v>0</v>
      </c>
      <c r="CK46" s="56"/>
      <c r="CL46" s="56"/>
      <c r="CM46" s="56"/>
      <c r="CN46" s="56"/>
      <c r="CO46" s="56"/>
      <c r="CP46" s="56"/>
      <c r="CQ46" s="56"/>
      <c r="CR46" s="56"/>
      <c r="CS46" s="56"/>
      <c r="CT46" s="56"/>
      <c r="CU46" s="56"/>
      <c r="CV46" s="56"/>
      <c r="CW46" s="57"/>
      <c r="CX46" s="370"/>
      <c r="CY46" s="56"/>
      <c r="CZ46" s="56"/>
      <c r="DA46" s="56"/>
      <c r="DB46" s="56"/>
      <c r="DC46" s="56"/>
      <c r="DD46" s="56"/>
      <c r="DE46" s="56"/>
      <c r="DF46" s="56"/>
      <c r="DG46" s="56"/>
      <c r="DH46" s="56"/>
      <c r="DI46" s="56"/>
      <c r="DJ46" s="56"/>
      <c r="DK46" s="56"/>
      <c r="DL46" s="56"/>
      <c r="DM46" s="57"/>
      <c r="DN46" s="361"/>
      <c r="DO46" s="117"/>
      <c r="DP46" s="117"/>
      <c r="DQ46" s="117"/>
      <c r="DR46" s="117"/>
      <c r="DS46" s="117"/>
      <c r="DT46" s="117"/>
      <c r="DU46" s="117"/>
      <c r="DV46" s="117"/>
      <c r="DW46" s="117"/>
      <c r="DX46" s="118"/>
      <c r="DY46" s="370"/>
      <c r="DZ46" s="56"/>
      <c r="EA46" s="56"/>
      <c r="EB46" s="56"/>
      <c r="EC46" s="56"/>
      <c r="ED46" s="56"/>
      <c r="EE46" s="56"/>
      <c r="EF46" s="56"/>
      <c r="EG46" s="56"/>
      <c r="EH46" s="57"/>
      <c r="EM46" s="35"/>
      <c r="EN46" s="35"/>
    </row>
    <row r="47" spans="1:144" s="6" customFormat="1" ht="16.5" hidden="1" customHeight="1" x14ac:dyDescent="0.2">
      <c r="A47" s="248"/>
      <c r="B47" s="56"/>
      <c r="C47" s="56"/>
      <c r="D47" s="56"/>
      <c r="E47" s="56"/>
      <c r="F47" s="57"/>
      <c r="G47" s="336"/>
      <c r="H47" s="336"/>
      <c r="I47" s="336"/>
      <c r="J47" s="336"/>
      <c r="K47" s="336"/>
      <c r="L47" s="336"/>
      <c r="M47" s="336"/>
      <c r="N47" s="336"/>
      <c r="O47" s="336"/>
      <c r="P47" s="336"/>
      <c r="Q47" s="336"/>
      <c r="R47" s="336"/>
      <c r="S47" s="336"/>
      <c r="T47" s="336"/>
      <c r="U47" s="336"/>
      <c r="V47" s="336"/>
      <c r="W47" s="336"/>
      <c r="X47" s="263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263"/>
      <c r="AM47" s="266"/>
      <c r="AN47" s="266"/>
      <c r="AO47" s="266"/>
      <c r="AP47" s="266"/>
      <c r="AQ47" s="266"/>
      <c r="AR47" s="266"/>
      <c r="AS47" s="266"/>
      <c r="AT47" s="266"/>
      <c r="AU47" s="266"/>
      <c r="AV47" s="266"/>
      <c r="AW47" s="266"/>
      <c r="AX47" s="385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144"/>
      <c r="BK47" s="144"/>
      <c r="BL47" s="361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8"/>
      <c r="BX47" s="361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8"/>
      <c r="CJ47" s="361">
        <f t="shared" si="0"/>
        <v>0</v>
      </c>
      <c r="CK47" s="56"/>
      <c r="CL47" s="56"/>
      <c r="CM47" s="56"/>
      <c r="CN47" s="56"/>
      <c r="CO47" s="56"/>
      <c r="CP47" s="56"/>
      <c r="CQ47" s="56"/>
      <c r="CR47" s="56"/>
      <c r="CS47" s="56"/>
      <c r="CT47" s="56"/>
      <c r="CU47" s="56"/>
      <c r="CV47" s="56"/>
      <c r="CW47" s="57"/>
      <c r="CX47" s="370"/>
      <c r="CY47" s="56"/>
      <c r="CZ47" s="56"/>
      <c r="DA47" s="56"/>
      <c r="DB47" s="56"/>
      <c r="DC47" s="56"/>
      <c r="DD47" s="56"/>
      <c r="DE47" s="56"/>
      <c r="DF47" s="56"/>
      <c r="DG47" s="56"/>
      <c r="DH47" s="56"/>
      <c r="DI47" s="56"/>
      <c r="DJ47" s="56"/>
      <c r="DK47" s="56"/>
      <c r="DL47" s="56"/>
      <c r="DM47" s="57"/>
      <c r="DN47" s="361"/>
      <c r="DO47" s="117"/>
      <c r="DP47" s="117"/>
      <c r="DQ47" s="117"/>
      <c r="DR47" s="117"/>
      <c r="DS47" s="117"/>
      <c r="DT47" s="117"/>
      <c r="DU47" s="117"/>
      <c r="DV47" s="117"/>
      <c r="DW47" s="117"/>
      <c r="DX47" s="118"/>
      <c r="DY47" s="370"/>
      <c r="DZ47" s="56"/>
      <c r="EA47" s="56"/>
      <c r="EB47" s="56"/>
      <c r="EC47" s="56"/>
      <c r="ED47" s="56"/>
      <c r="EE47" s="56"/>
      <c r="EF47" s="56"/>
      <c r="EG47" s="56"/>
      <c r="EH47" s="57"/>
      <c r="EM47" s="35"/>
      <c r="EN47" s="35"/>
    </row>
    <row r="48" spans="1:144" s="6" customFormat="1" ht="16.5" hidden="1" customHeight="1" x14ac:dyDescent="0.2">
      <c r="A48" s="248"/>
      <c r="B48" s="56"/>
      <c r="C48" s="56"/>
      <c r="D48" s="56"/>
      <c r="E48" s="56"/>
      <c r="F48" s="57"/>
      <c r="G48" s="336"/>
      <c r="H48" s="336"/>
      <c r="I48" s="336"/>
      <c r="J48" s="336"/>
      <c r="K48" s="336"/>
      <c r="L48" s="336"/>
      <c r="M48" s="336"/>
      <c r="N48" s="336"/>
      <c r="O48" s="336"/>
      <c r="P48" s="336"/>
      <c r="Q48" s="336"/>
      <c r="R48" s="336"/>
      <c r="S48" s="336"/>
      <c r="T48" s="336"/>
      <c r="U48" s="336"/>
      <c r="V48" s="336"/>
      <c r="W48" s="336"/>
      <c r="X48" s="263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263"/>
      <c r="AM48" s="266"/>
      <c r="AN48" s="266"/>
      <c r="AO48" s="266"/>
      <c r="AP48" s="266"/>
      <c r="AQ48" s="266"/>
      <c r="AR48" s="266"/>
      <c r="AS48" s="266"/>
      <c r="AT48" s="266"/>
      <c r="AU48" s="266"/>
      <c r="AV48" s="266"/>
      <c r="AW48" s="266"/>
      <c r="AX48" s="385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361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8"/>
      <c r="BX48" s="361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8"/>
      <c r="CJ48" s="361">
        <f t="shared" si="0"/>
        <v>0</v>
      </c>
      <c r="CK48" s="56"/>
      <c r="CL48" s="56"/>
      <c r="CM48" s="56"/>
      <c r="CN48" s="56"/>
      <c r="CO48" s="56"/>
      <c r="CP48" s="56"/>
      <c r="CQ48" s="56"/>
      <c r="CR48" s="56"/>
      <c r="CS48" s="56"/>
      <c r="CT48" s="56"/>
      <c r="CU48" s="56"/>
      <c r="CV48" s="56"/>
      <c r="CW48" s="57"/>
      <c r="CX48" s="370"/>
      <c r="CY48" s="56"/>
      <c r="CZ48" s="56"/>
      <c r="DA48" s="56"/>
      <c r="DB48" s="56"/>
      <c r="DC48" s="56"/>
      <c r="DD48" s="56"/>
      <c r="DE48" s="56"/>
      <c r="DF48" s="56"/>
      <c r="DG48" s="56"/>
      <c r="DH48" s="56"/>
      <c r="DI48" s="56"/>
      <c r="DJ48" s="56"/>
      <c r="DK48" s="56"/>
      <c r="DL48" s="56"/>
      <c r="DM48" s="57"/>
      <c r="DN48" s="361"/>
      <c r="DO48" s="117"/>
      <c r="DP48" s="117"/>
      <c r="DQ48" s="117"/>
      <c r="DR48" s="117"/>
      <c r="DS48" s="117"/>
      <c r="DT48" s="117"/>
      <c r="DU48" s="117"/>
      <c r="DV48" s="117"/>
      <c r="DW48" s="117"/>
      <c r="DX48" s="118"/>
      <c r="DY48" s="370"/>
      <c r="DZ48" s="56"/>
      <c r="EA48" s="56"/>
      <c r="EB48" s="56"/>
      <c r="EC48" s="56"/>
      <c r="ED48" s="56"/>
      <c r="EE48" s="56"/>
      <c r="EF48" s="56"/>
      <c r="EG48" s="56"/>
      <c r="EH48" s="57"/>
      <c r="EM48" s="35"/>
      <c r="EN48" s="35"/>
    </row>
    <row r="49" spans="1:144" s="6" customFormat="1" ht="16.5" hidden="1" customHeight="1" x14ac:dyDescent="0.2">
      <c r="A49" s="248"/>
      <c r="B49" s="56"/>
      <c r="C49" s="56"/>
      <c r="D49" s="56"/>
      <c r="E49" s="56"/>
      <c r="F49" s="57"/>
      <c r="G49" s="336"/>
      <c r="H49" s="336"/>
      <c r="I49" s="336"/>
      <c r="J49" s="336"/>
      <c r="K49" s="336"/>
      <c r="L49" s="336"/>
      <c r="M49" s="336"/>
      <c r="N49" s="336"/>
      <c r="O49" s="336"/>
      <c r="P49" s="336"/>
      <c r="Q49" s="336"/>
      <c r="R49" s="336"/>
      <c r="S49" s="336"/>
      <c r="T49" s="336"/>
      <c r="U49" s="336"/>
      <c r="V49" s="336"/>
      <c r="W49" s="336"/>
      <c r="X49" s="263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263"/>
      <c r="AM49" s="266"/>
      <c r="AN49" s="266"/>
      <c r="AO49" s="266"/>
      <c r="AP49" s="266"/>
      <c r="AQ49" s="266"/>
      <c r="AR49" s="266"/>
      <c r="AS49" s="266"/>
      <c r="AT49" s="266"/>
      <c r="AU49" s="266"/>
      <c r="AV49" s="266"/>
      <c r="AW49" s="266"/>
      <c r="AX49" s="385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361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8"/>
      <c r="BX49" s="361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8"/>
      <c r="CJ49" s="361">
        <f t="shared" si="0"/>
        <v>0</v>
      </c>
      <c r="CK49" s="56"/>
      <c r="CL49" s="56"/>
      <c r="CM49" s="56"/>
      <c r="CN49" s="56"/>
      <c r="CO49" s="56"/>
      <c r="CP49" s="56"/>
      <c r="CQ49" s="56"/>
      <c r="CR49" s="56"/>
      <c r="CS49" s="56"/>
      <c r="CT49" s="56"/>
      <c r="CU49" s="56"/>
      <c r="CV49" s="56"/>
      <c r="CW49" s="57"/>
      <c r="CX49" s="370"/>
      <c r="CY49" s="56"/>
      <c r="CZ49" s="56"/>
      <c r="DA49" s="56"/>
      <c r="DB49" s="56"/>
      <c r="DC49" s="56"/>
      <c r="DD49" s="56"/>
      <c r="DE49" s="56"/>
      <c r="DF49" s="56"/>
      <c r="DG49" s="56"/>
      <c r="DH49" s="56"/>
      <c r="DI49" s="56"/>
      <c r="DJ49" s="56"/>
      <c r="DK49" s="56"/>
      <c r="DL49" s="56"/>
      <c r="DM49" s="57"/>
      <c r="DN49" s="361"/>
      <c r="DO49" s="117"/>
      <c r="DP49" s="117"/>
      <c r="DQ49" s="117"/>
      <c r="DR49" s="117"/>
      <c r="DS49" s="117"/>
      <c r="DT49" s="117"/>
      <c r="DU49" s="117"/>
      <c r="DV49" s="117"/>
      <c r="DW49" s="117"/>
      <c r="DX49" s="118"/>
      <c r="DY49" s="370"/>
      <c r="DZ49" s="56"/>
      <c r="EA49" s="56"/>
      <c r="EB49" s="56"/>
      <c r="EC49" s="56"/>
      <c r="ED49" s="56"/>
      <c r="EE49" s="56"/>
      <c r="EF49" s="56"/>
      <c r="EG49" s="56"/>
      <c r="EH49" s="57"/>
      <c r="EM49" s="35"/>
      <c r="EN49" s="35"/>
    </row>
    <row r="50" spans="1:144" s="6" customFormat="1" ht="16.5" customHeight="1" x14ac:dyDescent="0.2">
      <c r="A50" s="194" t="s">
        <v>16</v>
      </c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  <c r="BM50" s="126"/>
      <c r="BN50" s="126"/>
      <c r="BO50" s="126"/>
      <c r="BP50" s="126"/>
      <c r="BQ50" s="126"/>
      <c r="BR50" s="126"/>
      <c r="BS50" s="126"/>
      <c r="BT50" s="126"/>
      <c r="BU50" s="126"/>
      <c r="BV50" s="126"/>
      <c r="BW50" s="127"/>
      <c r="BX50" s="361">
        <f>BX27+BX14+BX13+BX10+BX9+BX8</f>
        <v>7764589.29</v>
      </c>
      <c r="BY50" s="56"/>
      <c r="BZ50" s="56"/>
      <c r="CA50" s="56"/>
      <c r="CB50" s="56"/>
      <c r="CC50" s="56"/>
      <c r="CD50" s="56"/>
      <c r="CE50" s="56"/>
      <c r="CF50" s="56"/>
      <c r="CG50" s="56"/>
      <c r="CH50" s="56"/>
      <c r="CI50" s="57"/>
      <c r="CJ50" s="361">
        <f>CJ27+CJ14+CJ13+CJ10+CJ8</f>
        <v>4870357</v>
      </c>
      <c r="CK50" s="56"/>
      <c r="CL50" s="56"/>
      <c r="CM50" s="56"/>
      <c r="CN50" s="56"/>
      <c r="CO50" s="56"/>
      <c r="CP50" s="56"/>
      <c r="CQ50" s="56"/>
      <c r="CR50" s="56"/>
      <c r="CS50" s="56"/>
      <c r="CT50" s="56"/>
      <c r="CU50" s="56"/>
      <c r="CV50" s="56"/>
      <c r="CW50" s="57"/>
      <c r="CX50" s="361">
        <f>CX7+CX9+CX10+CX13+CX14+CX27</f>
        <v>4500000</v>
      </c>
      <c r="CY50" s="56"/>
      <c r="CZ50" s="56"/>
      <c r="DA50" s="56"/>
      <c r="DB50" s="56"/>
      <c r="DC50" s="56"/>
      <c r="DD50" s="56"/>
      <c r="DE50" s="56"/>
      <c r="DF50" s="56"/>
      <c r="DG50" s="56"/>
      <c r="DH50" s="56"/>
      <c r="DI50" s="56"/>
      <c r="DJ50" s="56"/>
      <c r="DK50" s="56"/>
      <c r="DL50" s="56"/>
      <c r="DM50" s="57"/>
      <c r="DN50" s="135">
        <f>DN27+DN8+DN9</f>
        <v>894232.29</v>
      </c>
      <c r="DO50" s="136"/>
      <c r="DP50" s="136"/>
      <c r="DQ50" s="136"/>
      <c r="DR50" s="136"/>
      <c r="DS50" s="136"/>
      <c r="DT50" s="136"/>
      <c r="DU50" s="136"/>
      <c r="DV50" s="136"/>
      <c r="DW50" s="136"/>
      <c r="DX50" s="137"/>
      <c r="DY50" s="144"/>
      <c r="DZ50" s="145"/>
      <c r="EA50" s="145"/>
      <c r="EB50" s="145"/>
      <c r="EC50" s="145"/>
      <c r="ED50" s="145"/>
      <c r="EE50" s="145"/>
      <c r="EF50" s="145"/>
      <c r="EG50" s="145"/>
      <c r="EH50" s="146"/>
      <c r="EM50" s="35"/>
      <c r="EN50" s="35"/>
    </row>
  </sheetData>
  <mergeCells count="513">
    <mergeCell ref="DN19:DX19"/>
    <mergeCell ref="DY19:EH19"/>
    <mergeCell ref="A20:F20"/>
    <mergeCell ref="G20:W20"/>
    <mergeCell ref="X20:AK20"/>
    <mergeCell ref="AL20:AX20"/>
    <mergeCell ref="AY20:BK20"/>
    <mergeCell ref="BL20:BW20"/>
    <mergeCell ref="BX20:CI20"/>
    <mergeCell ref="CJ20:CW20"/>
    <mergeCell ref="CX20:DM20"/>
    <mergeCell ref="DN20:DX20"/>
    <mergeCell ref="DY20:EH20"/>
    <mergeCell ref="A19:F19"/>
    <mergeCell ref="G19:W19"/>
    <mergeCell ref="X19:AK19"/>
    <mergeCell ref="AL19:AX19"/>
    <mergeCell ref="AY19:BK19"/>
    <mergeCell ref="BL19:BW19"/>
    <mergeCell ref="BX19:CI19"/>
    <mergeCell ref="CJ19:CW19"/>
    <mergeCell ref="CX19:DM19"/>
    <mergeCell ref="DN17:DX17"/>
    <mergeCell ref="DY17:EH17"/>
    <mergeCell ref="A18:F18"/>
    <mergeCell ref="G18:W18"/>
    <mergeCell ref="X18:AK18"/>
    <mergeCell ref="AL18:AX18"/>
    <mergeCell ref="AY18:BK18"/>
    <mergeCell ref="BL18:BW18"/>
    <mergeCell ref="BX18:CI18"/>
    <mergeCell ref="CJ18:CW18"/>
    <mergeCell ref="CX18:DM18"/>
    <mergeCell ref="DN18:DX18"/>
    <mergeCell ref="DY18:EH18"/>
    <mergeCell ref="A17:F17"/>
    <mergeCell ref="G17:W17"/>
    <mergeCell ref="X17:AK17"/>
    <mergeCell ref="AL17:AX17"/>
    <mergeCell ref="AY17:BK17"/>
    <mergeCell ref="BL17:BW17"/>
    <mergeCell ref="BX17:CI17"/>
    <mergeCell ref="CJ17:CW17"/>
    <mergeCell ref="CX17:DM17"/>
    <mergeCell ref="DN25:DX25"/>
    <mergeCell ref="DY25:EH25"/>
    <mergeCell ref="A15:F15"/>
    <mergeCell ref="G15:W15"/>
    <mergeCell ref="X15:AK15"/>
    <mergeCell ref="AL15:AX15"/>
    <mergeCell ref="AY15:BK15"/>
    <mergeCell ref="BL15:BW15"/>
    <mergeCell ref="BX15:CI15"/>
    <mergeCell ref="CJ15:CW15"/>
    <mergeCell ref="CX15:DM15"/>
    <mergeCell ref="DN15:DX15"/>
    <mergeCell ref="DY15:EH15"/>
    <mergeCell ref="A16:F16"/>
    <mergeCell ref="G16:W16"/>
    <mergeCell ref="X16:AK16"/>
    <mergeCell ref="AL16:AX16"/>
    <mergeCell ref="AY16:BK16"/>
    <mergeCell ref="BL16:BW16"/>
    <mergeCell ref="BX16:CI16"/>
    <mergeCell ref="CJ16:CW16"/>
    <mergeCell ref="CX16:DM16"/>
    <mergeCell ref="DN16:DX16"/>
    <mergeCell ref="DY16:EH16"/>
    <mergeCell ref="A25:F25"/>
    <mergeCell ref="G25:W25"/>
    <mergeCell ref="X25:AK25"/>
    <mergeCell ref="AL25:AX25"/>
    <mergeCell ref="AY25:BK25"/>
    <mergeCell ref="BL25:BW25"/>
    <mergeCell ref="BX25:CI25"/>
    <mergeCell ref="CJ25:CW25"/>
    <mergeCell ref="CX25:DM25"/>
    <mergeCell ref="DN23:DX23"/>
    <mergeCell ref="DY23:EH23"/>
    <mergeCell ref="A24:F24"/>
    <mergeCell ref="G24:W24"/>
    <mergeCell ref="X24:AK24"/>
    <mergeCell ref="AL24:AX24"/>
    <mergeCell ref="AY24:BK24"/>
    <mergeCell ref="BL24:BW24"/>
    <mergeCell ref="BX24:CI24"/>
    <mergeCell ref="CJ24:CW24"/>
    <mergeCell ref="CX24:DM24"/>
    <mergeCell ref="DN24:DX24"/>
    <mergeCell ref="DY24:EH24"/>
    <mergeCell ref="A23:F23"/>
    <mergeCell ref="G23:W23"/>
    <mergeCell ref="X23:AK23"/>
    <mergeCell ref="AL23:AX23"/>
    <mergeCell ref="AY23:BK23"/>
    <mergeCell ref="BL23:BW23"/>
    <mergeCell ref="BX23:CI23"/>
    <mergeCell ref="CJ23:CW23"/>
    <mergeCell ref="CX23:DM23"/>
    <mergeCell ref="DN22:DX22"/>
    <mergeCell ref="DY22:EH22"/>
    <mergeCell ref="A21:F21"/>
    <mergeCell ref="G21:W21"/>
    <mergeCell ref="X21:AK21"/>
    <mergeCell ref="AL21:AX21"/>
    <mergeCell ref="AY21:BK21"/>
    <mergeCell ref="BL21:BW21"/>
    <mergeCell ref="BX21:CI21"/>
    <mergeCell ref="CJ21:CW21"/>
    <mergeCell ref="CX21:DM21"/>
    <mergeCell ref="DN8:DX8"/>
    <mergeCell ref="DY8:EH8"/>
    <mergeCell ref="A9:F9"/>
    <mergeCell ref="G9:W9"/>
    <mergeCell ref="X9:AK9"/>
    <mergeCell ref="AL9:AX9"/>
    <mergeCell ref="AY9:BK9"/>
    <mergeCell ref="BL9:BW9"/>
    <mergeCell ref="BX9:CI9"/>
    <mergeCell ref="CJ9:CW9"/>
    <mergeCell ref="CX9:DM9"/>
    <mergeCell ref="DN9:DX9"/>
    <mergeCell ref="DY9:EH9"/>
    <mergeCell ref="A8:F8"/>
    <mergeCell ref="G8:W8"/>
    <mergeCell ref="X8:AK8"/>
    <mergeCell ref="AL8:AX8"/>
    <mergeCell ref="AY8:BK8"/>
    <mergeCell ref="BL8:BW8"/>
    <mergeCell ref="BX8:CI8"/>
    <mergeCell ref="CJ8:CW8"/>
    <mergeCell ref="CX8:DM8"/>
    <mergeCell ref="DN36:DX36"/>
    <mergeCell ref="DY36:EH36"/>
    <mergeCell ref="A37:F37"/>
    <mergeCell ref="G37:W37"/>
    <mergeCell ref="X37:AK37"/>
    <mergeCell ref="AL37:AX37"/>
    <mergeCell ref="AY37:BK37"/>
    <mergeCell ref="BL37:BW37"/>
    <mergeCell ref="BX37:CI37"/>
    <mergeCell ref="CJ37:CW37"/>
    <mergeCell ref="CX37:DM37"/>
    <mergeCell ref="DN37:DX37"/>
    <mergeCell ref="DY37:EH37"/>
    <mergeCell ref="A36:F36"/>
    <mergeCell ref="G36:W36"/>
    <mergeCell ref="X36:AK36"/>
    <mergeCell ref="AL36:AX36"/>
    <mergeCell ref="AY36:BK36"/>
    <mergeCell ref="BL36:BW36"/>
    <mergeCell ref="BX36:CI36"/>
    <mergeCell ref="CJ36:CW36"/>
    <mergeCell ref="CX36:DM36"/>
    <mergeCell ref="DN34:DX34"/>
    <mergeCell ref="DY34:EH34"/>
    <mergeCell ref="A35:F35"/>
    <mergeCell ref="G35:W35"/>
    <mergeCell ref="X35:AK35"/>
    <mergeCell ref="AL35:AX35"/>
    <mergeCell ref="AY35:BK35"/>
    <mergeCell ref="BL35:BW35"/>
    <mergeCell ref="BX35:CI35"/>
    <mergeCell ref="CJ35:CW35"/>
    <mergeCell ref="CX35:DM35"/>
    <mergeCell ref="DN35:DX35"/>
    <mergeCell ref="DY35:EH35"/>
    <mergeCell ref="A34:F34"/>
    <mergeCell ref="G34:W34"/>
    <mergeCell ref="X34:AK34"/>
    <mergeCell ref="AL34:AX34"/>
    <mergeCell ref="AY34:BK34"/>
    <mergeCell ref="BL34:BW34"/>
    <mergeCell ref="BX34:CI34"/>
    <mergeCell ref="CJ34:CW34"/>
    <mergeCell ref="CX34:DM34"/>
    <mergeCell ref="DN32:DX32"/>
    <mergeCell ref="DY32:EH32"/>
    <mergeCell ref="A33:F33"/>
    <mergeCell ref="G33:W33"/>
    <mergeCell ref="X33:AK33"/>
    <mergeCell ref="AL33:AX33"/>
    <mergeCell ref="AY33:BK33"/>
    <mergeCell ref="BL33:BW33"/>
    <mergeCell ref="BX33:CI33"/>
    <mergeCell ref="CJ33:CW33"/>
    <mergeCell ref="CX33:DM33"/>
    <mergeCell ref="DN33:DX33"/>
    <mergeCell ref="DY33:EH33"/>
    <mergeCell ref="A32:F32"/>
    <mergeCell ref="G32:W32"/>
    <mergeCell ref="X32:AK32"/>
    <mergeCell ref="AL32:AX32"/>
    <mergeCell ref="AY32:BK32"/>
    <mergeCell ref="BL32:BW32"/>
    <mergeCell ref="BX32:CI32"/>
    <mergeCell ref="CJ32:CW32"/>
    <mergeCell ref="CX32:DM32"/>
    <mergeCell ref="DN30:DX30"/>
    <mergeCell ref="DY30:EH30"/>
    <mergeCell ref="A31:F31"/>
    <mergeCell ref="G31:W31"/>
    <mergeCell ref="X31:AK31"/>
    <mergeCell ref="AL31:AX31"/>
    <mergeCell ref="AY31:BK31"/>
    <mergeCell ref="BL31:BW31"/>
    <mergeCell ref="BX31:CI31"/>
    <mergeCell ref="CJ31:CW31"/>
    <mergeCell ref="CX31:DM31"/>
    <mergeCell ref="DN31:DX31"/>
    <mergeCell ref="DY31:EH31"/>
    <mergeCell ref="A30:F30"/>
    <mergeCell ref="G30:W30"/>
    <mergeCell ref="X30:AK30"/>
    <mergeCell ref="AL30:AX30"/>
    <mergeCell ref="AY30:BK30"/>
    <mergeCell ref="BL30:BW30"/>
    <mergeCell ref="BX30:CI30"/>
    <mergeCell ref="CJ30:CW30"/>
    <mergeCell ref="CX30:DM30"/>
    <mergeCell ref="DN38:DX38"/>
    <mergeCell ref="DY38:EH38"/>
    <mergeCell ref="A28:F28"/>
    <mergeCell ref="G28:W28"/>
    <mergeCell ref="X28:AK28"/>
    <mergeCell ref="AL28:AX28"/>
    <mergeCell ref="AY28:BK28"/>
    <mergeCell ref="BL28:BW28"/>
    <mergeCell ref="BX28:CI28"/>
    <mergeCell ref="CJ28:CW28"/>
    <mergeCell ref="CX28:DM28"/>
    <mergeCell ref="DN28:DX28"/>
    <mergeCell ref="DY28:EH28"/>
    <mergeCell ref="A29:F29"/>
    <mergeCell ref="G29:W29"/>
    <mergeCell ref="X29:AK29"/>
    <mergeCell ref="AL29:AX29"/>
    <mergeCell ref="AY29:BK29"/>
    <mergeCell ref="BL29:BW29"/>
    <mergeCell ref="BX29:CI29"/>
    <mergeCell ref="CJ29:CW29"/>
    <mergeCell ref="CX29:DM29"/>
    <mergeCell ref="DN29:DX29"/>
    <mergeCell ref="DY29:EH29"/>
    <mergeCell ref="A38:F38"/>
    <mergeCell ref="G38:W38"/>
    <mergeCell ref="X38:AK38"/>
    <mergeCell ref="AL38:AX38"/>
    <mergeCell ref="AY38:BK38"/>
    <mergeCell ref="BL38:BW38"/>
    <mergeCell ref="BX38:CI38"/>
    <mergeCell ref="CJ38:CW38"/>
    <mergeCell ref="CX38:DM38"/>
    <mergeCell ref="DN14:DX14"/>
    <mergeCell ref="DY14:EH14"/>
    <mergeCell ref="A26:F26"/>
    <mergeCell ref="G26:W26"/>
    <mergeCell ref="X26:AK26"/>
    <mergeCell ref="AL26:AX26"/>
    <mergeCell ref="AY26:BK26"/>
    <mergeCell ref="BL26:BW26"/>
    <mergeCell ref="BX26:CI26"/>
    <mergeCell ref="CJ26:CW26"/>
    <mergeCell ref="CX26:DM26"/>
    <mergeCell ref="DN26:DX26"/>
    <mergeCell ref="DY26:EH26"/>
    <mergeCell ref="DN21:DX21"/>
    <mergeCell ref="DY21:EH21"/>
    <mergeCell ref="A22:F22"/>
    <mergeCell ref="G22:W22"/>
    <mergeCell ref="X22:AK22"/>
    <mergeCell ref="AL22:AX22"/>
    <mergeCell ref="AY22:BK22"/>
    <mergeCell ref="BL22:BW22"/>
    <mergeCell ref="BX22:CI22"/>
    <mergeCell ref="CJ22:CW22"/>
    <mergeCell ref="CX22:DM22"/>
    <mergeCell ref="A14:F14"/>
    <mergeCell ref="G14:W14"/>
    <mergeCell ref="X14:AK14"/>
    <mergeCell ref="AL14:AX14"/>
    <mergeCell ref="AY14:BK14"/>
    <mergeCell ref="BL14:BW14"/>
    <mergeCell ref="BX14:CI14"/>
    <mergeCell ref="CJ14:CW14"/>
    <mergeCell ref="CX14:DM14"/>
    <mergeCell ref="X27:AK27"/>
    <mergeCell ref="AL27:AX27"/>
    <mergeCell ref="AY27:BK27"/>
    <mergeCell ref="BL27:BW27"/>
    <mergeCell ref="BX27:CI27"/>
    <mergeCell ref="CJ27:CW27"/>
    <mergeCell ref="CX27:DM27"/>
    <mergeCell ref="DN27:DX27"/>
    <mergeCell ref="DY27:EH27"/>
    <mergeCell ref="DN11:DX11"/>
    <mergeCell ref="DY11:EH11"/>
    <mergeCell ref="A12:F12"/>
    <mergeCell ref="BX12:CI12"/>
    <mergeCell ref="CJ12:CW12"/>
    <mergeCell ref="CX12:DM12"/>
    <mergeCell ref="DN12:DX12"/>
    <mergeCell ref="DY12:EH12"/>
    <mergeCell ref="A13:F13"/>
    <mergeCell ref="G13:W13"/>
    <mergeCell ref="X13:AK13"/>
    <mergeCell ref="AL13:AX13"/>
    <mergeCell ref="AY13:BK13"/>
    <mergeCell ref="BL13:BW13"/>
    <mergeCell ref="BX13:CI13"/>
    <mergeCell ref="CJ13:CW13"/>
    <mergeCell ref="CX13:DM13"/>
    <mergeCell ref="DN13:DX13"/>
    <mergeCell ref="DY13:EH13"/>
    <mergeCell ref="CJ41:CW41"/>
    <mergeCell ref="CX41:DM41"/>
    <mergeCell ref="DN41:DX41"/>
    <mergeCell ref="DY41:EH41"/>
    <mergeCell ref="A10:F10"/>
    <mergeCell ref="G10:W10"/>
    <mergeCell ref="X10:AK10"/>
    <mergeCell ref="AL10:AX10"/>
    <mergeCell ref="AY10:BK10"/>
    <mergeCell ref="BL10:BW10"/>
    <mergeCell ref="BX10:CI10"/>
    <mergeCell ref="CJ10:CW10"/>
    <mergeCell ref="CX10:DM10"/>
    <mergeCell ref="DN10:DX10"/>
    <mergeCell ref="DY10:EH10"/>
    <mergeCell ref="A11:F11"/>
    <mergeCell ref="G11:W11"/>
    <mergeCell ref="X11:AK11"/>
    <mergeCell ref="AL11:AX11"/>
    <mergeCell ref="AY11:BK11"/>
    <mergeCell ref="BL11:BW11"/>
    <mergeCell ref="BX11:CI11"/>
    <mergeCell ref="CJ11:CW11"/>
    <mergeCell ref="CX11:DM11"/>
    <mergeCell ref="CJ39:CW39"/>
    <mergeCell ref="CX39:DM39"/>
    <mergeCell ref="DN39:DX39"/>
    <mergeCell ref="DY39:EH39"/>
    <mergeCell ref="A40:F40"/>
    <mergeCell ref="G40:W40"/>
    <mergeCell ref="X40:AK40"/>
    <mergeCell ref="AL40:AX40"/>
    <mergeCell ref="AY40:BK40"/>
    <mergeCell ref="BL40:BW40"/>
    <mergeCell ref="BX40:CI40"/>
    <mergeCell ref="CJ40:CW40"/>
    <mergeCell ref="CX40:DM40"/>
    <mergeCell ref="DN40:DX40"/>
    <mergeCell ref="DY40:EH40"/>
    <mergeCell ref="DN42:DX42"/>
    <mergeCell ref="CJ42:CW42"/>
    <mergeCell ref="AY44:BK44"/>
    <mergeCell ref="BX43:CI43"/>
    <mergeCell ref="A45:F45"/>
    <mergeCell ref="G45:W45"/>
    <mergeCell ref="X45:AK45"/>
    <mergeCell ref="AL45:AX45"/>
    <mergeCell ref="AY45:BK45"/>
    <mergeCell ref="A43:F43"/>
    <mergeCell ref="G43:W43"/>
    <mergeCell ref="X43:AK43"/>
    <mergeCell ref="AL43:AX43"/>
    <mergeCell ref="AY43:BK43"/>
    <mergeCell ref="A44:F44"/>
    <mergeCell ref="G44:W44"/>
    <mergeCell ref="X44:AK44"/>
    <mergeCell ref="AL44:AX44"/>
    <mergeCell ref="CX43:DM43"/>
    <mergeCell ref="DN43:DX43"/>
    <mergeCell ref="A42:F42"/>
    <mergeCell ref="G42:W42"/>
    <mergeCell ref="X42:AK42"/>
    <mergeCell ref="AL42:AX42"/>
    <mergeCell ref="DY43:EH43"/>
    <mergeCell ref="BL45:BW45"/>
    <mergeCell ref="BL44:BW44"/>
    <mergeCell ref="BX44:CI44"/>
    <mergeCell ref="CJ44:CW44"/>
    <mergeCell ref="CX44:DM44"/>
    <mergeCell ref="DN44:DX44"/>
    <mergeCell ref="BX45:CI45"/>
    <mergeCell ref="CJ45:CW45"/>
    <mergeCell ref="CX45:DM45"/>
    <mergeCell ref="DN45:DX45"/>
    <mergeCell ref="DY45:EH45"/>
    <mergeCell ref="BL43:BW43"/>
    <mergeCell ref="A47:F47"/>
    <mergeCell ref="G47:W47"/>
    <mergeCell ref="X47:AK47"/>
    <mergeCell ref="AL47:AX47"/>
    <mergeCell ref="AY47:BK47"/>
    <mergeCell ref="BL47:BW47"/>
    <mergeCell ref="BX47:CI47"/>
    <mergeCell ref="CJ47:CW47"/>
    <mergeCell ref="CX47:DM47"/>
    <mergeCell ref="A46:F46"/>
    <mergeCell ref="G46:W46"/>
    <mergeCell ref="X46:AK46"/>
    <mergeCell ref="AL46:AX46"/>
    <mergeCell ref="AY46:BK46"/>
    <mergeCell ref="BL46:BW46"/>
    <mergeCell ref="BX46:CI46"/>
    <mergeCell ref="CJ46:CW46"/>
    <mergeCell ref="CX46:DM46"/>
    <mergeCell ref="DY50:EH50"/>
    <mergeCell ref="BX49:CI49"/>
    <mergeCell ref="CJ49:CW49"/>
    <mergeCell ref="CX49:DM49"/>
    <mergeCell ref="DN49:DX49"/>
    <mergeCell ref="DY49:EH49"/>
    <mergeCell ref="A48:F48"/>
    <mergeCell ref="G48:W48"/>
    <mergeCell ref="X48:AK48"/>
    <mergeCell ref="AL48:AX48"/>
    <mergeCell ref="AY48:BK48"/>
    <mergeCell ref="BL48:BW48"/>
    <mergeCell ref="DY48:EH48"/>
    <mergeCell ref="A50:BW50"/>
    <mergeCell ref="BX50:CI50"/>
    <mergeCell ref="CJ50:CW50"/>
    <mergeCell ref="CX50:DM50"/>
    <mergeCell ref="DN50:DX50"/>
    <mergeCell ref="A49:F49"/>
    <mergeCell ref="G49:W49"/>
    <mergeCell ref="X49:AK49"/>
    <mergeCell ref="AL49:AX49"/>
    <mergeCell ref="AY49:BK49"/>
    <mergeCell ref="DY7:EH7"/>
    <mergeCell ref="BX6:CI6"/>
    <mergeCell ref="CJ6:CW6"/>
    <mergeCell ref="CX6:DM6"/>
    <mergeCell ref="DN6:DX6"/>
    <mergeCell ref="DY6:EH6"/>
    <mergeCell ref="BL49:BW49"/>
    <mergeCell ref="BL7:BW7"/>
    <mergeCell ref="BX7:CI7"/>
    <mergeCell ref="CJ7:CW7"/>
    <mergeCell ref="CX7:DM7"/>
    <mergeCell ref="DN7:DX7"/>
    <mergeCell ref="BX48:CI48"/>
    <mergeCell ref="CJ48:CW48"/>
    <mergeCell ref="CX48:DM48"/>
    <mergeCell ref="DN48:DX48"/>
    <mergeCell ref="DN46:DX46"/>
    <mergeCell ref="DY46:EH46"/>
    <mergeCell ref="DN47:DX47"/>
    <mergeCell ref="DY47:EH47"/>
    <mergeCell ref="DY42:EH42"/>
    <mergeCell ref="DY44:EH44"/>
    <mergeCell ref="CJ43:CW43"/>
    <mergeCell ref="CX42:DM42"/>
    <mergeCell ref="A6:F6"/>
    <mergeCell ref="G6:W6"/>
    <mergeCell ref="X6:AK6"/>
    <mergeCell ref="AL6:AX6"/>
    <mergeCell ref="AY6:BK6"/>
    <mergeCell ref="BL6:BW6"/>
    <mergeCell ref="A7:F7"/>
    <mergeCell ref="G7:W7"/>
    <mergeCell ref="X7:AK7"/>
    <mergeCell ref="AL7:AX7"/>
    <mergeCell ref="AY7:BK7"/>
    <mergeCell ref="AY42:BK42"/>
    <mergeCell ref="BL42:BW42"/>
    <mergeCell ref="BX42:CI42"/>
    <mergeCell ref="G12:W12"/>
    <mergeCell ref="X12:AK12"/>
    <mergeCell ref="AL12:AX12"/>
    <mergeCell ref="AY12:BK12"/>
    <mergeCell ref="BL12:BW12"/>
    <mergeCell ref="A39:F39"/>
    <mergeCell ref="G39:W39"/>
    <mergeCell ref="X39:AK39"/>
    <mergeCell ref="AL39:AX39"/>
    <mergeCell ref="AY39:BK39"/>
    <mergeCell ref="A41:F41"/>
    <mergeCell ref="G41:W41"/>
    <mergeCell ref="X41:AK41"/>
    <mergeCell ref="AL41:AX41"/>
    <mergeCell ref="AY41:BK41"/>
    <mergeCell ref="BL39:BW39"/>
    <mergeCell ref="BX39:CI39"/>
    <mergeCell ref="BL41:BW41"/>
    <mergeCell ref="BX41:CI41"/>
    <mergeCell ref="A27:F27"/>
    <mergeCell ref="G27:W27"/>
    <mergeCell ref="DN3:EH3"/>
    <mergeCell ref="DN4:DX4"/>
    <mergeCell ref="DY4:EH4"/>
    <mergeCell ref="A5:F5"/>
    <mergeCell ref="G5:W5"/>
    <mergeCell ref="X5:AK5"/>
    <mergeCell ref="AL5:AX5"/>
    <mergeCell ref="AY5:BK5"/>
    <mergeCell ref="BL5:BW5"/>
    <mergeCell ref="BX5:CI5"/>
    <mergeCell ref="CX5:DM5"/>
    <mergeCell ref="DN5:DX5"/>
    <mergeCell ref="DY5:EH5"/>
    <mergeCell ref="CJ5:CW5"/>
    <mergeCell ref="BX3:CI4"/>
    <mergeCell ref="CJ3:CW4"/>
    <mergeCell ref="CX3:DM4"/>
    <mergeCell ref="A3:F4"/>
    <mergeCell ref="G3:W4"/>
    <mergeCell ref="X3:AK4"/>
    <mergeCell ref="AL3:AX4"/>
    <mergeCell ref="AY3:BK4"/>
    <mergeCell ref="BL3:BW4"/>
  </mergeCells>
  <pageMargins left="0.78740157480314965" right="0.70866141732283472" top="0.78740157480314965" bottom="0.39370078740157483" header="0.19685039370078741" footer="0.19685039370078741"/>
  <pageSetup paperSize="9" scale="8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F27840-1991-451D-86E2-E52BDF66DB11}">
  <sheetPr>
    <pageSetUpPr fitToPage="1"/>
  </sheetPr>
  <dimension ref="A1:DB51"/>
  <sheetViews>
    <sheetView topLeftCell="A16" workbookViewId="0">
      <selection activeCell="I17" sqref="I17:CM17"/>
    </sheetView>
  </sheetViews>
  <sheetFormatPr defaultRowHeight="10.15" customHeight="1" x14ac:dyDescent="0.25"/>
  <cols>
    <col min="1" max="99" width="0.85546875" style="397" customWidth="1"/>
    <col min="100" max="100" width="8.7109375" style="397" customWidth="1"/>
    <col min="101" max="101" width="13.7109375" style="397" customWidth="1"/>
    <col min="102" max="102" width="9.140625" style="397"/>
    <col min="103" max="106" width="11.7109375" style="397" customWidth="1"/>
    <col min="107" max="16384" width="9.140625" style="397"/>
  </cols>
  <sheetData>
    <row r="1" spans="1:106" ht="13.5" customHeight="1" x14ac:dyDescent="0.25">
      <c r="B1" s="468" t="s">
        <v>760</v>
      </c>
      <c r="C1" s="468"/>
      <c r="D1" s="468"/>
      <c r="E1" s="468"/>
      <c r="F1" s="468"/>
      <c r="G1" s="468"/>
      <c r="H1" s="468"/>
      <c r="I1" s="468"/>
      <c r="J1" s="468"/>
      <c r="K1" s="468"/>
      <c r="L1" s="468"/>
      <c r="M1" s="468"/>
      <c r="N1" s="468"/>
      <c r="O1" s="468"/>
      <c r="P1" s="468"/>
      <c r="Q1" s="468"/>
      <c r="R1" s="468"/>
      <c r="S1" s="468"/>
      <c r="T1" s="468"/>
      <c r="U1" s="468"/>
      <c r="V1" s="468"/>
      <c r="W1" s="468"/>
      <c r="X1" s="468"/>
      <c r="Y1" s="468"/>
      <c r="Z1" s="468"/>
      <c r="AA1" s="468"/>
      <c r="AB1" s="468"/>
      <c r="AC1" s="468"/>
      <c r="AD1" s="468"/>
      <c r="AE1" s="468"/>
      <c r="AF1" s="468"/>
      <c r="AG1" s="468"/>
      <c r="AH1" s="468"/>
      <c r="AI1" s="468"/>
      <c r="AJ1" s="468"/>
      <c r="AK1" s="468"/>
      <c r="AL1" s="468"/>
      <c r="AM1" s="468"/>
      <c r="AN1" s="468"/>
      <c r="AO1" s="468"/>
      <c r="AP1" s="468"/>
      <c r="AQ1" s="468"/>
      <c r="AR1" s="468"/>
      <c r="AS1" s="468"/>
      <c r="AT1" s="468"/>
      <c r="AU1" s="468"/>
      <c r="AV1" s="468"/>
      <c r="AW1" s="468"/>
      <c r="AX1" s="468"/>
      <c r="AY1" s="468"/>
      <c r="AZ1" s="468"/>
      <c r="BA1" s="468"/>
      <c r="BB1" s="468"/>
      <c r="BC1" s="468"/>
      <c r="BD1" s="468"/>
      <c r="BE1" s="468"/>
      <c r="BF1" s="468"/>
      <c r="BG1" s="468"/>
      <c r="BH1" s="468"/>
      <c r="BI1" s="468"/>
      <c r="BJ1" s="468"/>
      <c r="BK1" s="468"/>
      <c r="BL1" s="468"/>
      <c r="BM1" s="468"/>
      <c r="BN1" s="468"/>
      <c r="BO1" s="468"/>
      <c r="BP1" s="468"/>
      <c r="BQ1" s="468"/>
      <c r="BR1" s="468"/>
      <c r="BS1" s="468"/>
      <c r="BT1" s="468"/>
      <c r="BU1" s="468"/>
      <c r="BV1" s="468"/>
      <c r="BW1" s="468"/>
      <c r="BX1" s="468"/>
      <c r="BY1" s="468"/>
      <c r="BZ1" s="468"/>
      <c r="CA1" s="468"/>
      <c r="CB1" s="468"/>
      <c r="CC1" s="468"/>
      <c r="CD1" s="468"/>
      <c r="CE1" s="468"/>
      <c r="CF1" s="468"/>
      <c r="CG1" s="468"/>
      <c r="CH1" s="468"/>
      <c r="CI1" s="468"/>
      <c r="CJ1" s="468"/>
      <c r="CK1" s="468"/>
      <c r="CL1" s="468"/>
      <c r="CM1" s="468"/>
      <c r="CN1" s="468"/>
      <c r="CO1" s="468"/>
      <c r="CP1" s="468"/>
      <c r="CQ1" s="468"/>
      <c r="CR1" s="468"/>
      <c r="CS1" s="468"/>
      <c r="CT1" s="468"/>
      <c r="CU1" s="468"/>
      <c r="CV1" s="468"/>
      <c r="CW1" s="468"/>
      <c r="CX1" s="468"/>
      <c r="CY1" s="468"/>
      <c r="CZ1" s="468"/>
      <c r="DA1" s="468"/>
      <c r="DB1" s="468"/>
    </row>
    <row r="2" spans="1:106" ht="15" x14ac:dyDescent="0.25"/>
    <row r="3" spans="1:106" ht="11.25" customHeight="1" x14ac:dyDescent="0.25">
      <c r="A3" s="517" t="s">
        <v>3</v>
      </c>
      <c r="B3" s="517"/>
      <c r="C3" s="517"/>
      <c r="D3" s="517"/>
      <c r="E3" s="517"/>
      <c r="F3" s="517"/>
      <c r="G3" s="517"/>
      <c r="H3" s="516"/>
      <c r="I3" s="467" t="s">
        <v>45</v>
      </c>
      <c r="J3" s="467"/>
      <c r="K3" s="467"/>
      <c r="L3" s="467"/>
      <c r="M3" s="467"/>
      <c r="N3" s="467"/>
      <c r="O3" s="467"/>
      <c r="P3" s="467"/>
      <c r="Q3" s="467"/>
      <c r="R3" s="467"/>
      <c r="S3" s="467"/>
      <c r="T3" s="467"/>
      <c r="U3" s="467"/>
      <c r="V3" s="467"/>
      <c r="W3" s="467"/>
      <c r="X3" s="467"/>
      <c r="Y3" s="467"/>
      <c r="Z3" s="467"/>
      <c r="AA3" s="467"/>
      <c r="AB3" s="467"/>
      <c r="AC3" s="467"/>
      <c r="AD3" s="467"/>
      <c r="AE3" s="467"/>
      <c r="AF3" s="467"/>
      <c r="AG3" s="467"/>
      <c r="AH3" s="467"/>
      <c r="AI3" s="467"/>
      <c r="AJ3" s="467"/>
      <c r="AK3" s="467"/>
      <c r="AL3" s="467"/>
      <c r="AM3" s="467"/>
      <c r="AN3" s="467"/>
      <c r="AO3" s="467"/>
      <c r="AP3" s="467"/>
      <c r="AQ3" s="467"/>
      <c r="AR3" s="467"/>
      <c r="AS3" s="467"/>
      <c r="AT3" s="467"/>
      <c r="AU3" s="467"/>
      <c r="AV3" s="467"/>
      <c r="AW3" s="467"/>
      <c r="AX3" s="467"/>
      <c r="AY3" s="467"/>
      <c r="AZ3" s="467"/>
      <c r="BA3" s="467"/>
      <c r="BB3" s="467"/>
      <c r="BC3" s="467"/>
      <c r="BD3" s="467"/>
      <c r="BE3" s="467"/>
      <c r="BF3" s="467"/>
      <c r="BG3" s="467"/>
      <c r="BH3" s="467"/>
      <c r="BI3" s="467"/>
      <c r="BJ3" s="467"/>
      <c r="BK3" s="467"/>
      <c r="BL3" s="467"/>
      <c r="BM3" s="467"/>
      <c r="BN3" s="467"/>
      <c r="BO3" s="467"/>
      <c r="BP3" s="467"/>
      <c r="BQ3" s="467"/>
      <c r="BR3" s="467"/>
      <c r="BS3" s="467"/>
      <c r="BT3" s="467"/>
      <c r="BU3" s="467"/>
      <c r="BV3" s="467"/>
      <c r="BW3" s="467"/>
      <c r="BX3" s="467"/>
      <c r="BY3" s="467"/>
      <c r="BZ3" s="467"/>
      <c r="CA3" s="467"/>
      <c r="CB3" s="467"/>
      <c r="CC3" s="467"/>
      <c r="CD3" s="467"/>
      <c r="CE3" s="467"/>
      <c r="CF3" s="467"/>
      <c r="CG3" s="467"/>
      <c r="CH3" s="467"/>
      <c r="CI3" s="467"/>
      <c r="CJ3" s="467"/>
      <c r="CK3" s="467"/>
      <c r="CL3" s="467"/>
      <c r="CM3" s="518"/>
      <c r="CN3" s="466" t="s">
        <v>759</v>
      </c>
      <c r="CO3" s="517"/>
      <c r="CP3" s="517"/>
      <c r="CQ3" s="517"/>
      <c r="CR3" s="517"/>
      <c r="CS3" s="517"/>
      <c r="CT3" s="517"/>
      <c r="CU3" s="516"/>
      <c r="CV3" s="466" t="s">
        <v>758</v>
      </c>
      <c r="CW3" s="466" t="s">
        <v>757</v>
      </c>
      <c r="CX3" s="466" t="s">
        <v>756</v>
      </c>
      <c r="CY3" s="465" t="s">
        <v>616</v>
      </c>
      <c r="CZ3" s="464"/>
      <c r="DA3" s="464"/>
      <c r="DB3" s="463"/>
    </row>
    <row r="4" spans="1:106" ht="11.25" customHeight="1" x14ac:dyDescent="0.25">
      <c r="A4" s="514"/>
      <c r="B4" s="514"/>
      <c r="C4" s="514"/>
      <c r="D4" s="514"/>
      <c r="E4" s="514"/>
      <c r="F4" s="514"/>
      <c r="G4" s="514"/>
      <c r="H4" s="513"/>
      <c r="I4" s="462"/>
      <c r="J4" s="462"/>
      <c r="K4" s="462"/>
      <c r="L4" s="462"/>
      <c r="M4" s="462"/>
      <c r="N4" s="462"/>
      <c r="O4" s="462"/>
      <c r="P4" s="462"/>
      <c r="Q4" s="462"/>
      <c r="R4" s="462"/>
      <c r="S4" s="462"/>
      <c r="T4" s="462"/>
      <c r="U4" s="462"/>
      <c r="V4" s="462"/>
      <c r="W4" s="462"/>
      <c r="X4" s="462"/>
      <c r="Y4" s="462"/>
      <c r="Z4" s="462"/>
      <c r="AA4" s="462"/>
      <c r="AB4" s="462"/>
      <c r="AC4" s="462"/>
      <c r="AD4" s="462"/>
      <c r="AE4" s="462"/>
      <c r="AF4" s="462"/>
      <c r="AG4" s="462"/>
      <c r="AH4" s="462"/>
      <c r="AI4" s="462"/>
      <c r="AJ4" s="462"/>
      <c r="AK4" s="462"/>
      <c r="AL4" s="462"/>
      <c r="AM4" s="462"/>
      <c r="AN4" s="462"/>
      <c r="AO4" s="462"/>
      <c r="AP4" s="462"/>
      <c r="AQ4" s="462"/>
      <c r="AR4" s="462"/>
      <c r="AS4" s="462"/>
      <c r="AT4" s="462"/>
      <c r="AU4" s="462"/>
      <c r="AV4" s="462"/>
      <c r="AW4" s="462"/>
      <c r="AX4" s="462"/>
      <c r="AY4" s="462"/>
      <c r="AZ4" s="462"/>
      <c r="BA4" s="462"/>
      <c r="BB4" s="462"/>
      <c r="BC4" s="462"/>
      <c r="BD4" s="462"/>
      <c r="BE4" s="462"/>
      <c r="BF4" s="462"/>
      <c r="BG4" s="462"/>
      <c r="BH4" s="462"/>
      <c r="BI4" s="462"/>
      <c r="BJ4" s="462"/>
      <c r="BK4" s="462"/>
      <c r="BL4" s="462"/>
      <c r="BM4" s="462"/>
      <c r="BN4" s="462"/>
      <c r="BO4" s="462"/>
      <c r="BP4" s="462"/>
      <c r="BQ4" s="462"/>
      <c r="BR4" s="462"/>
      <c r="BS4" s="462"/>
      <c r="BT4" s="462"/>
      <c r="BU4" s="462"/>
      <c r="BV4" s="462"/>
      <c r="BW4" s="462"/>
      <c r="BX4" s="462"/>
      <c r="BY4" s="462"/>
      <c r="BZ4" s="462"/>
      <c r="CA4" s="462"/>
      <c r="CB4" s="462"/>
      <c r="CC4" s="462"/>
      <c r="CD4" s="462"/>
      <c r="CE4" s="462"/>
      <c r="CF4" s="462"/>
      <c r="CG4" s="462"/>
      <c r="CH4" s="462"/>
      <c r="CI4" s="462"/>
      <c r="CJ4" s="462"/>
      <c r="CK4" s="462"/>
      <c r="CL4" s="462"/>
      <c r="CM4" s="515"/>
      <c r="CN4" s="461"/>
      <c r="CO4" s="514"/>
      <c r="CP4" s="514"/>
      <c r="CQ4" s="514"/>
      <c r="CR4" s="514"/>
      <c r="CS4" s="514"/>
      <c r="CT4" s="514"/>
      <c r="CU4" s="513"/>
      <c r="CV4" s="461"/>
      <c r="CW4" s="461"/>
      <c r="CX4" s="461"/>
      <c r="CY4" s="445" t="s">
        <v>615</v>
      </c>
      <c r="CZ4" s="445" t="s">
        <v>614</v>
      </c>
      <c r="DA4" s="445" t="s">
        <v>613</v>
      </c>
      <c r="DB4" s="459" t="s">
        <v>612</v>
      </c>
    </row>
    <row r="5" spans="1:106" ht="39" customHeight="1" x14ac:dyDescent="0.25">
      <c r="A5" s="511"/>
      <c r="B5" s="511"/>
      <c r="C5" s="511"/>
      <c r="D5" s="511"/>
      <c r="E5" s="511"/>
      <c r="F5" s="511"/>
      <c r="G5" s="511"/>
      <c r="H5" s="510"/>
      <c r="I5" s="458"/>
      <c r="J5" s="458"/>
      <c r="K5" s="458"/>
      <c r="L5" s="458"/>
      <c r="M5" s="458"/>
      <c r="N5" s="458"/>
      <c r="O5" s="458"/>
      <c r="P5" s="458"/>
      <c r="Q5" s="458"/>
      <c r="R5" s="458"/>
      <c r="S5" s="458"/>
      <c r="T5" s="458"/>
      <c r="U5" s="458"/>
      <c r="V5" s="458"/>
      <c r="W5" s="458"/>
      <c r="X5" s="458"/>
      <c r="Y5" s="458"/>
      <c r="Z5" s="458"/>
      <c r="AA5" s="458"/>
      <c r="AB5" s="458"/>
      <c r="AC5" s="458"/>
      <c r="AD5" s="458"/>
      <c r="AE5" s="458"/>
      <c r="AF5" s="458"/>
      <c r="AG5" s="458"/>
      <c r="AH5" s="458"/>
      <c r="AI5" s="458"/>
      <c r="AJ5" s="458"/>
      <c r="AK5" s="458"/>
      <c r="AL5" s="458"/>
      <c r="AM5" s="458"/>
      <c r="AN5" s="458"/>
      <c r="AO5" s="458"/>
      <c r="AP5" s="458"/>
      <c r="AQ5" s="458"/>
      <c r="AR5" s="458"/>
      <c r="AS5" s="458"/>
      <c r="AT5" s="458"/>
      <c r="AU5" s="458"/>
      <c r="AV5" s="458"/>
      <c r="AW5" s="458"/>
      <c r="AX5" s="458"/>
      <c r="AY5" s="458"/>
      <c r="AZ5" s="458"/>
      <c r="BA5" s="458"/>
      <c r="BB5" s="458"/>
      <c r="BC5" s="458"/>
      <c r="BD5" s="458"/>
      <c r="BE5" s="458"/>
      <c r="BF5" s="458"/>
      <c r="BG5" s="458"/>
      <c r="BH5" s="458"/>
      <c r="BI5" s="458"/>
      <c r="BJ5" s="458"/>
      <c r="BK5" s="458"/>
      <c r="BL5" s="458"/>
      <c r="BM5" s="458"/>
      <c r="BN5" s="458"/>
      <c r="BO5" s="458"/>
      <c r="BP5" s="458"/>
      <c r="BQ5" s="458"/>
      <c r="BR5" s="458"/>
      <c r="BS5" s="458"/>
      <c r="BT5" s="458"/>
      <c r="BU5" s="458"/>
      <c r="BV5" s="458"/>
      <c r="BW5" s="458"/>
      <c r="BX5" s="458"/>
      <c r="BY5" s="458"/>
      <c r="BZ5" s="458"/>
      <c r="CA5" s="458"/>
      <c r="CB5" s="458"/>
      <c r="CC5" s="458"/>
      <c r="CD5" s="458"/>
      <c r="CE5" s="458"/>
      <c r="CF5" s="458"/>
      <c r="CG5" s="458"/>
      <c r="CH5" s="458"/>
      <c r="CI5" s="458"/>
      <c r="CJ5" s="458"/>
      <c r="CK5" s="458"/>
      <c r="CL5" s="458"/>
      <c r="CM5" s="512"/>
      <c r="CN5" s="457"/>
      <c r="CO5" s="511"/>
      <c r="CP5" s="511"/>
      <c r="CQ5" s="511"/>
      <c r="CR5" s="511"/>
      <c r="CS5" s="511"/>
      <c r="CT5" s="511"/>
      <c r="CU5" s="510"/>
      <c r="CV5" s="457"/>
      <c r="CW5" s="457"/>
      <c r="CX5" s="457"/>
      <c r="CY5" s="456" t="s">
        <v>755</v>
      </c>
      <c r="CZ5" s="509" t="s">
        <v>754</v>
      </c>
      <c r="DA5" s="509" t="s">
        <v>753</v>
      </c>
      <c r="DB5" s="455"/>
    </row>
    <row r="6" spans="1:106" ht="13.9" customHeight="1" thickBot="1" x14ac:dyDescent="0.3">
      <c r="A6" s="508" t="s">
        <v>6</v>
      </c>
      <c r="B6" s="508"/>
      <c r="C6" s="508"/>
      <c r="D6" s="508"/>
      <c r="E6" s="508"/>
      <c r="F6" s="508"/>
      <c r="G6" s="508"/>
      <c r="H6" s="507"/>
      <c r="I6" s="508" t="s">
        <v>7</v>
      </c>
      <c r="J6" s="508"/>
      <c r="K6" s="508"/>
      <c r="L6" s="508"/>
      <c r="M6" s="508"/>
      <c r="N6" s="508"/>
      <c r="O6" s="508"/>
      <c r="P6" s="508"/>
      <c r="Q6" s="508"/>
      <c r="R6" s="508"/>
      <c r="S6" s="508"/>
      <c r="T6" s="508"/>
      <c r="U6" s="508"/>
      <c r="V6" s="508"/>
      <c r="W6" s="508"/>
      <c r="X6" s="508"/>
      <c r="Y6" s="508"/>
      <c r="Z6" s="508"/>
      <c r="AA6" s="508"/>
      <c r="AB6" s="508"/>
      <c r="AC6" s="508"/>
      <c r="AD6" s="508"/>
      <c r="AE6" s="508"/>
      <c r="AF6" s="508"/>
      <c r="AG6" s="508"/>
      <c r="AH6" s="508"/>
      <c r="AI6" s="508"/>
      <c r="AJ6" s="508"/>
      <c r="AK6" s="508"/>
      <c r="AL6" s="508"/>
      <c r="AM6" s="508"/>
      <c r="AN6" s="508"/>
      <c r="AO6" s="508"/>
      <c r="AP6" s="508"/>
      <c r="AQ6" s="508"/>
      <c r="AR6" s="508"/>
      <c r="AS6" s="508"/>
      <c r="AT6" s="508"/>
      <c r="AU6" s="508"/>
      <c r="AV6" s="508"/>
      <c r="AW6" s="508"/>
      <c r="AX6" s="508"/>
      <c r="AY6" s="508"/>
      <c r="AZ6" s="508"/>
      <c r="BA6" s="508"/>
      <c r="BB6" s="508"/>
      <c r="BC6" s="508"/>
      <c r="BD6" s="508"/>
      <c r="BE6" s="508"/>
      <c r="BF6" s="508"/>
      <c r="BG6" s="508"/>
      <c r="BH6" s="508"/>
      <c r="BI6" s="508"/>
      <c r="BJ6" s="508"/>
      <c r="BK6" s="508"/>
      <c r="BL6" s="508"/>
      <c r="BM6" s="508"/>
      <c r="BN6" s="508"/>
      <c r="BO6" s="508"/>
      <c r="BP6" s="508"/>
      <c r="BQ6" s="508"/>
      <c r="BR6" s="508"/>
      <c r="BS6" s="508"/>
      <c r="BT6" s="508"/>
      <c r="BU6" s="508"/>
      <c r="BV6" s="508"/>
      <c r="BW6" s="508"/>
      <c r="BX6" s="508"/>
      <c r="BY6" s="508"/>
      <c r="BZ6" s="508"/>
      <c r="CA6" s="508"/>
      <c r="CB6" s="508"/>
      <c r="CC6" s="508"/>
      <c r="CD6" s="508"/>
      <c r="CE6" s="508"/>
      <c r="CF6" s="508"/>
      <c r="CG6" s="508"/>
      <c r="CH6" s="508"/>
      <c r="CI6" s="508"/>
      <c r="CJ6" s="508"/>
      <c r="CK6" s="508"/>
      <c r="CL6" s="508"/>
      <c r="CM6" s="507"/>
      <c r="CN6" s="506" t="s">
        <v>8</v>
      </c>
      <c r="CO6" s="505"/>
      <c r="CP6" s="505"/>
      <c r="CQ6" s="505"/>
      <c r="CR6" s="505"/>
      <c r="CS6" s="505"/>
      <c r="CT6" s="505"/>
      <c r="CU6" s="504"/>
      <c r="CV6" s="503" t="s">
        <v>9</v>
      </c>
      <c r="CW6" s="503" t="s">
        <v>49</v>
      </c>
      <c r="CX6" s="503" t="s">
        <v>177</v>
      </c>
      <c r="CY6" s="503" t="s">
        <v>10</v>
      </c>
      <c r="CZ6" s="503" t="s">
        <v>13</v>
      </c>
      <c r="DA6" s="503" t="s">
        <v>99</v>
      </c>
      <c r="DB6" s="502" t="s">
        <v>100</v>
      </c>
    </row>
    <row r="7" spans="1:106" ht="12.75" customHeight="1" x14ac:dyDescent="0.25">
      <c r="A7" s="500">
        <v>1</v>
      </c>
      <c r="B7" s="500"/>
      <c r="C7" s="500"/>
      <c r="D7" s="500"/>
      <c r="E7" s="500"/>
      <c r="F7" s="500"/>
      <c r="G7" s="500"/>
      <c r="H7" s="499"/>
      <c r="I7" s="498" t="s">
        <v>752</v>
      </c>
      <c r="J7" s="497"/>
      <c r="K7" s="497"/>
      <c r="L7" s="497"/>
      <c r="M7" s="497"/>
      <c r="N7" s="497"/>
      <c r="O7" s="497"/>
      <c r="P7" s="497"/>
      <c r="Q7" s="497"/>
      <c r="R7" s="497"/>
      <c r="S7" s="497"/>
      <c r="T7" s="497"/>
      <c r="U7" s="497"/>
      <c r="V7" s="497"/>
      <c r="W7" s="497"/>
      <c r="X7" s="497"/>
      <c r="Y7" s="497"/>
      <c r="Z7" s="497"/>
      <c r="AA7" s="497"/>
      <c r="AB7" s="497"/>
      <c r="AC7" s="497"/>
      <c r="AD7" s="497"/>
      <c r="AE7" s="497"/>
      <c r="AF7" s="497"/>
      <c r="AG7" s="497"/>
      <c r="AH7" s="497"/>
      <c r="AI7" s="497"/>
      <c r="AJ7" s="497"/>
      <c r="AK7" s="497"/>
      <c r="AL7" s="497"/>
      <c r="AM7" s="497"/>
      <c r="AN7" s="497"/>
      <c r="AO7" s="497"/>
      <c r="AP7" s="497"/>
      <c r="AQ7" s="497"/>
      <c r="AR7" s="497"/>
      <c r="AS7" s="497"/>
      <c r="AT7" s="497"/>
      <c r="AU7" s="497"/>
      <c r="AV7" s="497"/>
      <c r="AW7" s="497"/>
      <c r="AX7" s="497"/>
      <c r="AY7" s="497"/>
      <c r="AZ7" s="497"/>
      <c r="BA7" s="497"/>
      <c r="BB7" s="497"/>
      <c r="BC7" s="497"/>
      <c r="BD7" s="497"/>
      <c r="BE7" s="497"/>
      <c r="BF7" s="497"/>
      <c r="BG7" s="497"/>
      <c r="BH7" s="497"/>
      <c r="BI7" s="497"/>
      <c r="BJ7" s="497"/>
      <c r="BK7" s="497"/>
      <c r="BL7" s="497"/>
      <c r="BM7" s="497"/>
      <c r="BN7" s="497"/>
      <c r="BO7" s="497"/>
      <c r="BP7" s="497"/>
      <c r="BQ7" s="497"/>
      <c r="BR7" s="497"/>
      <c r="BS7" s="497"/>
      <c r="BT7" s="497"/>
      <c r="BU7" s="497"/>
      <c r="BV7" s="497"/>
      <c r="BW7" s="497"/>
      <c r="BX7" s="497"/>
      <c r="BY7" s="497"/>
      <c r="BZ7" s="497"/>
      <c r="CA7" s="497"/>
      <c r="CB7" s="497"/>
      <c r="CC7" s="497"/>
      <c r="CD7" s="497"/>
      <c r="CE7" s="497"/>
      <c r="CF7" s="497"/>
      <c r="CG7" s="497"/>
      <c r="CH7" s="497"/>
      <c r="CI7" s="497"/>
      <c r="CJ7" s="497"/>
      <c r="CK7" s="497"/>
      <c r="CL7" s="497"/>
      <c r="CM7" s="497"/>
      <c r="CN7" s="496" t="s">
        <v>751</v>
      </c>
      <c r="CO7" s="495"/>
      <c r="CP7" s="495"/>
      <c r="CQ7" s="495"/>
      <c r="CR7" s="495"/>
      <c r="CS7" s="495"/>
      <c r="CT7" s="495"/>
      <c r="CU7" s="494"/>
      <c r="CV7" s="432" t="s">
        <v>677</v>
      </c>
      <c r="CW7" s="432" t="s">
        <v>412</v>
      </c>
      <c r="CX7" s="432" t="s">
        <v>412</v>
      </c>
      <c r="CY7" s="430">
        <v>19193422.07</v>
      </c>
      <c r="CZ7" s="430">
        <v>20678749.050000001</v>
      </c>
      <c r="DA7" s="430">
        <v>21655549.050000001</v>
      </c>
      <c r="DB7" s="429">
        <v>0</v>
      </c>
    </row>
    <row r="8" spans="1:106" ht="24" customHeight="1" x14ac:dyDescent="0.25">
      <c r="A8" s="490" t="s">
        <v>25</v>
      </c>
      <c r="B8" s="490"/>
      <c r="C8" s="490"/>
      <c r="D8" s="490"/>
      <c r="E8" s="490"/>
      <c r="F8" s="490"/>
      <c r="G8" s="490"/>
      <c r="H8" s="489"/>
      <c r="I8" s="501" t="s">
        <v>750</v>
      </c>
      <c r="J8" s="492"/>
      <c r="K8" s="492"/>
      <c r="L8" s="492"/>
      <c r="M8" s="492"/>
      <c r="N8" s="492"/>
      <c r="O8" s="492"/>
      <c r="P8" s="492"/>
      <c r="Q8" s="492"/>
      <c r="R8" s="492"/>
      <c r="S8" s="492"/>
      <c r="T8" s="492"/>
      <c r="U8" s="492"/>
      <c r="V8" s="492"/>
      <c r="W8" s="492"/>
      <c r="X8" s="492"/>
      <c r="Y8" s="492"/>
      <c r="Z8" s="492"/>
      <c r="AA8" s="492"/>
      <c r="AB8" s="492"/>
      <c r="AC8" s="492"/>
      <c r="AD8" s="492"/>
      <c r="AE8" s="492"/>
      <c r="AF8" s="492"/>
      <c r="AG8" s="492"/>
      <c r="AH8" s="492"/>
      <c r="AI8" s="492"/>
      <c r="AJ8" s="492"/>
      <c r="AK8" s="492"/>
      <c r="AL8" s="492"/>
      <c r="AM8" s="492"/>
      <c r="AN8" s="492"/>
      <c r="AO8" s="492"/>
      <c r="AP8" s="492"/>
      <c r="AQ8" s="492"/>
      <c r="AR8" s="492"/>
      <c r="AS8" s="492"/>
      <c r="AT8" s="492"/>
      <c r="AU8" s="492"/>
      <c r="AV8" s="492"/>
      <c r="AW8" s="492"/>
      <c r="AX8" s="492"/>
      <c r="AY8" s="492"/>
      <c r="AZ8" s="492"/>
      <c r="BA8" s="492"/>
      <c r="BB8" s="492"/>
      <c r="BC8" s="492"/>
      <c r="BD8" s="492"/>
      <c r="BE8" s="492"/>
      <c r="BF8" s="492"/>
      <c r="BG8" s="492"/>
      <c r="BH8" s="492"/>
      <c r="BI8" s="492"/>
      <c r="BJ8" s="492"/>
      <c r="BK8" s="492"/>
      <c r="BL8" s="492"/>
      <c r="BM8" s="492"/>
      <c r="BN8" s="492"/>
      <c r="BO8" s="492"/>
      <c r="BP8" s="492"/>
      <c r="BQ8" s="492"/>
      <c r="BR8" s="492"/>
      <c r="BS8" s="492"/>
      <c r="BT8" s="492"/>
      <c r="BU8" s="492"/>
      <c r="BV8" s="492"/>
      <c r="BW8" s="492"/>
      <c r="BX8" s="492"/>
      <c r="BY8" s="492"/>
      <c r="BZ8" s="492"/>
      <c r="CA8" s="492"/>
      <c r="CB8" s="492"/>
      <c r="CC8" s="492"/>
      <c r="CD8" s="492"/>
      <c r="CE8" s="492"/>
      <c r="CF8" s="492"/>
      <c r="CG8" s="492"/>
      <c r="CH8" s="492"/>
      <c r="CI8" s="492"/>
      <c r="CJ8" s="492"/>
      <c r="CK8" s="492"/>
      <c r="CL8" s="492"/>
      <c r="CM8" s="492"/>
      <c r="CN8" s="491" t="s">
        <v>749</v>
      </c>
      <c r="CO8" s="490"/>
      <c r="CP8" s="490"/>
      <c r="CQ8" s="490"/>
      <c r="CR8" s="490"/>
      <c r="CS8" s="490"/>
      <c r="CT8" s="490"/>
      <c r="CU8" s="489"/>
      <c r="CV8" s="418" t="s">
        <v>677</v>
      </c>
      <c r="CW8" s="418" t="s">
        <v>412</v>
      </c>
      <c r="CX8" s="418" t="s">
        <v>412</v>
      </c>
      <c r="CY8" s="413">
        <v>0</v>
      </c>
      <c r="CZ8" s="413">
        <v>0</v>
      </c>
      <c r="DA8" s="413">
        <v>0</v>
      </c>
      <c r="DB8" s="412">
        <v>0</v>
      </c>
    </row>
    <row r="9" spans="1:106" ht="24" customHeight="1" x14ac:dyDescent="0.25">
      <c r="A9" s="490" t="s">
        <v>26</v>
      </c>
      <c r="B9" s="490"/>
      <c r="C9" s="490"/>
      <c r="D9" s="490"/>
      <c r="E9" s="490"/>
      <c r="F9" s="490"/>
      <c r="G9" s="490"/>
      <c r="H9" s="489"/>
      <c r="I9" s="493" t="s">
        <v>748</v>
      </c>
      <c r="J9" s="492"/>
      <c r="K9" s="492"/>
      <c r="L9" s="492"/>
      <c r="M9" s="492"/>
      <c r="N9" s="492"/>
      <c r="O9" s="492"/>
      <c r="P9" s="492"/>
      <c r="Q9" s="492"/>
      <c r="R9" s="492"/>
      <c r="S9" s="492"/>
      <c r="T9" s="492"/>
      <c r="U9" s="492"/>
      <c r="V9" s="492"/>
      <c r="W9" s="492"/>
      <c r="X9" s="492"/>
      <c r="Y9" s="492"/>
      <c r="Z9" s="492"/>
      <c r="AA9" s="492"/>
      <c r="AB9" s="492"/>
      <c r="AC9" s="492"/>
      <c r="AD9" s="492"/>
      <c r="AE9" s="492"/>
      <c r="AF9" s="492"/>
      <c r="AG9" s="492"/>
      <c r="AH9" s="492"/>
      <c r="AI9" s="492"/>
      <c r="AJ9" s="492"/>
      <c r="AK9" s="492"/>
      <c r="AL9" s="492"/>
      <c r="AM9" s="492"/>
      <c r="AN9" s="492"/>
      <c r="AO9" s="492"/>
      <c r="AP9" s="492"/>
      <c r="AQ9" s="492"/>
      <c r="AR9" s="492"/>
      <c r="AS9" s="492"/>
      <c r="AT9" s="492"/>
      <c r="AU9" s="492"/>
      <c r="AV9" s="492"/>
      <c r="AW9" s="492"/>
      <c r="AX9" s="492"/>
      <c r="AY9" s="492"/>
      <c r="AZ9" s="492"/>
      <c r="BA9" s="492"/>
      <c r="BB9" s="492"/>
      <c r="BC9" s="492"/>
      <c r="BD9" s="492"/>
      <c r="BE9" s="492"/>
      <c r="BF9" s="492"/>
      <c r="BG9" s="492"/>
      <c r="BH9" s="492"/>
      <c r="BI9" s="492"/>
      <c r="BJ9" s="492"/>
      <c r="BK9" s="492"/>
      <c r="BL9" s="492"/>
      <c r="BM9" s="492"/>
      <c r="BN9" s="492"/>
      <c r="BO9" s="492"/>
      <c r="BP9" s="492"/>
      <c r="BQ9" s="492"/>
      <c r="BR9" s="492"/>
      <c r="BS9" s="492"/>
      <c r="BT9" s="492"/>
      <c r="BU9" s="492"/>
      <c r="BV9" s="492"/>
      <c r="BW9" s="492"/>
      <c r="BX9" s="492"/>
      <c r="BY9" s="492"/>
      <c r="BZ9" s="492"/>
      <c r="CA9" s="492"/>
      <c r="CB9" s="492"/>
      <c r="CC9" s="492"/>
      <c r="CD9" s="492"/>
      <c r="CE9" s="492"/>
      <c r="CF9" s="492"/>
      <c r="CG9" s="492"/>
      <c r="CH9" s="492"/>
      <c r="CI9" s="492"/>
      <c r="CJ9" s="492"/>
      <c r="CK9" s="492"/>
      <c r="CL9" s="492"/>
      <c r="CM9" s="492"/>
      <c r="CN9" s="491" t="s">
        <v>747</v>
      </c>
      <c r="CO9" s="490"/>
      <c r="CP9" s="490"/>
      <c r="CQ9" s="490"/>
      <c r="CR9" s="490"/>
      <c r="CS9" s="490"/>
      <c r="CT9" s="490"/>
      <c r="CU9" s="489"/>
      <c r="CV9" s="418" t="s">
        <v>677</v>
      </c>
      <c r="CW9" s="418" t="s">
        <v>412</v>
      </c>
      <c r="CX9" s="418" t="s">
        <v>412</v>
      </c>
      <c r="CY9" s="413">
        <v>0</v>
      </c>
      <c r="CZ9" s="413">
        <v>0</v>
      </c>
      <c r="DA9" s="413">
        <v>0</v>
      </c>
      <c r="DB9" s="412">
        <v>0</v>
      </c>
    </row>
    <row r="10" spans="1:106" ht="24" customHeight="1" x14ac:dyDescent="0.25">
      <c r="A10" s="490" t="s">
        <v>28</v>
      </c>
      <c r="B10" s="490"/>
      <c r="C10" s="490"/>
      <c r="D10" s="490"/>
      <c r="E10" s="490"/>
      <c r="F10" s="490"/>
      <c r="G10" s="490"/>
      <c r="H10" s="489"/>
      <c r="I10" s="493" t="s">
        <v>746</v>
      </c>
      <c r="J10" s="492"/>
      <c r="K10" s="492"/>
      <c r="L10" s="492"/>
      <c r="M10" s="492"/>
      <c r="N10" s="492"/>
      <c r="O10" s="492"/>
      <c r="P10" s="492"/>
      <c r="Q10" s="492"/>
      <c r="R10" s="492"/>
      <c r="S10" s="492"/>
      <c r="T10" s="492"/>
      <c r="U10" s="492"/>
      <c r="V10" s="492"/>
      <c r="W10" s="492"/>
      <c r="X10" s="492"/>
      <c r="Y10" s="492"/>
      <c r="Z10" s="492"/>
      <c r="AA10" s="492"/>
      <c r="AB10" s="492"/>
      <c r="AC10" s="492"/>
      <c r="AD10" s="492"/>
      <c r="AE10" s="492"/>
      <c r="AF10" s="492"/>
      <c r="AG10" s="492"/>
      <c r="AH10" s="492"/>
      <c r="AI10" s="492"/>
      <c r="AJ10" s="492"/>
      <c r="AK10" s="492"/>
      <c r="AL10" s="492"/>
      <c r="AM10" s="492"/>
      <c r="AN10" s="492"/>
      <c r="AO10" s="492"/>
      <c r="AP10" s="492"/>
      <c r="AQ10" s="492"/>
      <c r="AR10" s="492"/>
      <c r="AS10" s="492"/>
      <c r="AT10" s="492"/>
      <c r="AU10" s="492"/>
      <c r="AV10" s="492"/>
      <c r="AW10" s="492"/>
      <c r="AX10" s="492"/>
      <c r="AY10" s="492"/>
      <c r="AZ10" s="492"/>
      <c r="BA10" s="492"/>
      <c r="BB10" s="492"/>
      <c r="BC10" s="492"/>
      <c r="BD10" s="492"/>
      <c r="BE10" s="492"/>
      <c r="BF10" s="492"/>
      <c r="BG10" s="492"/>
      <c r="BH10" s="492"/>
      <c r="BI10" s="492"/>
      <c r="BJ10" s="492"/>
      <c r="BK10" s="492"/>
      <c r="BL10" s="492"/>
      <c r="BM10" s="492"/>
      <c r="BN10" s="492"/>
      <c r="BO10" s="492"/>
      <c r="BP10" s="492"/>
      <c r="BQ10" s="492"/>
      <c r="BR10" s="492"/>
      <c r="BS10" s="492"/>
      <c r="BT10" s="492"/>
      <c r="BU10" s="492"/>
      <c r="BV10" s="492"/>
      <c r="BW10" s="492"/>
      <c r="BX10" s="492"/>
      <c r="BY10" s="492"/>
      <c r="BZ10" s="492"/>
      <c r="CA10" s="492"/>
      <c r="CB10" s="492"/>
      <c r="CC10" s="492"/>
      <c r="CD10" s="492"/>
      <c r="CE10" s="492"/>
      <c r="CF10" s="492"/>
      <c r="CG10" s="492"/>
      <c r="CH10" s="492"/>
      <c r="CI10" s="492"/>
      <c r="CJ10" s="492"/>
      <c r="CK10" s="492"/>
      <c r="CL10" s="492"/>
      <c r="CM10" s="492"/>
      <c r="CN10" s="491" t="s">
        <v>745</v>
      </c>
      <c r="CO10" s="490"/>
      <c r="CP10" s="490"/>
      <c r="CQ10" s="490"/>
      <c r="CR10" s="490"/>
      <c r="CS10" s="490"/>
      <c r="CT10" s="490"/>
      <c r="CU10" s="489"/>
      <c r="CV10" s="418" t="s">
        <v>677</v>
      </c>
      <c r="CW10" s="418" t="s">
        <v>412</v>
      </c>
      <c r="CX10" s="418" t="s">
        <v>412</v>
      </c>
      <c r="CY10" s="413">
        <v>671062.41</v>
      </c>
      <c r="CZ10" s="413">
        <v>0</v>
      </c>
      <c r="DA10" s="413">
        <v>0</v>
      </c>
      <c r="DB10" s="412">
        <v>0</v>
      </c>
    </row>
    <row r="11" spans="1:106" ht="24" customHeight="1" x14ac:dyDescent="0.25">
      <c r="A11" s="490" t="s">
        <v>744</v>
      </c>
      <c r="B11" s="490"/>
      <c r="C11" s="490"/>
      <c r="D11" s="490"/>
      <c r="E11" s="490"/>
      <c r="F11" s="490"/>
      <c r="G11" s="490"/>
      <c r="H11" s="489"/>
      <c r="I11" s="493" t="s">
        <v>743</v>
      </c>
      <c r="J11" s="492"/>
      <c r="K11" s="492"/>
      <c r="L11" s="492"/>
      <c r="M11" s="492"/>
      <c r="N11" s="492"/>
      <c r="O11" s="492"/>
      <c r="P11" s="492"/>
      <c r="Q11" s="492"/>
      <c r="R11" s="492"/>
      <c r="S11" s="492"/>
      <c r="T11" s="492"/>
      <c r="U11" s="492"/>
      <c r="V11" s="492"/>
      <c r="W11" s="492"/>
      <c r="X11" s="492"/>
      <c r="Y11" s="492"/>
      <c r="Z11" s="492"/>
      <c r="AA11" s="492"/>
      <c r="AB11" s="492"/>
      <c r="AC11" s="492"/>
      <c r="AD11" s="492"/>
      <c r="AE11" s="492"/>
      <c r="AF11" s="492"/>
      <c r="AG11" s="492"/>
      <c r="AH11" s="492"/>
      <c r="AI11" s="492"/>
      <c r="AJ11" s="492"/>
      <c r="AK11" s="492"/>
      <c r="AL11" s="492"/>
      <c r="AM11" s="492"/>
      <c r="AN11" s="492"/>
      <c r="AO11" s="492"/>
      <c r="AP11" s="492"/>
      <c r="AQ11" s="492"/>
      <c r="AR11" s="492"/>
      <c r="AS11" s="492"/>
      <c r="AT11" s="492"/>
      <c r="AU11" s="492"/>
      <c r="AV11" s="492"/>
      <c r="AW11" s="492"/>
      <c r="AX11" s="492"/>
      <c r="AY11" s="492"/>
      <c r="AZ11" s="492"/>
      <c r="BA11" s="492"/>
      <c r="BB11" s="492"/>
      <c r="BC11" s="492"/>
      <c r="BD11" s="492"/>
      <c r="BE11" s="492"/>
      <c r="BF11" s="492"/>
      <c r="BG11" s="492"/>
      <c r="BH11" s="492"/>
      <c r="BI11" s="492"/>
      <c r="BJ11" s="492"/>
      <c r="BK11" s="492"/>
      <c r="BL11" s="492"/>
      <c r="BM11" s="492"/>
      <c r="BN11" s="492"/>
      <c r="BO11" s="492"/>
      <c r="BP11" s="492"/>
      <c r="BQ11" s="492"/>
      <c r="BR11" s="492"/>
      <c r="BS11" s="492"/>
      <c r="BT11" s="492"/>
      <c r="BU11" s="492"/>
      <c r="BV11" s="492"/>
      <c r="BW11" s="492"/>
      <c r="BX11" s="492"/>
      <c r="BY11" s="492"/>
      <c r="BZ11" s="492"/>
      <c r="CA11" s="492"/>
      <c r="CB11" s="492"/>
      <c r="CC11" s="492"/>
      <c r="CD11" s="492"/>
      <c r="CE11" s="492"/>
      <c r="CF11" s="492"/>
      <c r="CG11" s="492"/>
      <c r="CH11" s="492"/>
      <c r="CI11" s="492"/>
      <c r="CJ11" s="492"/>
      <c r="CK11" s="492"/>
      <c r="CL11" s="492"/>
      <c r="CM11" s="492"/>
      <c r="CN11" s="491" t="s">
        <v>742</v>
      </c>
      <c r="CO11" s="490"/>
      <c r="CP11" s="490"/>
      <c r="CQ11" s="490"/>
      <c r="CR11" s="490"/>
      <c r="CS11" s="490"/>
      <c r="CT11" s="490"/>
      <c r="CU11" s="489"/>
      <c r="CV11" s="418" t="s">
        <v>677</v>
      </c>
      <c r="CW11" s="418" t="s">
        <v>412</v>
      </c>
      <c r="CX11" s="418" t="s">
        <v>412</v>
      </c>
      <c r="CY11" s="413">
        <v>671062.41</v>
      </c>
      <c r="CZ11" s="413">
        <v>0</v>
      </c>
      <c r="DA11" s="413">
        <v>0</v>
      </c>
      <c r="DB11" s="412">
        <v>0</v>
      </c>
    </row>
    <row r="12" spans="1:106" ht="24" customHeight="1" x14ac:dyDescent="0.25">
      <c r="A12" s="490" t="s">
        <v>741</v>
      </c>
      <c r="B12" s="490"/>
      <c r="C12" s="490"/>
      <c r="D12" s="490"/>
      <c r="E12" s="490"/>
      <c r="F12" s="490"/>
      <c r="G12" s="490"/>
      <c r="H12" s="489"/>
      <c r="I12" s="493" t="s">
        <v>709</v>
      </c>
      <c r="J12" s="492"/>
      <c r="K12" s="492"/>
      <c r="L12" s="492"/>
      <c r="M12" s="492"/>
      <c r="N12" s="492"/>
      <c r="O12" s="492"/>
      <c r="P12" s="492"/>
      <c r="Q12" s="492"/>
      <c r="R12" s="492"/>
      <c r="S12" s="492"/>
      <c r="T12" s="492"/>
      <c r="U12" s="492"/>
      <c r="V12" s="492"/>
      <c r="W12" s="492"/>
      <c r="X12" s="492"/>
      <c r="Y12" s="492"/>
      <c r="Z12" s="492"/>
      <c r="AA12" s="492"/>
      <c r="AB12" s="492"/>
      <c r="AC12" s="492"/>
      <c r="AD12" s="492"/>
      <c r="AE12" s="492"/>
      <c r="AF12" s="492"/>
      <c r="AG12" s="492"/>
      <c r="AH12" s="492"/>
      <c r="AI12" s="492"/>
      <c r="AJ12" s="492"/>
      <c r="AK12" s="492"/>
      <c r="AL12" s="492"/>
      <c r="AM12" s="492"/>
      <c r="AN12" s="492"/>
      <c r="AO12" s="492"/>
      <c r="AP12" s="492"/>
      <c r="AQ12" s="492"/>
      <c r="AR12" s="492"/>
      <c r="AS12" s="492"/>
      <c r="AT12" s="492"/>
      <c r="AU12" s="492"/>
      <c r="AV12" s="492"/>
      <c r="AW12" s="492"/>
      <c r="AX12" s="492"/>
      <c r="AY12" s="492"/>
      <c r="AZ12" s="492"/>
      <c r="BA12" s="492"/>
      <c r="BB12" s="492"/>
      <c r="BC12" s="492"/>
      <c r="BD12" s="492"/>
      <c r="BE12" s="492"/>
      <c r="BF12" s="492"/>
      <c r="BG12" s="492"/>
      <c r="BH12" s="492"/>
      <c r="BI12" s="492"/>
      <c r="BJ12" s="492"/>
      <c r="BK12" s="492"/>
      <c r="BL12" s="492"/>
      <c r="BM12" s="492"/>
      <c r="BN12" s="492"/>
      <c r="BO12" s="492"/>
      <c r="BP12" s="492"/>
      <c r="BQ12" s="492"/>
      <c r="BR12" s="492"/>
      <c r="BS12" s="492"/>
      <c r="BT12" s="492"/>
      <c r="BU12" s="492"/>
      <c r="BV12" s="492"/>
      <c r="BW12" s="492"/>
      <c r="BX12" s="492"/>
      <c r="BY12" s="492"/>
      <c r="BZ12" s="492"/>
      <c r="CA12" s="492"/>
      <c r="CB12" s="492"/>
      <c r="CC12" s="492"/>
      <c r="CD12" s="492"/>
      <c r="CE12" s="492"/>
      <c r="CF12" s="492"/>
      <c r="CG12" s="492"/>
      <c r="CH12" s="492"/>
      <c r="CI12" s="492"/>
      <c r="CJ12" s="492"/>
      <c r="CK12" s="492"/>
      <c r="CL12" s="492"/>
      <c r="CM12" s="492"/>
      <c r="CN12" s="491" t="s">
        <v>740</v>
      </c>
      <c r="CO12" s="490"/>
      <c r="CP12" s="490"/>
      <c r="CQ12" s="490"/>
      <c r="CR12" s="490"/>
      <c r="CS12" s="490"/>
      <c r="CT12" s="490"/>
      <c r="CU12" s="489"/>
      <c r="CV12" s="418" t="s">
        <v>734</v>
      </c>
      <c r="CW12" s="418" t="s">
        <v>407</v>
      </c>
      <c r="CX12" s="418" t="s">
        <v>412</v>
      </c>
      <c r="CY12" s="413">
        <v>671062.41</v>
      </c>
      <c r="CZ12" s="413">
        <v>0</v>
      </c>
      <c r="DA12" s="413">
        <v>0</v>
      </c>
      <c r="DB12" s="412">
        <v>0</v>
      </c>
    </row>
    <row r="13" spans="1:106" ht="24" customHeight="1" x14ac:dyDescent="0.25">
      <c r="A13" s="490" t="s">
        <v>739</v>
      </c>
      <c r="B13" s="490"/>
      <c r="C13" s="490"/>
      <c r="D13" s="490"/>
      <c r="E13" s="490"/>
      <c r="F13" s="490"/>
      <c r="G13" s="490"/>
      <c r="H13" s="489"/>
      <c r="I13" s="493" t="s">
        <v>706</v>
      </c>
      <c r="J13" s="492"/>
      <c r="K13" s="492"/>
      <c r="L13" s="492"/>
      <c r="M13" s="492"/>
      <c r="N13" s="492"/>
      <c r="O13" s="492"/>
      <c r="P13" s="492"/>
      <c r="Q13" s="492"/>
      <c r="R13" s="492"/>
      <c r="S13" s="492"/>
      <c r="T13" s="492"/>
      <c r="U13" s="492"/>
      <c r="V13" s="492"/>
      <c r="W13" s="492"/>
      <c r="X13" s="492"/>
      <c r="Y13" s="492"/>
      <c r="Z13" s="492"/>
      <c r="AA13" s="492"/>
      <c r="AB13" s="492"/>
      <c r="AC13" s="492"/>
      <c r="AD13" s="492"/>
      <c r="AE13" s="492"/>
      <c r="AF13" s="492"/>
      <c r="AG13" s="492"/>
      <c r="AH13" s="492"/>
      <c r="AI13" s="492"/>
      <c r="AJ13" s="492"/>
      <c r="AK13" s="492"/>
      <c r="AL13" s="492"/>
      <c r="AM13" s="492"/>
      <c r="AN13" s="492"/>
      <c r="AO13" s="492"/>
      <c r="AP13" s="492"/>
      <c r="AQ13" s="492"/>
      <c r="AR13" s="492"/>
      <c r="AS13" s="492"/>
      <c r="AT13" s="492"/>
      <c r="AU13" s="492"/>
      <c r="AV13" s="492"/>
      <c r="AW13" s="492"/>
      <c r="AX13" s="492"/>
      <c r="AY13" s="492"/>
      <c r="AZ13" s="492"/>
      <c r="BA13" s="492"/>
      <c r="BB13" s="492"/>
      <c r="BC13" s="492"/>
      <c r="BD13" s="492"/>
      <c r="BE13" s="492"/>
      <c r="BF13" s="492"/>
      <c r="BG13" s="492"/>
      <c r="BH13" s="492"/>
      <c r="BI13" s="492"/>
      <c r="BJ13" s="492"/>
      <c r="BK13" s="492"/>
      <c r="BL13" s="492"/>
      <c r="BM13" s="492"/>
      <c r="BN13" s="492"/>
      <c r="BO13" s="492"/>
      <c r="BP13" s="492"/>
      <c r="BQ13" s="492"/>
      <c r="BR13" s="492"/>
      <c r="BS13" s="492"/>
      <c r="BT13" s="492"/>
      <c r="BU13" s="492"/>
      <c r="BV13" s="492"/>
      <c r="BW13" s="492"/>
      <c r="BX13" s="492"/>
      <c r="BY13" s="492"/>
      <c r="BZ13" s="492"/>
      <c r="CA13" s="492"/>
      <c r="CB13" s="492"/>
      <c r="CC13" s="492"/>
      <c r="CD13" s="492"/>
      <c r="CE13" s="492"/>
      <c r="CF13" s="492"/>
      <c r="CG13" s="492"/>
      <c r="CH13" s="492"/>
      <c r="CI13" s="492"/>
      <c r="CJ13" s="492"/>
      <c r="CK13" s="492"/>
      <c r="CL13" s="492"/>
      <c r="CM13" s="492"/>
      <c r="CN13" s="491" t="s">
        <v>738</v>
      </c>
      <c r="CO13" s="490"/>
      <c r="CP13" s="490"/>
      <c r="CQ13" s="490"/>
      <c r="CR13" s="490"/>
      <c r="CS13" s="490"/>
      <c r="CT13" s="490"/>
      <c r="CU13" s="489"/>
      <c r="CV13" s="418" t="s">
        <v>734</v>
      </c>
      <c r="CW13" s="418" t="s">
        <v>407</v>
      </c>
      <c r="CX13" s="418" t="s">
        <v>412</v>
      </c>
      <c r="CY13" s="413">
        <v>0</v>
      </c>
      <c r="CZ13" s="413">
        <v>0</v>
      </c>
      <c r="DA13" s="413">
        <v>0</v>
      </c>
      <c r="DB13" s="412">
        <v>0</v>
      </c>
    </row>
    <row r="14" spans="1:106" ht="24" customHeight="1" x14ac:dyDescent="0.25">
      <c r="A14" s="490" t="s">
        <v>737</v>
      </c>
      <c r="B14" s="490"/>
      <c r="C14" s="490"/>
      <c r="D14" s="490"/>
      <c r="E14" s="490"/>
      <c r="F14" s="490"/>
      <c r="G14" s="490"/>
      <c r="H14" s="489"/>
      <c r="I14" s="493" t="s">
        <v>736</v>
      </c>
      <c r="J14" s="492"/>
      <c r="K14" s="492"/>
      <c r="L14" s="492"/>
      <c r="M14" s="492"/>
      <c r="N14" s="492"/>
      <c r="O14" s="492"/>
      <c r="P14" s="492"/>
      <c r="Q14" s="492"/>
      <c r="R14" s="492"/>
      <c r="S14" s="492"/>
      <c r="T14" s="492"/>
      <c r="U14" s="492"/>
      <c r="V14" s="492"/>
      <c r="W14" s="492"/>
      <c r="X14" s="492"/>
      <c r="Y14" s="492"/>
      <c r="Z14" s="492"/>
      <c r="AA14" s="492"/>
      <c r="AB14" s="492"/>
      <c r="AC14" s="492"/>
      <c r="AD14" s="492"/>
      <c r="AE14" s="492"/>
      <c r="AF14" s="492"/>
      <c r="AG14" s="492"/>
      <c r="AH14" s="492"/>
      <c r="AI14" s="492"/>
      <c r="AJ14" s="492"/>
      <c r="AK14" s="492"/>
      <c r="AL14" s="492"/>
      <c r="AM14" s="492"/>
      <c r="AN14" s="492"/>
      <c r="AO14" s="492"/>
      <c r="AP14" s="492"/>
      <c r="AQ14" s="492"/>
      <c r="AR14" s="492"/>
      <c r="AS14" s="492"/>
      <c r="AT14" s="492"/>
      <c r="AU14" s="492"/>
      <c r="AV14" s="492"/>
      <c r="AW14" s="492"/>
      <c r="AX14" s="492"/>
      <c r="AY14" s="492"/>
      <c r="AZ14" s="492"/>
      <c r="BA14" s="492"/>
      <c r="BB14" s="492"/>
      <c r="BC14" s="492"/>
      <c r="BD14" s="492"/>
      <c r="BE14" s="492"/>
      <c r="BF14" s="492"/>
      <c r="BG14" s="492"/>
      <c r="BH14" s="492"/>
      <c r="BI14" s="492"/>
      <c r="BJ14" s="492"/>
      <c r="BK14" s="492"/>
      <c r="BL14" s="492"/>
      <c r="BM14" s="492"/>
      <c r="BN14" s="492"/>
      <c r="BO14" s="492"/>
      <c r="BP14" s="492"/>
      <c r="BQ14" s="492"/>
      <c r="BR14" s="492"/>
      <c r="BS14" s="492"/>
      <c r="BT14" s="492"/>
      <c r="BU14" s="492"/>
      <c r="BV14" s="492"/>
      <c r="BW14" s="492"/>
      <c r="BX14" s="492"/>
      <c r="BY14" s="492"/>
      <c r="BZ14" s="492"/>
      <c r="CA14" s="492"/>
      <c r="CB14" s="492"/>
      <c r="CC14" s="492"/>
      <c r="CD14" s="492"/>
      <c r="CE14" s="492"/>
      <c r="CF14" s="492"/>
      <c r="CG14" s="492"/>
      <c r="CH14" s="492"/>
      <c r="CI14" s="492"/>
      <c r="CJ14" s="492"/>
      <c r="CK14" s="492"/>
      <c r="CL14" s="492"/>
      <c r="CM14" s="492"/>
      <c r="CN14" s="491" t="s">
        <v>735</v>
      </c>
      <c r="CO14" s="490"/>
      <c r="CP14" s="490"/>
      <c r="CQ14" s="490"/>
      <c r="CR14" s="490"/>
      <c r="CS14" s="490"/>
      <c r="CT14" s="490"/>
      <c r="CU14" s="489"/>
      <c r="CV14" s="418" t="s">
        <v>734</v>
      </c>
      <c r="CW14" s="418" t="s">
        <v>412</v>
      </c>
      <c r="CX14" s="418" t="s">
        <v>412</v>
      </c>
      <c r="CY14" s="413">
        <v>0</v>
      </c>
      <c r="CZ14" s="413">
        <v>0</v>
      </c>
      <c r="DA14" s="413">
        <v>0</v>
      </c>
      <c r="DB14" s="412">
        <v>0</v>
      </c>
    </row>
    <row r="15" spans="1:106" ht="24" customHeight="1" x14ac:dyDescent="0.25">
      <c r="A15" s="490" t="s">
        <v>122</v>
      </c>
      <c r="B15" s="490"/>
      <c r="C15" s="490"/>
      <c r="D15" s="490"/>
      <c r="E15" s="490"/>
      <c r="F15" s="490"/>
      <c r="G15" s="490"/>
      <c r="H15" s="489"/>
      <c r="I15" s="493" t="s">
        <v>733</v>
      </c>
      <c r="J15" s="492"/>
      <c r="K15" s="492"/>
      <c r="L15" s="492"/>
      <c r="M15" s="492"/>
      <c r="N15" s="492"/>
      <c r="O15" s="492"/>
      <c r="P15" s="492"/>
      <c r="Q15" s="492"/>
      <c r="R15" s="492"/>
      <c r="S15" s="492"/>
      <c r="T15" s="492"/>
      <c r="U15" s="492"/>
      <c r="V15" s="492"/>
      <c r="W15" s="492"/>
      <c r="X15" s="492"/>
      <c r="Y15" s="492"/>
      <c r="Z15" s="492"/>
      <c r="AA15" s="492"/>
      <c r="AB15" s="492"/>
      <c r="AC15" s="492"/>
      <c r="AD15" s="492"/>
      <c r="AE15" s="492"/>
      <c r="AF15" s="492"/>
      <c r="AG15" s="492"/>
      <c r="AH15" s="492"/>
      <c r="AI15" s="492"/>
      <c r="AJ15" s="492"/>
      <c r="AK15" s="492"/>
      <c r="AL15" s="492"/>
      <c r="AM15" s="492"/>
      <c r="AN15" s="492"/>
      <c r="AO15" s="492"/>
      <c r="AP15" s="492"/>
      <c r="AQ15" s="492"/>
      <c r="AR15" s="492"/>
      <c r="AS15" s="492"/>
      <c r="AT15" s="492"/>
      <c r="AU15" s="492"/>
      <c r="AV15" s="492"/>
      <c r="AW15" s="492"/>
      <c r="AX15" s="492"/>
      <c r="AY15" s="492"/>
      <c r="AZ15" s="492"/>
      <c r="BA15" s="492"/>
      <c r="BB15" s="492"/>
      <c r="BC15" s="492"/>
      <c r="BD15" s="492"/>
      <c r="BE15" s="492"/>
      <c r="BF15" s="492"/>
      <c r="BG15" s="492"/>
      <c r="BH15" s="492"/>
      <c r="BI15" s="492"/>
      <c r="BJ15" s="492"/>
      <c r="BK15" s="492"/>
      <c r="BL15" s="492"/>
      <c r="BM15" s="492"/>
      <c r="BN15" s="492"/>
      <c r="BO15" s="492"/>
      <c r="BP15" s="492"/>
      <c r="BQ15" s="492"/>
      <c r="BR15" s="492"/>
      <c r="BS15" s="492"/>
      <c r="BT15" s="492"/>
      <c r="BU15" s="492"/>
      <c r="BV15" s="492"/>
      <c r="BW15" s="492"/>
      <c r="BX15" s="492"/>
      <c r="BY15" s="492"/>
      <c r="BZ15" s="492"/>
      <c r="CA15" s="492"/>
      <c r="CB15" s="492"/>
      <c r="CC15" s="492"/>
      <c r="CD15" s="492"/>
      <c r="CE15" s="492"/>
      <c r="CF15" s="492"/>
      <c r="CG15" s="492"/>
      <c r="CH15" s="492"/>
      <c r="CI15" s="492"/>
      <c r="CJ15" s="492"/>
      <c r="CK15" s="492"/>
      <c r="CL15" s="492"/>
      <c r="CM15" s="492"/>
      <c r="CN15" s="491" t="s">
        <v>732</v>
      </c>
      <c r="CO15" s="490"/>
      <c r="CP15" s="490"/>
      <c r="CQ15" s="490"/>
      <c r="CR15" s="490"/>
      <c r="CS15" s="490"/>
      <c r="CT15" s="490"/>
      <c r="CU15" s="489"/>
      <c r="CV15" s="418" t="s">
        <v>677</v>
      </c>
      <c r="CW15" s="418" t="s">
        <v>412</v>
      </c>
      <c r="CX15" s="418" t="s">
        <v>412</v>
      </c>
      <c r="CY15" s="413">
        <v>18522359.66</v>
      </c>
      <c r="CZ15" s="413">
        <v>20678749.050000001</v>
      </c>
      <c r="DA15" s="413">
        <v>21655549.050000001</v>
      </c>
      <c r="DB15" s="412">
        <v>0</v>
      </c>
    </row>
    <row r="16" spans="1:106" ht="24" customHeight="1" x14ac:dyDescent="0.25">
      <c r="A16" s="490" t="s">
        <v>731</v>
      </c>
      <c r="B16" s="490"/>
      <c r="C16" s="490"/>
      <c r="D16" s="490"/>
      <c r="E16" s="490"/>
      <c r="F16" s="490"/>
      <c r="G16" s="490"/>
      <c r="H16" s="489"/>
      <c r="I16" s="493" t="s">
        <v>730</v>
      </c>
      <c r="J16" s="492"/>
      <c r="K16" s="492"/>
      <c r="L16" s="492"/>
      <c r="M16" s="492"/>
      <c r="N16" s="492"/>
      <c r="O16" s="492"/>
      <c r="P16" s="492"/>
      <c r="Q16" s="492"/>
      <c r="R16" s="492"/>
      <c r="S16" s="492"/>
      <c r="T16" s="492"/>
      <c r="U16" s="492"/>
      <c r="V16" s="492"/>
      <c r="W16" s="492"/>
      <c r="X16" s="492"/>
      <c r="Y16" s="492"/>
      <c r="Z16" s="492"/>
      <c r="AA16" s="492"/>
      <c r="AB16" s="492"/>
      <c r="AC16" s="492"/>
      <c r="AD16" s="492"/>
      <c r="AE16" s="492"/>
      <c r="AF16" s="492"/>
      <c r="AG16" s="492"/>
      <c r="AH16" s="492"/>
      <c r="AI16" s="492"/>
      <c r="AJ16" s="492"/>
      <c r="AK16" s="492"/>
      <c r="AL16" s="492"/>
      <c r="AM16" s="492"/>
      <c r="AN16" s="492"/>
      <c r="AO16" s="492"/>
      <c r="AP16" s="492"/>
      <c r="AQ16" s="492"/>
      <c r="AR16" s="492"/>
      <c r="AS16" s="492"/>
      <c r="AT16" s="492"/>
      <c r="AU16" s="492"/>
      <c r="AV16" s="492"/>
      <c r="AW16" s="492"/>
      <c r="AX16" s="492"/>
      <c r="AY16" s="492"/>
      <c r="AZ16" s="492"/>
      <c r="BA16" s="492"/>
      <c r="BB16" s="492"/>
      <c r="BC16" s="492"/>
      <c r="BD16" s="492"/>
      <c r="BE16" s="492"/>
      <c r="BF16" s="492"/>
      <c r="BG16" s="492"/>
      <c r="BH16" s="492"/>
      <c r="BI16" s="492"/>
      <c r="BJ16" s="492"/>
      <c r="BK16" s="492"/>
      <c r="BL16" s="492"/>
      <c r="BM16" s="492"/>
      <c r="BN16" s="492"/>
      <c r="BO16" s="492"/>
      <c r="BP16" s="492"/>
      <c r="BQ16" s="492"/>
      <c r="BR16" s="492"/>
      <c r="BS16" s="492"/>
      <c r="BT16" s="492"/>
      <c r="BU16" s="492"/>
      <c r="BV16" s="492"/>
      <c r="BW16" s="492"/>
      <c r="BX16" s="492"/>
      <c r="BY16" s="492"/>
      <c r="BZ16" s="492"/>
      <c r="CA16" s="492"/>
      <c r="CB16" s="492"/>
      <c r="CC16" s="492"/>
      <c r="CD16" s="492"/>
      <c r="CE16" s="492"/>
      <c r="CF16" s="492"/>
      <c r="CG16" s="492"/>
      <c r="CH16" s="492"/>
      <c r="CI16" s="492"/>
      <c r="CJ16" s="492"/>
      <c r="CK16" s="492"/>
      <c r="CL16" s="492"/>
      <c r="CM16" s="492"/>
      <c r="CN16" s="491" t="s">
        <v>729</v>
      </c>
      <c r="CO16" s="490"/>
      <c r="CP16" s="490"/>
      <c r="CQ16" s="490"/>
      <c r="CR16" s="490"/>
      <c r="CS16" s="490"/>
      <c r="CT16" s="490"/>
      <c r="CU16" s="489"/>
      <c r="CV16" s="418" t="s">
        <v>677</v>
      </c>
      <c r="CW16" s="418" t="s">
        <v>412</v>
      </c>
      <c r="CX16" s="418" t="s">
        <v>412</v>
      </c>
      <c r="CY16" s="413">
        <v>12393949.42</v>
      </c>
      <c r="CZ16" s="413">
        <v>18122940.850000001</v>
      </c>
      <c r="DA16" s="413">
        <v>19099740.850000001</v>
      </c>
      <c r="DB16" s="412">
        <v>0</v>
      </c>
    </row>
    <row r="17" spans="1:106" ht="24" customHeight="1" x14ac:dyDescent="0.25">
      <c r="A17" s="490" t="s">
        <v>728</v>
      </c>
      <c r="B17" s="490"/>
      <c r="C17" s="490"/>
      <c r="D17" s="490"/>
      <c r="E17" s="490"/>
      <c r="F17" s="490"/>
      <c r="G17" s="490"/>
      <c r="H17" s="489"/>
      <c r="I17" s="493" t="s">
        <v>693</v>
      </c>
      <c r="J17" s="492"/>
      <c r="K17" s="492"/>
      <c r="L17" s="492"/>
      <c r="M17" s="492"/>
      <c r="N17" s="492"/>
      <c r="O17" s="492"/>
      <c r="P17" s="492"/>
      <c r="Q17" s="492"/>
      <c r="R17" s="492"/>
      <c r="S17" s="492"/>
      <c r="T17" s="492"/>
      <c r="U17" s="492"/>
      <c r="V17" s="492"/>
      <c r="W17" s="492"/>
      <c r="X17" s="492"/>
      <c r="Y17" s="492"/>
      <c r="Z17" s="492"/>
      <c r="AA17" s="492"/>
      <c r="AB17" s="492"/>
      <c r="AC17" s="492"/>
      <c r="AD17" s="492"/>
      <c r="AE17" s="492"/>
      <c r="AF17" s="492"/>
      <c r="AG17" s="492"/>
      <c r="AH17" s="492"/>
      <c r="AI17" s="492"/>
      <c r="AJ17" s="492"/>
      <c r="AK17" s="492"/>
      <c r="AL17" s="492"/>
      <c r="AM17" s="492"/>
      <c r="AN17" s="492"/>
      <c r="AO17" s="492"/>
      <c r="AP17" s="492"/>
      <c r="AQ17" s="492"/>
      <c r="AR17" s="492"/>
      <c r="AS17" s="492"/>
      <c r="AT17" s="492"/>
      <c r="AU17" s="492"/>
      <c r="AV17" s="492"/>
      <c r="AW17" s="492"/>
      <c r="AX17" s="492"/>
      <c r="AY17" s="492"/>
      <c r="AZ17" s="492"/>
      <c r="BA17" s="492"/>
      <c r="BB17" s="492"/>
      <c r="BC17" s="492"/>
      <c r="BD17" s="492"/>
      <c r="BE17" s="492"/>
      <c r="BF17" s="492"/>
      <c r="BG17" s="492"/>
      <c r="BH17" s="492"/>
      <c r="BI17" s="492"/>
      <c r="BJ17" s="492"/>
      <c r="BK17" s="492"/>
      <c r="BL17" s="492"/>
      <c r="BM17" s="492"/>
      <c r="BN17" s="492"/>
      <c r="BO17" s="492"/>
      <c r="BP17" s="492"/>
      <c r="BQ17" s="492"/>
      <c r="BR17" s="492"/>
      <c r="BS17" s="492"/>
      <c r="BT17" s="492"/>
      <c r="BU17" s="492"/>
      <c r="BV17" s="492"/>
      <c r="BW17" s="492"/>
      <c r="BX17" s="492"/>
      <c r="BY17" s="492"/>
      <c r="BZ17" s="492"/>
      <c r="CA17" s="492"/>
      <c r="CB17" s="492"/>
      <c r="CC17" s="492"/>
      <c r="CD17" s="492"/>
      <c r="CE17" s="492"/>
      <c r="CF17" s="492"/>
      <c r="CG17" s="492"/>
      <c r="CH17" s="492"/>
      <c r="CI17" s="492"/>
      <c r="CJ17" s="492"/>
      <c r="CK17" s="492"/>
      <c r="CL17" s="492"/>
      <c r="CM17" s="492"/>
      <c r="CN17" s="491" t="s">
        <v>727</v>
      </c>
      <c r="CO17" s="490"/>
      <c r="CP17" s="490"/>
      <c r="CQ17" s="490"/>
      <c r="CR17" s="490"/>
      <c r="CS17" s="490"/>
      <c r="CT17" s="490"/>
      <c r="CU17" s="489"/>
      <c r="CV17" s="418" t="s">
        <v>661</v>
      </c>
      <c r="CW17" s="418" t="s">
        <v>412</v>
      </c>
      <c r="CX17" s="418" t="s">
        <v>412</v>
      </c>
      <c r="CY17" s="413">
        <v>12393949.42</v>
      </c>
      <c r="CZ17" s="413">
        <v>18122940.850000001</v>
      </c>
      <c r="DA17" s="413">
        <v>19099740.850000001</v>
      </c>
      <c r="DB17" s="412">
        <v>0</v>
      </c>
    </row>
    <row r="18" spans="1:106" ht="24" customHeight="1" x14ac:dyDescent="0.25">
      <c r="A18" s="490" t="s">
        <v>726</v>
      </c>
      <c r="B18" s="490"/>
      <c r="C18" s="490"/>
      <c r="D18" s="490"/>
      <c r="E18" s="490"/>
      <c r="F18" s="490"/>
      <c r="G18" s="490"/>
      <c r="H18" s="489"/>
      <c r="I18" s="493" t="s">
        <v>684</v>
      </c>
      <c r="J18" s="492"/>
      <c r="K18" s="492"/>
      <c r="L18" s="492"/>
      <c r="M18" s="492"/>
      <c r="N18" s="492"/>
      <c r="O18" s="492"/>
      <c r="P18" s="492"/>
      <c r="Q18" s="492"/>
      <c r="R18" s="492"/>
      <c r="S18" s="492"/>
      <c r="T18" s="492"/>
      <c r="U18" s="492"/>
      <c r="V18" s="492"/>
      <c r="W18" s="492"/>
      <c r="X18" s="492"/>
      <c r="Y18" s="492"/>
      <c r="Z18" s="492"/>
      <c r="AA18" s="492"/>
      <c r="AB18" s="492"/>
      <c r="AC18" s="492"/>
      <c r="AD18" s="492"/>
      <c r="AE18" s="492"/>
      <c r="AF18" s="492"/>
      <c r="AG18" s="492"/>
      <c r="AH18" s="492"/>
      <c r="AI18" s="492"/>
      <c r="AJ18" s="492"/>
      <c r="AK18" s="492"/>
      <c r="AL18" s="492"/>
      <c r="AM18" s="492"/>
      <c r="AN18" s="492"/>
      <c r="AO18" s="492"/>
      <c r="AP18" s="492"/>
      <c r="AQ18" s="492"/>
      <c r="AR18" s="492"/>
      <c r="AS18" s="492"/>
      <c r="AT18" s="492"/>
      <c r="AU18" s="492"/>
      <c r="AV18" s="492"/>
      <c r="AW18" s="492"/>
      <c r="AX18" s="492"/>
      <c r="AY18" s="492"/>
      <c r="AZ18" s="492"/>
      <c r="BA18" s="492"/>
      <c r="BB18" s="492"/>
      <c r="BC18" s="492"/>
      <c r="BD18" s="492"/>
      <c r="BE18" s="492"/>
      <c r="BF18" s="492"/>
      <c r="BG18" s="492"/>
      <c r="BH18" s="492"/>
      <c r="BI18" s="492"/>
      <c r="BJ18" s="492"/>
      <c r="BK18" s="492"/>
      <c r="BL18" s="492"/>
      <c r="BM18" s="492"/>
      <c r="BN18" s="492"/>
      <c r="BO18" s="492"/>
      <c r="BP18" s="492"/>
      <c r="BQ18" s="492"/>
      <c r="BR18" s="492"/>
      <c r="BS18" s="492"/>
      <c r="BT18" s="492"/>
      <c r="BU18" s="492"/>
      <c r="BV18" s="492"/>
      <c r="BW18" s="492"/>
      <c r="BX18" s="492"/>
      <c r="BY18" s="492"/>
      <c r="BZ18" s="492"/>
      <c r="CA18" s="492"/>
      <c r="CB18" s="492"/>
      <c r="CC18" s="492"/>
      <c r="CD18" s="492"/>
      <c r="CE18" s="492"/>
      <c r="CF18" s="492"/>
      <c r="CG18" s="492"/>
      <c r="CH18" s="492"/>
      <c r="CI18" s="492"/>
      <c r="CJ18" s="492"/>
      <c r="CK18" s="492"/>
      <c r="CL18" s="492"/>
      <c r="CM18" s="492"/>
      <c r="CN18" s="491" t="s">
        <v>725</v>
      </c>
      <c r="CO18" s="490"/>
      <c r="CP18" s="490"/>
      <c r="CQ18" s="490"/>
      <c r="CR18" s="490"/>
      <c r="CS18" s="490"/>
      <c r="CT18" s="490"/>
      <c r="CU18" s="489"/>
      <c r="CV18" s="418" t="s">
        <v>661</v>
      </c>
      <c r="CW18" s="418" t="s">
        <v>412</v>
      </c>
      <c r="CX18" s="418" t="s">
        <v>412</v>
      </c>
      <c r="CY18" s="413">
        <v>0</v>
      </c>
      <c r="CZ18" s="413">
        <v>0</v>
      </c>
      <c r="DA18" s="413">
        <v>0</v>
      </c>
      <c r="DB18" s="412">
        <v>0</v>
      </c>
    </row>
    <row r="19" spans="1:106" ht="24" customHeight="1" x14ac:dyDescent="0.25">
      <c r="A19" s="490" t="s">
        <v>724</v>
      </c>
      <c r="B19" s="490"/>
      <c r="C19" s="490"/>
      <c r="D19" s="490"/>
      <c r="E19" s="490"/>
      <c r="F19" s="490"/>
      <c r="G19" s="490"/>
      <c r="H19" s="489"/>
      <c r="I19" s="493" t="s">
        <v>723</v>
      </c>
      <c r="J19" s="492"/>
      <c r="K19" s="492"/>
      <c r="L19" s="492"/>
      <c r="M19" s="492"/>
      <c r="N19" s="492"/>
      <c r="O19" s="492"/>
      <c r="P19" s="492"/>
      <c r="Q19" s="492"/>
      <c r="R19" s="492"/>
      <c r="S19" s="492"/>
      <c r="T19" s="492"/>
      <c r="U19" s="492"/>
      <c r="V19" s="492"/>
      <c r="W19" s="492"/>
      <c r="X19" s="492"/>
      <c r="Y19" s="492"/>
      <c r="Z19" s="492"/>
      <c r="AA19" s="492"/>
      <c r="AB19" s="492"/>
      <c r="AC19" s="492"/>
      <c r="AD19" s="492"/>
      <c r="AE19" s="492"/>
      <c r="AF19" s="492"/>
      <c r="AG19" s="492"/>
      <c r="AH19" s="492"/>
      <c r="AI19" s="492"/>
      <c r="AJ19" s="492"/>
      <c r="AK19" s="492"/>
      <c r="AL19" s="492"/>
      <c r="AM19" s="492"/>
      <c r="AN19" s="492"/>
      <c r="AO19" s="492"/>
      <c r="AP19" s="492"/>
      <c r="AQ19" s="492"/>
      <c r="AR19" s="492"/>
      <c r="AS19" s="492"/>
      <c r="AT19" s="492"/>
      <c r="AU19" s="492"/>
      <c r="AV19" s="492"/>
      <c r="AW19" s="492"/>
      <c r="AX19" s="492"/>
      <c r="AY19" s="492"/>
      <c r="AZ19" s="492"/>
      <c r="BA19" s="492"/>
      <c r="BB19" s="492"/>
      <c r="BC19" s="492"/>
      <c r="BD19" s="492"/>
      <c r="BE19" s="492"/>
      <c r="BF19" s="492"/>
      <c r="BG19" s="492"/>
      <c r="BH19" s="492"/>
      <c r="BI19" s="492"/>
      <c r="BJ19" s="492"/>
      <c r="BK19" s="492"/>
      <c r="BL19" s="492"/>
      <c r="BM19" s="492"/>
      <c r="BN19" s="492"/>
      <c r="BO19" s="492"/>
      <c r="BP19" s="492"/>
      <c r="BQ19" s="492"/>
      <c r="BR19" s="492"/>
      <c r="BS19" s="492"/>
      <c r="BT19" s="492"/>
      <c r="BU19" s="492"/>
      <c r="BV19" s="492"/>
      <c r="BW19" s="492"/>
      <c r="BX19" s="492"/>
      <c r="BY19" s="492"/>
      <c r="BZ19" s="492"/>
      <c r="CA19" s="492"/>
      <c r="CB19" s="492"/>
      <c r="CC19" s="492"/>
      <c r="CD19" s="492"/>
      <c r="CE19" s="492"/>
      <c r="CF19" s="492"/>
      <c r="CG19" s="492"/>
      <c r="CH19" s="492"/>
      <c r="CI19" s="492"/>
      <c r="CJ19" s="492"/>
      <c r="CK19" s="492"/>
      <c r="CL19" s="492"/>
      <c r="CM19" s="492"/>
      <c r="CN19" s="491" t="s">
        <v>722</v>
      </c>
      <c r="CO19" s="490"/>
      <c r="CP19" s="490"/>
      <c r="CQ19" s="490"/>
      <c r="CR19" s="490"/>
      <c r="CS19" s="490"/>
      <c r="CT19" s="490"/>
      <c r="CU19" s="489"/>
      <c r="CV19" s="418" t="s">
        <v>677</v>
      </c>
      <c r="CW19" s="418" t="s">
        <v>412</v>
      </c>
      <c r="CX19" s="418" t="s">
        <v>412</v>
      </c>
      <c r="CY19" s="413">
        <v>4500000</v>
      </c>
      <c r="CZ19" s="413">
        <v>0</v>
      </c>
      <c r="DA19" s="413">
        <v>0</v>
      </c>
      <c r="DB19" s="412">
        <v>0</v>
      </c>
    </row>
    <row r="20" spans="1:106" ht="24" customHeight="1" x14ac:dyDescent="0.25">
      <c r="A20" s="490" t="s">
        <v>721</v>
      </c>
      <c r="B20" s="490"/>
      <c r="C20" s="490"/>
      <c r="D20" s="490"/>
      <c r="E20" s="490"/>
      <c r="F20" s="490"/>
      <c r="G20" s="490"/>
      <c r="H20" s="489"/>
      <c r="I20" s="493" t="s">
        <v>693</v>
      </c>
      <c r="J20" s="492"/>
      <c r="K20" s="492"/>
      <c r="L20" s="492"/>
      <c r="M20" s="492"/>
      <c r="N20" s="492"/>
      <c r="O20" s="492"/>
      <c r="P20" s="492"/>
      <c r="Q20" s="492"/>
      <c r="R20" s="492"/>
      <c r="S20" s="492"/>
      <c r="T20" s="492"/>
      <c r="U20" s="492"/>
      <c r="V20" s="492"/>
      <c r="W20" s="492"/>
      <c r="X20" s="492"/>
      <c r="Y20" s="492"/>
      <c r="Z20" s="492"/>
      <c r="AA20" s="492"/>
      <c r="AB20" s="492"/>
      <c r="AC20" s="492"/>
      <c r="AD20" s="492"/>
      <c r="AE20" s="492"/>
      <c r="AF20" s="492"/>
      <c r="AG20" s="492"/>
      <c r="AH20" s="492"/>
      <c r="AI20" s="492"/>
      <c r="AJ20" s="492"/>
      <c r="AK20" s="492"/>
      <c r="AL20" s="492"/>
      <c r="AM20" s="492"/>
      <c r="AN20" s="492"/>
      <c r="AO20" s="492"/>
      <c r="AP20" s="492"/>
      <c r="AQ20" s="492"/>
      <c r="AR20" s="492"/>
      <c r="AS20" s="492"/>
      <c r="AT20" s="492"/>
      <c r="AU20" s="492"/>
      <c r="AV20" s="492"/>
      <c r="AW20" s="492"/>
      <c r="AX20" s="492"/>
      <c r="AY20" s="492"/>
      <c r="AZ20" s="492"/>
      <c r="BA20" s="492"/>
      <c r="BB20" s="492"/>
      <c r="BC20" s="492"/>
      <c r="BD20" s="492"/>
      <c r="BE20" s="492"/>
      <c r="BF20" s="492"/>
      <c r="BG20" s="492"/>
      <c r="BH20" s="492"/>
      <c r="BI20" s="492"/>
      <c r="BJ20" s="492"/>
      <c r="BK20" s="492"/>
      <c r="BL20" s="492"/>
      <c r="BM20" s="492"/>
      <c r="BN20" s="492"/>
      <c r="BO20" s="492"/>
      <c r="BP20" s="492"/>
      <c r="BQ20" s="492"/>
      <c r="BR20" s="492"/>
      <c r="BS20" s="492"/>
      <c r="BT20" s="492"/>
      <c r="BU20" s="492"/>
      <c r="BV20" s="492"/>
      <c r="BW20" s="492"/>
      <c r="BX20" s="492"/>
      <c r="BY20" s="492"/>
      <c r="BZ20" s="492"/>
      <c r="CA20" s="492"/>
      <c r="CB20" s="492"/>
      <c r="CC20" s="492"/>
      <c r="CD20" s="492"/>
      <c r="CE20" s="492"/>
      <c r="CF20" s="492"/>
      <c r="CG20" s="492"/>
      <c r="CH20" s="492"/>
      <c r="CI20" s="492"/>
      <c r="CJ20" s="492"/>
      <c r="CK20" s="492"/>
      <c r="CL20" s="492"/>
      <c r="CM20" s="492"/>
      <c r="CN20" s="491" t="s">
        <v>720</v>
      </c>
      <c r="CO20" s="490"/>
      <c r="CP20" s="490"/>
      <c r="CQ20" s="490"/>
      <c r="CR20" s="490"/>
      <c r="CS20" s="490"/>
      <c r="CT20" s="490"/>
      <c r="CU20" s="489"/>
      <c r="CV20" s="418" t="s">
        <v>677</v>
      </c>
      <c r="CW20" s="418" t="s">
        <v>412</v>
      </c>
      <c r="CX20" s="418" t="s">
        <v>412</v>
      </c>
      <c r="CY20" s="413">
        <v>4500000</v>
      </c>
      <c r="CZ20" s="413">
        <v>0</v>
      </c>
      <c r="DA20" s="413">
        <v>0</v>
      </c>
      <c r="DB20" s="412">
        <v>0</v>
      </c>
    </row>
    <row r="21" spans="1:106" ht="24" customHeight="1" x14ac:dyDescent="0.25">
      <c r="A21" s="490" t="s">
        <v>719</v>
      </c>
      <c r="B21" s="490"/>
      <c r="C21" s="490"/>
      <c r="D21" s="490"/>
      <c r="E21" s="490"/>
      <c r="F21" s="490"/>
      <c r="G21" s="490"/>
      <c r="H21" s="489"/>
      <c r="I21" s="493" t="s">
        <v>690</v>
      </c>
      <c r="J21" s="492"/>
      <c r="K21" s="492"/>
      <c r="L21" s="492"/>
      <c r="M21" s="492"/>
      <c r="N21" s="492"/>
      <c r="O21" s="492"/>
      <c r="P21" s="492"/>
      <c r="Q21" s="492"/>
      <c r="R21" s="492"/>
      <c r="S21" s="492"/>
      <c r="T21" s="492"/>
      <c r="U21" s="492"/>
      <c r="V21" s="492"/>
      <c r="W21" s="492"/>
      <c r="X21" s="492"/>
      <c r="Y21" s="492"/>
      <c r="Z21" s="492"/>
      <c r="AA21" s="492"/>
      <c r="AB21" s="492"/>
      <c r="AC21" s="492"/>
      <c r="AD21" s="492"/>
      <c r="AE21" s="492"/>
      <c r="AF21" s="492"/>
      <c r="AG21" s="492"/>
      <c r="AH21" s="492"/>
      <c r="AI21" s="492"/>
      <c r="AJ21" s="492"/>
      <c r="AK21" s="492"/>
      <c r="AL21" s="492"/>
      <c r="AM21" s="492"/>
      <c r="AN21" s="492"/>
      <c r="AO21" s="492"/>
      <c r="AP21" s="492"/>
      <c r="AQ21" s="492"/>
      <c r="AR21" s="492"/>
      <c r="AS21" s="492"/>
      <c r="AT21" s="492"/>
      <c r="AU21" s="492"/>
      <c r="AV21" s="492"/>
      <c r="AW21" s="492"/>
      <c r="AX21" s="492"/>
      <c r="AY21" s="492"/>
      <c r="AZ21" s="492"/>
      <c r="BA21" s="492"/>
      <c r="BB21" s="492"/>
      <c r="BC21" s="492"/>
      <c r="BD21" s="492"/>
      <c r="BE21" s="492"/>
      <c r="BF21" s="492"/>
      <c r="BG21" s="492"/>
      <c r="BH21" s="492"/>
      <c r="BI21" s="492"/>
      <c r="BJ21" s="492"/>
      <c r="BK21" s="492"/>
      <c r="BL21" s="492"/>
      <c r="BM21" s="492"/>
      <c r="BN21" s="492"/>
      <c r="BO21" s="492"/>
      <c r="BP21" s="492"/>
      <c r="BQ21" s="492"/>
      <c r="BR21" s="492"/>
      <c r="BS21" s="492"/>
      <c r="BT21" s="492"/>
      <c r="BU21" s="492"/>
      <c r="BV21" s="492"/>
      <c r="BW21" s="492"/>
      <c r="BX21" s="492"/>
      <c r="BY21" s="492"/>
      <c r="BZ21" s="492"/>
      <c r="CA21" s="492"/>
      <c r="CB21" s="492"/>
      <c r="CC21" s="492"/>
      <c r="CD21" s="492"/>
      <c r="CE21" s="492"/>
      <c r="CF21" s="492"/>
      <c r="CG21" s="492"/>
      <c r="CH21" s="492"/>
      <c r="CI21" s="492"/>
      <c r="CJ21" s="492"/>
      <c r="CK21" s="492"/>
      <c r="CL21" s="492"/>
      <c r="CM21" s="492"/>
      <c r="CN21" s="491" t="s">
        <v>717</v>
      </c>
      <c r="CO21" s="490"/>
      <c r="CP21" s="490"/>
      <c r="CQ21" s="490"/>
      <c r="CR21" s="490"/>
      <c r="CS21" s="490"/>
      <c r="CT21" s="490"/>
      <c r="CU21" s="489"/>
      <c r="CV21" s="418" t="s">
        <v>661</v>
      </c>
      <c r="CW21" s="418" t="s">
        <v>407</v>
      </c>
      <c r="CX21" s="418" t="s">
        <v>412</v>
      </c>
      <c r="CY21" s="413">
        <v>4500000</v>
      </c>
      <c r="CZ21" s="413">
        <v>0</v>
      </c>
      <c r="DA21" s="413">
        <v>0</v>
      </c>
      <c r="DB21" s="412">
        <v>0</v>
      </c>
    </row>
    <row r="22" spans="1:106" ht="24" customHeight="1" x14ac:dyDescent="0.25">
      <c r="A22" s="490" t="s">
        <v>718</v>
      </c>
      <c r="B22" s="490"/>
      <c r="C22" s="490"/>
      <c r="D22" s="490"/>
      <c r="E22" s="490"/>
      <c r="F22" s="490"/>
      <c r="G22" s="490"/>
      <c r="H22" s="489"/>
      <c r="I22" s="493" t="s">
        <v>690</v>
      </c>
      <c r="J22" s="492"/>
      <c r="K22" s="492"/>
      <c r="L22" s="492"/>
      <c r="M22" s="492"/>
      <c r="N22" s="492"/>
      <c r="O22" s="492"/>
      <c r="P22" s="492"/>
      <c r="Q22" s="492"/>
      <c r="R22" s="492"/>
      <c r="S22" s="492"/>
      <c r="T22" s="492"/>
      <c r="U22" s="492"/>
      <c r="V22" s="492"/>
      <c r="W22" s="492"/>
      <c r="X22" s="492"/>
      <c r="Y22" s="492"/>
      <c r="Z22" s="492"/>
      <c r="AA22" s="492"/>
      <c r="AB22" s="492"/>
      <c r="AC22" s="492"/>
      <c r="AD22" s="492"/>
      <c r="AE22" s="492"/>
      <c r="AF22" s="492"/>
      <c r="AG22" s="492"/>
      <c r="AH22" s="492"/>
      <c r="AI22" s="492"/>
      <c r="AJ22" s="492"/>
      <c r="AK22" s="492"/>
      <c r="AL22" s="492"/>
      <c r="AM22" s="492"/>
      <c r="AN22" s="492"/>
      <c r="AO22" s="492"/>
      <c r="AP22" s="492"/>
      <c r="AQ22" s="492"/>
      <c r="AR22" s="492"/>
      <c r="AS22" s="492"/>
      <c r="AT22" s="492"/>
      <c r="AU22" s="492"/>
      <c r="AV22" s="492"/>
      <c r="AW22" s="492"/>
      <c r="AX22" s="492"/>
      <c r="AY22" s="492"/>
      <c r="AZ22" s="492"/>
      <c r="BA22" s="492"/>
      <c r="BB22" s="492"/>
      <c r="BC22" s="492"/>
      <c r="BD22" s="492"/>
      <c r="BE22" s="492"/>
      <c r="BF22" s="492"/>
      <c r="BG22" s="492"/>
      <c r="BH22" s="492"/>
      <c r="BI22" s="492"/>
      <c r="BJ22" s="492"/>
      <c r="BK22" s="492"/>
      <c r="BL22" s="492"/>
      <c r="BM22" s="492"/>
      <c r="BN22" s="492"/>
      <c r="BO22" s="492"/>
      <c r="BP22" s="492"/>
      <c r="BQ22" s="492"/>
      <c r="BR22" s="492"/>
      <c r="BS22" s="492"/>
      <c r="BT22" s="492"/>
      <c r="BU22" s="492"/>
      <c r="BV22" s="492"/>
      <c r="BW22" s="492"/>
      <c r="BX22" s="492"/>
      <c r="BY22" s="492"/>
      <c r="BZ22" s="492"/>
      <c r="CA22" s="492"/>
      <c r="CB22" s="492"/>
      <c r="CC22" s="492"/>
      <c r="CD22" s="492"/>
      <c r="CE22" s="492"/>
      <c r="CF22" s="492"/>
      <c r="CG22" s="492"/>
      <c r="CH22" s="492"/>
      <c r="CI22" s="492"/>
      <c r="CJ22" s="492"/>
      <c r="CK22" s="492"/>
      <c r="CL22" s="492"/>
      <c r="CM22" s="492"/>
      <c r="CN22" s="491" t="s">
        <v>717</v>
      </c>
      <c r="CO22" s="490"/>
      <c r="CP22" s="490"/>
      <c r="CQ22" s="490"/>
      <c r="CR22" s="490"/>
      <c r="CS22" s="490"/>
      <c r="CT22" s="490"/>
      <c r="CU22" s="489"/>
      <c r="CV22" s="418" t="s">
        <v>661</v>
      </c>
      <c r="CW22" s="418" t="s">
        <v>716</v>
      </c>
      <c r="CX22" s="418" t="s">
        <v>412</v>
      </c>
      <c r="CY22" s="413">
        <v>0</v>
      </c>
      <c r="CZ22" s="413">
        <v>0</v>
      </c>
      <c r="DA22" s="413">
        <v>0</v>
      </c>
      <c r="DB22" s="412">
        <v>0</v>
      </c>
    </row>
    <row r="23" spans="1:106" ht="24" customHeight="1" x14ac:dyDescent="0.25">
      <c r="A23" s="490" t="s">
        <v>715</v>
      </c>
      <c r="B23" s="490"/>
      <c r="C23" s="490"/>
      <c r="D23" s="490"/>
      <c r="E23" s="490"/>
      <c r="F23" s="490"/>
      <c r="G23" s="490"/>
      <c r="H23" s="489"/>
      <c r="I23" s="493" t="s">
        <v>684</v>
      </c>
      <c r="J23" s="492"/>
      <c r="K23" s="492"/>
      <c r="L23" s="492"/>
      <c r="M23" s="492"/>
      <c r="N23" s="492"/>
      <c r="O23" s="492"/>
      <c r="P23" s="492"/>
      <c r="Q23" s="492"/>
      <c r="R23" s="492"/>
      <c r="S23" s="492"/>
      <c r="T23" s="492"/>
      <c r="U23" s="492"/>
      <c r="V23" s="492"/>
      <c r="W23" s="492"/>
      <c r="X23" s="492"/>
      <c r="Y23" s="492"/>
      <c r="Z23" s="492"/>
      <c r="AA23" s="492"/>
      <c r="AB23" s="492"/>
      <c r="AC23" s="492"/>
      <c r="AD23" s="492"/>
      <c r="AE23" s="492"/>
      <c r="AF23" s="492"/>
      <c r="AG23" s="492"/>
      <c r="AH23" s="492"/>
      <c r="AI23" s="492"/>
      <c r="AJ23" s="492"/>
      <c r="AK23" s="492"/>
      <c r="AL23" s="492"/>
      <c r="AM23" s="492"/>
      <c r="AN23" s="492"/>
      <c r="AO23" s="492"/>
      <c r="AP23" s="492"/>
      <c r="AQ23" s="492"/>
      <c r="AR23" s="492"/>
      <c r="AS23" s="492"/>
      <c r="AT23" s="492"/>
      <c r="AU23" s="492"/>
      <c r="AV23" s="492"/>
      <c r="AW23" s="492"/>
      <c r="AX23" s="492"/>
      <c r="AY23" s="492"/>
      <c r="AZ23" s="492"/>
      <c r="BA23" s="492"/>
      <c r="BB23" s="492"/>
      <c r="BC23" s="492"/>
      <c r="BD23" s="492"/>
      <c r="BE23" s="492"/>
      <c r="BF23" s="492"/>
      <c r="BG23" s="492"/>
      <c r="BH23" s="492"/>
      <c r="BI23" s="492"/>
      <c r="BJ23" s="492"/>
      <c r="BK23" s="492"/>
      <c r="BL23" s="492"/>
      <c r="BM23" s="492"/>
      <c r="BN23" s="492"/>
      <c r="BO23" s="492"/>
      <c r="BP23" s="492"/>
      <c r="BQ23" s="492"/>
      <c r="BR23" s="492"/>
      <c r="BS23" s="492"/>
      <c r="BT23" s="492"/>
      <c r="BU23" s="492"/>
      <c r="BV23" s="492"/>
      <c r="BW23" s="492"/>
      <c r="BX23" s="492"/>
      <c r="BY23" s="492"/>
      <c r="BZ23" s="492"/>
      <c r="CA23" s="492"/>
      <c r="CB23" s="492"/>
      <c r="CC23" s="492"/>
      <c r="CD23" s="492"/>
      <c r="CE23" s="492"/>
      <c r="CF23" s="492"/>
      <c r="CG23" s="492"/>
      <c r="CH23" s="492"/>
      <c r="CI23" s="492"/>
      <c r="CJ23" s="492"/>
      <c r="CK23" s="492"/>
      <c r="CL23" s="492"/>
      <c r="CM23" s="492"/>
      <c r="CN23" s="491" t="s">
        <v>714</v>
      </c>
      <c r="CO23" s="490"/>
      <c r="CP23" s="490"/>
      <c r="CQ23" s="490"/>
      <c r="CR23" s="490"/>
      <c r="CS23" s="490"/>
      <c r="CT23" s="490"/>
      <c r="CU23" s="489"/>
      <c r="CV23" s="418" t="s">
        <v>661</v>
      </c>
      <c r="CW23" s="418" t="s">
        <v>412</v>
      </c>
      <c r="CX23" s="418" t="s">
        <v>412</v>
      </c>
      <c r="CY23" s="413">
        <v>0</v>
      </c>
      <c r="CZ23" s="413">
        <v>0</v>
      </c>
      <c r="DA23" s="413">
        <v>0</v>
      </c>
      <c r="DB23" s="412">
        <v>0</v>
      </c>
    </row>
    <row r="24" spans="1:106" ht="24" customHeight="1" x14ac:dyDescent="0.25">
      <c r="A24" s="490" t="s">
        <v>713</v>
      </c>
      <c r="B24" s="490"/>
      <c r="C24" s="490"/>
      <c r="D24" s="490"/>
      <c r="E24" s="490"/>
      <c r="F24" s="490"/>
      <c r="G24" s="490"/>
      <c r="H24" s="489"/>
      <c r="I24" s="493" t="s">
        <v>712</v>
      </c>
      <c r="J24" s="492"/>
      <c r="K24" s="492"/>
      <c r="L24" s="492"/>
      <c r="M24" s="492"/>
      <c r="N24" s="492"/>
      <c r="O24" s="492"/>
      <c r="P24" s="492"/>
      <c r="Q24" s="492"/>
      <c r="R24" s="492"/>
      <c r="S24" s="492"/>
      <c r="T24" s="492"/>
      <c r="U24" s="492"/>
      <c r="V24" s="492"/>
      <c r="W24" s="492"/>
      <c r="X24" s="492"/>
      <c r="Y24" s="492"/>
      <c r="Z24" s="492"/>
      <c r="AA24" s="492"/>
      <c r="AB24" s="492"/>
      <c r="AC24" s="492"/>
      <c r="AD24" s="492"/>
      <c r="AE24" s="492"/>
      <c r="AF24" s="492"/>
      <c r="AG24" s="492"/>
      <c r="AH24" s="492"/>
      <c r="AI24" s="492"/>
      <c r="AJ24" s="492"/>
      <c r="AK24" s="492"/>
      <c r="AL24" s="492"/>
      <c r="AM24" s="492"/>
      <c r="AN24" s="492"/>
      <c r="AO24" s="492"/>
      <c r="AP24" s="492"/>
      <c r="AQ24" s="492"/>
      <c r="AR24" s="492"/>
      <c r="AS24" s="492"/>
      <c r="AT24" s="492"/>
      <c r="AU24" s="492"/>
      <c r="AV24" s="492"/>
      <c r="AW24" s="492"/>
      <c r="AX24" s="492"/>
      <c r="AY24" s="492"/>
      <c r="AZ24" s="492"/>
      <c r="BA24" s="492"/>
      <c r="BB24" s="492"/>
      <c r="BC24" s="492"/>
      <c r="BD24" s="492"/>
      <c r="BE24" s="492"/>
      <c r="BF24" s="492"/>
      <c r="BG24" s="492"/>
      <c r="BH24" s="492"/>
      <c r="BI24" s="492"/>
      <c r="BJ24" s="492"/>
      <c r="BK24" s="492"/>
      <c r="BL24" s="492"/>
      <c r="BM24" s="492"/>
      <c r="BN24" s="492"/>
      <c r="BO24" s="492"/>
      <c r="BP24" s="492"/>
      <c r="BQ24" s="492"/>
      <c r="BR24" s="492"/>
      <c r="BS24" s="492"/>
      <c r="BT24" s="492"/>
      <c r="BU24" s="492"/>
      <c r="BV24" s="492"/>
      <c r="BW24" s="492"/>
      <c r="BX24" s="492"/>
      <c r="BY24" s="492"/>
      <c r="BZ24" s="492"/>
      <c r="CA24" s="492"/>
      <c r="CB24" s="492"/>
      <c r="CC24" s="492"/>
      <c r="CD24" s="492"/>
      <c r="CE24" s="492"/>
      <c r="CF24" s="492"/>
      <c r="CG24" s="492"/>
      <c r="CH24" s="492"/>
      <c r="CI24" s="492"/>
      <c r="CJ24" s="492"/>
      <c r="CK24" s="492"/>
      <c r="CL24" s="492"/>
      <c r="CM24" s="492"/>
      <c r="CN24" s="491" t="s">
        <v>711</v>
      </c>
      <c r="CO24" s="490"/>
      <c r="CP24" s="490"/>
      <c r="CQ24" s="490"/>
      <c r="CR24" s="490"/>
      <c r="CS24" s="490"/>
      <c r="CT24" s="490"/>
      <c r="CU24" s="489"/>
      <c r="CV24" s="418" t="s">
        <v>677</v>
      </c>
      <c r="CW24" s="418" t="s">
        <v>412</v>
      </c>
      <c r="CX24" s="418" t="s">
        <v>412</v>
      </c>
      <c r="CY24" s="413">
        <v>0</v>
      </c>
      <c r="CZ24" s="413">
        <v>0</v>
      </c>
      <c r="DA24" s="413">
        <v>0</v>
      </c>
      <c r="DB24" s="412">
        <v>0</v>
      </c>
    </row>
    <row r="25" spans="1:106" ht="24" customHeight="1" x14ac:dyDescent="0.25">
      <c r="A25" s="490" t="s">
        <v>710</v>
      </c>
      <c r="B25" s="490"/>
      <c r="C25" s="490"/>
      <c r="D25" s="490"/>
      <c r="E25" s="490"/>
      <c r="F25" s="490"/>
      <c r="G25" s="490"/>
      <c r="H25" s="489"/>
      <c r="I25" s="493" t="s">
        <v>709</v>
      </c>
      <c r="J25" s="492"/>
      <c r="K25" s="492"/>
      <c r="L25" s="492"/>
      <c r="M25" s="492"/>
      <c r="N25" s="492"/>
      <c r="O25" s="492"/>
      <c r="P25" s="492"/>
      <c r="Q25" s="492"/>
      <c r="R25" s="492"/>
      <c r="S25" s="492"/>
      <c r="T25" s="492"/>
      <c r="U25" s="492"/>
      <c r="V25" s="492"/>
      <c r="W25" s="492"/>
      <c r="X25" s="492"/>
      <c r="Y25" s="492"/>
      <c r="Z25" s="492"/>
      <c r="AA25" s="492"/>
      <c r="AB25" s="492"/>
      <c r="AC25" s="492"/>
      <c r="AD25" s="492"/>
      <c r="AE25" s="492"/>
      <c r="AF25" s="492"/>
      <c r="AG25" s="492"/>
      <c r="AH25" s="492"/>
      <c r="AI25" s="492"/>
      <c r="AJ25" s="492"/>
      <c r="AK25" s="492"/>
      <c r="AL25" s="492"/>
      <c r="AM25" s="492"/>
      <c r="AN25" s="492"/>
      <c r="AO25" s="492"/>
      <c r="AP25" s="492"/>
      <c r="AQ25" s="492"/>
      <c r="AR25" s="492"/>
      <c r="AS25" s="492"/>
      <c r="AT25" s="492"/>
      <c r="AU25" s="492"/>
      <c r="AV25" s="492"/>
      <c r="AW25" s="492"/>
      <c r="AX25" s="492"/>
      <c r="AY25" s="492"/>
      <c r="AZ25" s="492"/>
      <c r="BA25" s="492"/>
      <c r="BB25" s="492"/>
      <c r="BC25" s="492"/>
      <c r="BD25" s="492"/>
      <c r="BE25" s="492"/>
      <c r="BF25" s="492"/>
      <c r="BG25" s="492"/>
      <c r="BH25" s="492"/>
      <c r="BI25" s="492"/>
      <c r="BJ25" s="492"/>
      <c r="BK25" s="492"/>
      <c r="BL25" s="492"/>
      <c r="BM25" s="492"/>
      <c r="BN25" s="492"/>
      <c r="BO25" s="492"/>
      <c r="BP25" s="492"/>
      <c r="BQ25" s="492"/>
      <c r="BR25" s="492"/>
      <c r="BS25" s="492"/>
      <c r="BT25" s="492"/>
      <c r="BU25" s="492"/>
      <c r="BV25" s="492"/>
      <c r="BW25" s="492"/>
      <c r="BX25" s="492"/>
      <c r="BY25" s="492"/>
      <c r="BZ25" s="492"/>
      <c r="CA25" s="492"/>
      <c r="CB25" s="492"/>
      <c r="CC25" s="492"/>
      <c r="CD25" s="492"/>
      <c r="CE25" s="492"/>
      <c r="CF25" s="492"/>
      <c r="CG25" s="492"/>
      <c r="CH25" s="492"/>
      <c r="CI25" s="492"/>
      <c r="CJ25" s="492"/>
      <c r="CK25" s="492"/>
      <c r="CL25" s="492"/>
      <c r="CM25" s="492"/>
      <c r="CN25" s="491" t="s">
        <v>708</v>
      </c>
      <c r="CO25" s="490"/>
      <c r="CP25" s="490"/>
      <c r="CQ25" s="490"/>
      <c r="CR25" s="490"/>
      <c r="CS25" s="490"/>
      <c r="CT25" s="490"/>
      <c r="CU25" s="489"/>
      <c r="CV25" s="418" t="s">
        <v>661</v>
      </c>
      <c r="CW25" s="418" t="s">
        <v>407</v>
      </c>
      <c r="CX25" s="418" t="s">
        <v>412</v>
      </c>
      <c r="CY25" s="413">
        <v>0</v>
      </c>
      <c r="CZ25" s="413">
        <v>0</v>
      </c>
      <c r="DA25" s="413">
        <v>0</v>
      </c>
      <c r="DB25" s="412">
        <v>0</v>
      </c>
    </row>
    <row r="26" spans="1:106" ht="24" customHeight="1" x14ac:dyDescent="0.25">
      <c r="A26" s="490" t="s">
        <v>707</v>
      </c>
      <c r="B26" s="490"/>
      <c r="C26" s="490"/>
      <c r="D26" s="490"/>
      <c r="E26" s="490"/>
      <c r="F26" s="490"/>
      <c r="G26" s="490"/>
      <c r="H26" s="489"/>
      <c r="I26" s="493" t="s">
        <v>706</v>
      </c>
      <c r="J26" s="492"/>
      <c r="K26" s="492"/>
      <c r="L26" s="492"/>
      <c r="M26" s="492"/>
      <c r="N26" s="492"/>
      <c r="O26" s="492"/>
      <c r="P26" s="492"/>
      <c r="Q26" s="492"/>
      <c r="R26" s="492"/>
      <c r="S26" s="492"/>
      <c r="T26" s="492"/>
      <c r="U26" s="492"/>
      <c r="V26" s="492"/>
      <c r="W26" s="492"/>
      <c r="X26" s="492"/>
      <c r="Y26" s="492"/>
      <c r="Z26" s="492"/>
      <c r="AA26" s="492"/>
      <c r="AB26" s="492"/>
      <c r="AC26" s="492"/>
      <c r="AD26" s="492"/>
      <c r="AE26" s="492"/>
      <c r="AF26" s="492"/>
      <c r="AG26" s="492"/>
      <c r="AH26" s="492"/>
      <c r="AI26" s="492"/>
      <c r="AJ26" s="492"/>
      <c r="AK26" s="492"/>
      <c r="AL26" s="492"/>
      <c r="AM26" s="492"/>
      <c r="AN26" s="492"/>
      <c r="AO26" s="492"/>
      <c r="AP26" s="492"/>
      <c r="AQ26" s="492"/>
      <c r="AR26" s="492"/>
      <c r="AS26" s="492"/>
      <c r="AT26" s="492"/>
      <c r="AU26" s="492"/>
      <c r="AV26" s="492"/>
      <c r="AW26" s="492"/>
      <c r="AX26" s="492"/>
      <c r="AY26" s="492"/>
      <c r="AZ26" s="492"/>
      <c r="BA26" s="492"/>
      <c r="BB26" s="492"/>
      <c r="BC26" s="492"/>
      <c r="BD26" s="492"/>
      <c r="BE26" s="492"/>
      <c r="BF26" s="492"/>
      <c r="BG26" s="492"/>
      <c r="BH26" s="492"/>
      <c r="BI26" s="492"/>
      <c r="BJ26" s="492"/>
      <c r="BK26" s="492"/>
      <c r="BL26" s="492"/>
      <c r="BM26" s="492"/>
      <c r="BN26" s="492"/>
      <c r="BO26" s="492"/>
      <c r="BP26" s="492"/>
      <c r="BQ26" s="492"/>
      <c r="BR26" s="492"/>
      <c r="BS26" s="492"/>
      <c r="BT26" s="492"/>
      <c r="BU26" s="492"/>
      <c r="BV26" s="492"/>
      <c r="BW26" s="492"/>
      <c r="BX26" s="492"/>
      <c r="BY26" s="492"/>
      <c r="BZ26" s="492"/>
      <c r="CA26" s="492"/>
      <c r="CB26" s="492"/>
      <c r="CC26" s="492"/>
      <c r="CD26" s="492"/>
      <c r="CE26" s="492"/>
      <c r="CF26" s="492"/>
      <c r="CG26" s="492"/>
      <c r="CH26" s="492"/>
      <c r="CI26" s="492"/>
      <c r="CJ26" s="492"/>
      <c r="CK26" s="492"/>
      <c r="CL26" s="492"/>
      <c r="CM26" s="492"/>
      <c r="CN26" s="491" t="s">
        <v>705</v>
      </c>
      <c r="CO26" s="490"/>
      <c r="CP26" s="490"/>
      <c r="CQ26" s="490"/>
      <c r="CR26" s="490"/>
      <c r="CS26" s="490"/>
      <c r="CT26" s="490"/>
      <c r="CU26" s="489"/>
      <c r="CV26" s="418" t="s">
        <v>661</v>
      </c>
      <c r="CW26" s="418" t="s">
        <v>407</v>
      </c>
      <c r="CX26" s="418" t="s">
        <v>412</v>
      </c>
      <c r="CY26" s="413">
        <v>0</v>
      </c>
      <c r="CZ26" s="413">
        <v>0</v>
      </c>
      <c r="DA26" s="413">
        <v>0</v>
      </c>
      <c r="DB26" s="412">
        <v>0</v>
      </c>
    </row>
    <row r="27" spans="1:106" ht="24" customHeight="1" x14ac:dyDescent="0.25">
      <c r="A27" s="490" t="s">
        <v>704</v>
      </c>
      <c r="B27" s="490"/>
      <c r="C27" s="490"/>
      <c r="D27" s="490"/>
      <c r="E27" s="490"/>
      <c r="F27" s="490"/>
      <c r="G27" s="490"/>
      <c r="H27" s="489"/>
      <c r="I27" s="493" t="s">
        <v>703</v>
      </c>
      <c r="J27" s="492"/>
      <c r="K27" s="492"/>
      <c r="L27" s="492"/>
      <c r="M27" s="492"/>
      <c r="N27" s="492"/>
      <c r="O27" s="492"/>
      <c r="P27" s="492"/>
      <c r="Q27" s="492"/>
      <c r="R27" s="492"/>
      <c r="S27" s="492"/>
      <c r="T27" s="492"/>
      <c r="U27" s="492"/>
      <c r="V27" s="492"/>
      <c r="W27" s="492"/>
      <c r="X27" s="492"/>
      <c r="Y27" s="492"/>
      <c r="Z27" s="492"/>
      <c r="AA27" s="492"/>
      <c r="AB27" s="492"/>
      <c r="AC27" s="492"/>
      <c r="AD27" s="492"/>
      <c r="AE27" s="492"/>
      <c r="AF27" s="492"/>
      <c r="AG27" s="492"/>
      <c r="AH27" s="492"/>
      <c r="AI27" s="492"/>
      <c r="AJ27" s="492"/>
      <c r="AK27" s="492"/>
      <c r="AL27" s="492"/>
      <c r="AM27" s="492"/>
      <c r="AN27" s="492"/>
      <c r="AO27" s="492"/>
      <c r="AP27" s="492"/>
      <c r="AQ27" s="492"/>
      <c r="AR27" s="492"/>
      <c r="AS27" s="492"/>
      <c r="AT27" s="492"/>
      <c r="AU27" s="492"/>
      <c r="AV27" s="492"/>
      <c r="AW27" s="492"/>
      <c r="AX27" s="492"/>
      <c r="AY27" s="492"/>
      <c r="AZ27" s="492"/>
      <c r="BA27" s="492"/>
      <c r="BB27" s="492"/>
      <c r="BC27" s="492"/>
      <c r="BD27" s="492"/>
      <c r="BE27" s="492"/>
      <c r="BF27" s="492"/>
      <c r="BG27" s="492"/>
      <c r="BH27" s="492"/>
      <c r="BI27" s="492"/>
      <c r="BJ27" s="492"/>
      <c r="BK27" s="492"/>
      <c r="BL27" s="492"/>
      <c r="BM27" s="492"/>
      <c r="BN27" s="492"/>
      <c r="BO27" s="492"/>
      <c r="BP27" s="492"/>
      <c r="BQ27" s="492"/>
      <c r="BR27" s="492"/>
      <c r="BS27" s="492"/>
      <c r="BT27" s="492"/>
      <c r="BU27" s="492"/>
      <c r="BV27" s="492"/>
      <c r="BW27" s="492"/>
      <c r="BX27" s="492"/>
      <c r="BY27" s="492"/>
      <c r="BZ27" s="492"/>
      <c r="CA27" s="492"/>
      <c r="CB27" s="492"/>
      <c r="CC27" s="492"/>
      <c r="CD27" s="492"/>
      <c r="CE27" s="492"/>
      <c r="CF27" s="492"/>
      <c r="CG27" s="492"/>
      <c r="CH27" s="492"/>
      <c r="CI27" s="492"/>
      <c r="CJ27" s="492"/>
      <c r="CK27" s="492"/>
      <c r="CL27" s="492"/>
      <c r="CM27" s="492"/>
      <c r="CN27" s="491" t="s">
        <v>702</v>
      </c>
      <c r="CO27" s="490"/>
      <c r="CP27" s="490"/>
      <c r="CQ27" s="490"/>
      <c r="CR27" s="490"/>
      <c r="CS27" s="490"/>
      <c r="CT27" s="490"/>
      <c r="CU27" s="489"/>
      <c r="CV27" s="418" t="s">
        <v>677</v>
      </c>
      <c r="CW27" s="418" t="s">
        <v>412</v>
      </c>
      <c r="CX27" s="418" t="s">
        <v>412</v>
      </c>
      <c r="CY27" s="413">
        <v>0</v>
      </c>
      <c r="CZ27" s="413">
        <v>0</v>
      </c>
      <c r="DA27" s="413">
        <v>0</v>
      </c>
      <c r="DB27" s="412">
        <v>0</v>
      </c>
    </row>
    <row r="28" spans="1:106" ht="24" customHeight="1" x14ac:dyDescent="0.25">
      <c r="A28" s="490" t="s">
        <v>701</v>
      </c>
      <c r="B28" s="490"/>
      <c r="C28" s="490"/>
      <c r="D28" s="490"/>
      <c r="E28" s="490"/>
      <c r="F28" s="490"/>
      <c r="G28" s="490"/>
      <c r="H28" s="489"/>
      <c r="I28" s="493" t="s">
        <v>693</v>
      </c>
      <c r="J28" s="492"/>
      <c r="K28" s="492"/>
      <c r="L28" s="492"/>
      <c r="M28" s="492"/>
      <c r="N28" s="492"/>
      <c r="O28" s="492"/>
      <c r="P28" s="492"/>
      <c r="Q28" s="492"/>
      <c r="R28" s="492"/>
      <c r="S28" s="492"/>
      <c r="T28" s="492"/>
      <c r="U28" s="492"/>
      <c r="V28" s="492"/>
      <c r="W28" s="492"/>
      <c r="X28" s="492"/>
      <c r="Y28" s="492"/>
      <c r="Z28" s="492"/>
      <c r="AA28" s="492"/>
      <c r="AB28" s="492"/>
      <c r="AC28" s="492"/>
      <c r="AD28" s="492"/>
      <c r="AE28" s="492"/>
      <c r="AF28" s="492"/>
      <c r="AG28" s="492"/>
      <c r="AH28" s="492"/>
      <c r="AI28" s="492"/>
      <c r="AJ28" s="492"/>
      <c r="AK28" s="492"/>
      <c r="AL28" s="492"/>
      <c r="AM28" s="492"/>
      <c r="AN28" s="492"/>
      <c r="AO28" s="492"/>
      <c r="AP28" s="492"/>
      <c r="AQ28" s="492"/>
      <c r="AR28" s="492"/>
      <c r="AS28" s="492"/>
      <c r="AT28" s="492"/>
      <c r="AU28" s="492"/>
      <c r="AV28" s="492"/>
      <c r="AW28" s="492"/>
      <c r="AX28" s="492"/>
      <c r="AY28" s="492"/>
      <c r="AZ28" s="492"/>
      <c r="BA28" s="492"/>
      <c r="BB28" s="492"/>
      <c r="BC28" s="492"/>
      <c r="BD28" s="492"/>
      <c r="BE28" s="492"/>
      <c r="BF28" s="492"/>
      <c r="BG28" s="492"/>
      <c r="BH28" s="492"/>
      <c r="BI28" s="492"/>
      <c r="BJ28" s="492"/>
      <c r="BK28" s="492"/>
      <c r="BL28" s="492"/>
      <c r="BM28" s="492"/>
      <c r="BN28" s="492"/>
      <c r="BO28" s="492"/>
      <c r="BP28" s="492"/>
      <c r="BQ28" s="492"/>
      <c r="BR28" s="492"/>
      <c r="BS28" s="492"/>
      <c r="BT28" s="492"/>
      <c r="BU28" s="492"/>
      <c r="BV28" s="492"/>
      <c r="BW28" s="492"/>
      <c r="BX28" s="492"/>
      <c r="BY28" s="492"/>
      <c r="BZ28" s="492"/>
      <c r="CA28" s="492"/>
      <c r="CB28" s="492"/>
      <c r="CC28" s="492"/>
      <c r="CD28" s="492"/>
      <c r="CE28" s="492"/>
      <c r="CF28" s="492"/>
      <c r="CG28" s="492"/>
      <c r="CH28" s="492"/>
      <c r="CI28" s="492"/>
      <c r="CJ28" s="492"/>
      <c r="CK28" s="492"/>
      <c r="CL28" s="492"/>
      <c r="CM28" s="492"/>
      <c r="CN28" s="491" t="s">
        <v>700</v>
      </c>
      <c r="CO28" s="490"/>
      <c r="CP28" s="490"/>
      <c r="CQ28" s="490"/>
      <c r="CR28" s="490"/>
      <c r="CS28" s="490"/>
      <c r="CT28" s="490"/>
      <c r="CU28" s="489"/>
      <c r="CV28" s="418" t="s">
        <v>677</v>
      </c>
      <c r="CW28" s="418" t="s">
        <v>412</v>
      </c>
      <c r="CX28" s="418" t="s">
        <v>412</v>
      </c>
      <c r="CY28" s="413">
        <v>0</v>
      </c>
      <c r="CZ28" s="413">
        <v>0</v>
      </c>
      <c r="DA28" s="413">
        <v>0</v>
      </c>
      <c r="DB28" s="412">
        <v>0</v>
      </c>
    </row>
    <row r="29" spans="1:106" ht="24" customHeight="1" x14ac:dyDescent="0.25">
      <c r="A29" s="490" t="s">
        <v>699</v>
      </c>
      <c r="B29" s="490"/>
      <c r="C29" s="490"/>
      <c r="D29" s="490"/>
      <c r="E29" s="490"/>
      <c r="F29" s="490"/>
      <c r="G29" s="490"/>
      <c r="H29" s="489"/>
      <c r="I29" s="493" t="s">
        <v>684</v>
      </c>
      <c r="J29" s="492"/>
      <c r="K29" s="492"/>
      <c r="L29" s="492"/>
      <c r="M29" s="492"/>
      <c r="N29" s="492"/>
      <c r="O29" s="492"/>
      <c r="P29" s="492"/>
      <c r="Q29" s="492"/>
      <c r="R29" s="492"/>
      <c r="S29" s="492"/>
      <c r="T29" s="492"/>
      <c r="U29" s="492"/>
      <c r="V29" s="492"/>
      <c r="W29" s="492"/>
      <c r="X29" s="492"/>
      <c r="Y29" s="492"/>
      <c r="Z29" s="492"/>
      <c r="AA29" s="492"/>
      <c r="AB29" s="492"/>
      <c r="AC29" s="492"/>
      <c r="AD29" s="492"/>
      <c r="AE29" s="492"/>
      <c r="AF29" s="492"/>
      <c r="AG29" s="492"/>
      <c r="AH29" s="492"/>
      <c r="AI29" s="492"/>
      <c r="AJ29" s="492"/>
      <c r="AK29" s="492"/>
      <c r="AL29" s="492"/>
      <c r="AM29" s="492"/>
      <c r="AN29" s="492"/>
      <c r="AO29" s="492"/>
      <c r="AP29" s="492"/>
      <c r="AQ29" s="492"/>
      <c r="AR29" s="492"/>
      <c r="AS29" s="492"/>
      <c r="AT29" s="492"/>
      <c r="AU29" s="492"/>
      <c r="AV29" s="492"/>
      <c r="AW29" s="492"/>
      <c r="AX29" s="492"/>
      <c r="AY29" s="492"/>
      <c r="AZ29" s="492"/>
      <c r="BA29" s="492"/>
      <c r="BB29" s="492"/>
      <c r="BC29" s="492"/>
      <c r="BD29" s="492"/>
      <c r="BE29" s="492"/>
      <c r="BF29" s="492"/>
      <c r="BG29" s="492"/>
      <c r="BH29" s="492"/>
      <c r="BI29" s="492"/>
      <c r="BJ29" s="492"/>
      <c r="BK29" s="492"/>
      <c r="BL29" s="492"/>
      <c r="BM29" s="492"/>
      <c r="BN29" s="492"/>
      <c r="BO29" s="492"/>
      <c r="BP29" s="492"/>
      <c r="BQ29" s="492"/>
      <c r="BR29" s="492"/>
      <c r="BS29" s="492"/>
      <c r="BT29" s="492"/>
      <c r="BU29" s="492"/>
      <c r="BV29" s="492"/>
      <c r="BW29" s="492"/>
      <c r="BX29" s="492"/>
      <c r="BY29" s="492"/>
      <c r="BZ29" s="492"/>
      <c r="CA29" s="492"/>
      <c r="CB29" s="492"/>
      <c r="CC29" s="492"/>
      <c r="CD29" s="492"/>
      <c r="CE29" s="492"/>
      <c r="CF29" s="492"/>
      <c r="CG29" s="492"/>
      <c r="CH29" s="492"/>
      <c r="CI29" s="492"/>
      <c r="CJ29" s="492"/>
      <c r="CK29" s="492"/>
      <c r="CL29" s="492"/>
      <c r="CM29" s="492"/>
      <c r="CN29" s="491" t="s">
        <v>698</v>
      </c>
      <c r="CO29" s="490"/>
      <c r="CP29" s="490"/>
      <c r="CQ29" s="490"/>
      <c r="CR29" s="490"/>
      <c r="CS29" s="490"/>
      <c r="CT29" s="490"/>
      <c r="CU29" s="489"/>
      <c r="CV29" s="418" t="s">
        <v>677</v>
      </c>
      <c r="CW29" s="418" t="s">
        <v>412</v>
      </c>
      <c r="CX29" s="418" t="s">
        <v>412</v>
      </c>
      <c r="CY29" s="413">
        <v>0</v>
      </c>
      <c r="CZ29" s="413">
        <v>0</v>
      </c>
      <c r="DA29" s="413">
        <v>0</v>
      </c>
      <c r="DB29" s="412">
        <v>0</v>
      </c>
    </row>
    <row r="30" spans="1:106" ht="24" customHeight="1" x14ac:dyDescent="0.25">
      <c r="A30" s="490" t="s">
        <v>697</v>
      </c>
      <c r="B30" s="490"/>
      <c r="C30" s="490"/>
      <c r="D30" s="490"/>
      <c r="E30" s="490"/>
      <c r="F30" s="490"/>
      <c r="G30" s="490"/>
      <c r="H30" s="489"/>
      <c r="I30" s="493" t="s">
        <v>696</v>
      </c>
      <c r="J30" s="492"/>
      <c r="K30" s="492"/>
      <c r="L30" s="492"/>
      <c r="M30" s="492"/>
      <c r="N30" s="492"/>
      <c r="O30" s="492"/>
      <c r="P30" s="492"/>
      <c r="Q30" s="492"/>
      <c r="R30" s="492"/>
      <c r="S30" s="492"/>
      <c r="T30" s="492"/>
      <c r="U30" s="492"/>
      <c r="V30" s="492"/>
      <c r="W30" s="492"/>
      <c r="X30" s="492"/>
      <c r="Y30" s="492"/>
      <c r="Z30" s="492"/>
      <c r="AA30" s="492"/>
      <c r="AB30" s="492"/>
      <c r="AC30" s="492"/>
      <c r="AD30" s="492"/>
      <c r="AE30" s="492"/>
      <c r="AF30" s="492"/>
      <c r="AG30" s="492"/>
      <c r="AH30" s="492"/>
      <c r="AI30" s="492"/>
      <c r="AJ30" s="492"/>
      <c r="AK30" s="492"/>
      <c r="AL30" s="492"/>
      <c r="AM30" s="492"/>
      <c r="AN30" s="492"/>
      <c r="AO30" s="492"/>
      <c r="AP30" s="492"/>
      <c r="AQ30" s="492"/>
      <c r="AR30" s="492"/>
      <c r="AS30" s="492"/>
      <c r="AT30" s="492"/>
      <c r="AU30" s="492"/>
      <c r="AV30" s="492"/>
      <c r="AW30" s="492"/>
      <c r="AX30" s="492"/>
      <c r="AY30" s="492"/>
      <c r="AZ30" s="492"/>
      <c r="BA30" s="492"/>
      <c r="BB30" s="492"/>
      <c r="BC30" s="492"/>
      <c r="BD30" s="492"/>
      <c r="BE30" s="492"/>
      <c r="BF30" s="492"/>
      <c r="BG30" s="492"/>
      <c r="BH30" s="492"/>
      <c r="BI30" s="492"/>
      <c r="BJ30" s="492"/>
      <c r="BK30" s="492"/>
      <c r="BL30" s="492"/>
      <c r="BM30" s="492"/>
      <c r="BN30" s="492"/>
      <c r="BO30" s="492"/>
      <c r="BP30" s="492"/>
      <c r="BQ30" s="492"/>
      <c r="BR30" s="492"/>
      <c r="BS30" s="492"/>
      <c r="BT30" s="492"/>
      <c r="BU30" s="492"/>
      <c r="BV30" s="492"/>
      <c r="BW30" s="492"/>
      <c r="BX30" s="492"/>
      <c r="BY30" s="492"/>
      <c r="BZ30" s="492"/>
      <c r="CA30" s="492"/>
      <c r="CB30" s="492"/>
      <c r="CC30" s="492"/>
      <c r="CD30" s="492"/>
      <c r="CE30" s="492"/>
      <c r="CF30" s="492"/>
      <c r="CG30" s="492"/>
      <c r="CH30" s="492"/>
      <c r="CI30" s="492"/>
      <c r="CJ30" s="492"/>
      <c r="CK30" s="492"/>
      <c r="CL30" s="492"/>
      <c r="CM30" s="492"/>
      <c r="CN30" s="491" t="s">
        <v>695</v>
      </c>
      <c r="CO30" s="490"/>
      <c r="CP30" s="490"/>
      <c r="CQ30" s="490"/>
      <c r="CR30" s="490"/>
      <c r="CS30" s="490"/>
      <c r="CT30" s="490"/>
      <c r="CU30" s="489"/>
      <c r="CV30" s="418" t="s">
        <v>677</v>
      </c>
      <c r="CW30" s="418" t="s">
        <v>412</v>
      </c>
      <c r="CX30" s="418" t="s">
        <v>412</v>
      </c>
      <c r="CY30" s="413">
        <v>1628410.24</v>
      </c>
      <c r="CZ30" s="413">
        <v>2555808.2000000002</v>
      </c>
      <c r="DA30" s="413">
        <v>2555808.2000000002</v>
      </c>
      <c r="DB30" s="412">
        <v>0</v>
      </c>
    </row>
    <row r="31" spans="1:106" ht="24" customHeight="1" x14ac:dyDescent="0.25">
      <c r="A31" s="490" t="s">
        <v>694</v>
      </c>
      <c r="B31" s="490"/>
      <c r="C31" s="490"/>
      <c r="D31" s="490"/>
      <c r="E31" s="490"/>
      <c r="F31" s="490"/>
      <c r="G31" s="490"/>
      <c r="H31" s="489"/>
      <c r="I31" s="493" t="s">
        <v>693</v>
      </c>
      <c r="J31" s="492"/>
      <c r="K31" s="492"/>
      <c r="L31" s="492"/>
      <c r="M31" s="492"/>
      <c r="N31" s="492"/>
      <c r="O31" s="492"/>
      <c r="P31" s="492"/>
      <c r="Q31" s="492"/>
      <c r="R31" s="492"/>
      <c r="S31" s="492"/>
      <c r="T31" s="492"/>
      <c r="U31" s="492"/>
      <c r="V31" s="492"/>
      <c r="W31" s="492"/>
      <c r="X31" s="492"/>
      <c r="Y31" s="492"/>
      <c r="Z31" s="492"/>
      <c r="AA31" s="492"/>
      <c r="AB31" s="492"/>
      <c r="AC31" s="492"/>
      <c r="AD31" s="492"/>
      <c r="AE31" s="492"/>
      <c r="AF31" s="492"/>
      <c r="AG31" s="492"/>
      <c r="AH31" s="492"/>
      <c r="AI31" s="492"/>
      <c r="AJ31" s="492"/>
      <c r="AK31" s="492"/>
      <c r="AL31" s="492"/>
      <c r="AM31" s="492"/>
      <c r="AN31" s="492"/>
      <c r="AO31" s="492"/>
      <c r="AP31" s="492"/>
      <c r="AQ31" s="492"/>
      <c r="AR31" s="492"/>
      <c r="AS31" s="492"/>
      <c r="AT31" s="492"/>
      <c r="AU31" s="492"/>
      <c r="AV31" s="492"/>
      <c r="AW31" s="492"/>
      <c r="AX31" s="492"/>
      <c r="AY31" s="492"/>
      <c r="AZ31" s="492"/>
      <c r="BA31" s="492"/>
      <c r="BB31" s="492"/>
      <c r="BC31" s="492"/>
      <c r="BD31" s="492"/>
      <c r="BE31" s="492"/>
      <c r="BF31" s="492"/>
      <c r="BG31" s="492"/>
      <c r="BH31" s="492"/>
      <c r="BI31" s="492"/>
      <c r="BJ31" s="492"/>
      <c r="BK31" s="492"/>
      <c r="BL31" s="492"/>
      <c r="BM31" s="492"/>
      <c r="BN31" s="492"/>
      <c r="BO31" s="492"/>
      <c r="BP31" s="492"/>
      <c r="BQ31" s="492"/>
      <c r="BR31" s="492"/>
      <c r="BS31" s="492"/>
      <c r="BT31" s="492"/>
      <c r="BU31" s="492"/>
      <c r="BV31" s="492"/>
      <c r="BW31" s="492"/>
      <c r="BX31" s="492"/>
      <c r="BY31" s="492"/>
      <c r="BZ31" s="492"/>
      <c r="CA31" s="492"/>
      <c r="CB31" s="492"/>
      <c r="CC31" s="492"/>
      <c r="CD31" s="492"/>
      <c r="CE31" s="492"/>
      <c r="CF31" s="492"/>
      <c r="CG31" s="492"/>
      <c r="CH31" s="492"/>
      <c r="CI31" s="492"/>
      <c r="CJ31" s="492"/>
      <c r="CK31" s="492"/>
      <c r="CL31" s="492"/>
      <c r="CM31" s="492"/>
      <c r="CN31" s="491" t="s">
        <v>692</v>
      </c>
      <c r="CO31" s="490"/>
      <c r="CP31" s="490"/>
      <c r="CQ31" s="490"/>
      <c r="CR31" s="490"/>
      <c r="CS31" s="490"/>
      <c r="CT31" s="490"/>
      <c r="CU31" s="489"/>
      <c r="CV31" s="418" t="s">
        <v>677</v>
      </c>
      <c r="CW31" s="418" t="s">
        <v>412</v>
      </c>
      <c r="CX31" s="418" t="s">
        <v>412</v>
      </c>
      <c r="CY31" s="413">
        <v>1628410.24</v>
      </c>
      <c r="CZ31" s="413">
        <v>2555808.2000000002</v>
      </c>
      <c r="DA31" s="413">
        <v>2555808.2000000002</v>
      </c>
      <c r="DB31" s="412">
        <v>0</v>
      </c>
    </row>
    <row r="32" spans="1:106" ht="24" customHeight="1" x14ac:dyDescent="0.25">
      <c r="A32" s="490" t="s">
        <v>691</v>
      </c>
      <c r="B32" s="490"/>
      <c r="C32" s="490"/>
      <c r="D32" s="490"/>
      <c r="E32" s="490"/>
      <c r="F32" s="490"/>
      <c r="G32" s="490"/>
      <c r="H32" s="489"/>
      <c r="I32" s="493" t="s">
        <v>690</v>
      </c>
      <c r="J32" s="492"/>
      <c r="K32" s="492"/>
      <c r="L32" s="492"/>
      <c r="M32" s="492"/>
      <c r="N32" s="492"/>
      <c r="O32" s="492"/>
      <c r="P32" s="492"/>
      <c r="Q32" s="492"/>
      <c r="R32" s="492"/>
      <c r="S32" s="492"/>
      <c r="T32" s="492"/>
      <c r="U32" s="492"/>
      <c r="V32" s="492"/>
      <c r="W32" s="492"/>
      <c r="X32" s="492"/>
      <c r="Y32" s="492"/>
      <c r="Z32" s="492"/>
      <c r="AA32" s="492"/>
      <c r="AB32" s="492"/>
      <c r="AC32" s="492"/>
      <c r="AD32" s="492"/>
      <c r="AE32" s="492"/>
      <c r="AF32" s="492"/>
      <c r="AG32" s="492"/>
      <c r="AH32" s="492"/>
      <c r="AI32" s="492"/>
      <c r="AJ32" s="492"/>
      <c r="AK32" s="492"/>
      <c r="AL32" s="492"/>
      <c r="AM32" s="492"/>
      <c r="AN32" s="492"/>
      <c r="AO32" s="492"/>
      <c r="AP32" s="492"/>
      <c r="AQ32" s="492"/>
      <c r="AR32" s="492"/>
      <c r="AS32" s="492"/>
      <c r="AT32" s="492"/>
      <c r="AU32" s="492"/>
      <c r="AV32" s="492"/>
      <c r="AW32" s="492"/>
      <c r="AX32" s="492"/>
      <c r="AY32" s="492"/>
      <c r="AZ32" s="492"/>
      <c r="BA32" s="492"/>
      <c r="BB32" s="492"/>
      <c r="BC32" s="492"/>
      <c r="BD32" s="492"/>
      <c r="BE32" s="492"/>
      <c r="BF32" s="492"/>
      <c r="BG32" s="492"/>
      <c r="BH32" s="492"/>
      <c r="BI32" s="492"/>
      <c r="BJ32" s="492"/>
      <c r="BK32" s="492"/>
      <c r="BL32" s="492"/>
      <c r="BM32" s="492"/>
      <c r="BN32" s="492"/>
      <c r="BO32" s="492"/>
      <c r="BP32" s="492"/>
      <c r="BQ32" s="492"/>
      <c r="BR32" s="492"/>
      <c r="BS32" s="492"/>
      <c r="BT32" s="492"/>
      <c r="BU32" s="492"/>
      <c r="BV32" s="492"/>
      <c r="BW32" s="492"/>
      <c r="BX32" s="492"/>
      <c r="BY32" s="492"/>
      <c r="BZ32" s="492"/>
      <c r="CA32" s="492"/>
      <c r="CB32" s="492"/>
      <c r="CC32" s="492"/>
      <c r="CD32" s="492"/>
      <c r="CE32" s="492"/>
      <c r="CF32" s="492"/>
      <c r="CG32" s="492"/>
      <c r="CH32" s="492"/>
      <c r="CI32" s="492"/>
      <c r="CJ32" s="492"/>
      <c r="CK32" s="492"/>
      <c r="CL32" s="492"/>
      <c r="CM32" s="492"/>
      <c r="CN32" s="491" t="s">
        <v>689</v>
      </c>
      <c r="CO32" s="490"/>
      <c r="CP32" s="490"/>
      <c r="CQ32" s="490"/>
      <c r="CR32" s="490"/>
      <c r="CS32" s="490"/>
      <c r="CT32" s="490"/>
      <c r="CU32" s="489"/>
      <c r="CV32" s="418" t="s">
        <v>661</v>
      </c>
      <c r="CW32" s="418" t="s">
        <v>407</v>
      </c>
      <c r="CX32" s="418" t="s">
        <v>412</v>
      </c>
      <c r="CY32" s="413">
        <v>1628410.24</v>
      </c>
      <c r="CZ32" s="413">
        <v>2555808.2000000002</v>
      </c>
      <c r="DA32" s="413">
        <v>2555808.2000000002</v>
      </c>
      <c r="DB32" s="412">
        <v>0</v>
      </c>
    </row>
    <row r="33" spans="1:106" ht="24" customHeight="1" x14ac:dyDescent="0.25">
      <c r="A33" s="490" t="s">
        <v>688</v>
      </c>
      <c r="B33" s="490"/>
      <c r="C33" s="490"/>
      <c r="D33" s="490"/>
      <c r="E33" s="490"/>
      <c r="F33" s="490"/>
      <c r="G33" s="490"/>
      <c r="H33" s="489"/>
      <c r="I33" s="493" t="s">
        <v>687</v>
      </c>
      <c r="J33" s="492"/>
      <c r="K33" s="492"/>
      <c r="L33" s="492"/>
      <c r="M33" s="492"/>
      <c r="N33" s="492"/>
      <c r="O33" s="492"/>
      <c r="P33" s="492"/>
      <c r="Q33" s="492"/>
      <c r="R33" s="492"/>
      <c r="S33" s="492"/>
      <c r="T33" s="492"/>
      <c r="U33" s="492"/>
      <c r="V33" s="492"/>
      <c r="W33" s="492"/>
      <c r="X33" s="492"/>
      <c r="Y33" s="492"/>
      <c r="Z33" s="492"/>
      <c r="AA33" s="492"/>
      <c r="AB33" s="492"/>
      <c r="AC33" s="492"/>
      <c r="AD33" s="492"/>
      <c r="AE33" s="492"/>
      <c r="AF33" s="492"/>
      <c r="AG33" s="492"/>
      <c r="AH33" s="492"/>
      <c r="AI33" s="492"/>
      <c r="AJ33" s="492"/>
      <c r="AK33" s="492"/>
      <c r="AL33" s="492"/>
      <c r="AM33" s="492"/>
      <c r="AN33" s="492"/>
      <c r="AO33" s="492"/>
      <c r="AP33" s="492"/>
      <c r="AQ33" s="492"/>
      <c r="AR33" s="492"/>
      <c r="AS33" s="492"/>
      <c r="AT33" s="492"/>
      <c r="AU33" s="492"/>
      <c r="AV33" s="492"/>
      <c r="AW33" s="492"/>
      <c r="AX33" s="492"/>
      <c r="AY33" s="492"/>
      <c r="AZ33" s="492"/>
      <c r="BA33" s="492"/>
      <c r="BB33" s="492"/>
      <c r="BC33" s="492"/>
      <c r="BD33" s="492"/>
      <c r="BE33" s="492"/>
      <c r="BF33" s="492"/>
      <c r="BG33" s="492"/>
      <c r="BH33" s="492"/>
      <c r="BI33" s="492"/>
      <c r="BJ33" s="492"/>
      <c r="BK33" s="492"/>
      <c r="BL33" s="492"/>
      <c r="BM33" s="492"/>
      <c r="BN33" s="492"/>
      <c r="BO33" s="492"/>
      <c r="BP33" s="492"/>
      <c r="BQ33" s="492"/>
      <c r="BR33" s="492"/>
      <c r="BS33" s="492"/>
      <c r="BT33" s="492"/>
      <c r="BU33" s="492"/>
      <c r="BV33" s="492"/>
      <c r="BW33" s="492"/>
      <c r="BX33" s="492"/>
      <c r="BY33" s="492"/>
      <c r="BZ33" s="492"/>
      <c r="CA33" s="492"/>
      <c r="CB33" s="492"/>
      <c r="CC33" s="492"/>
      <c r="CD33" s="492"/>
      <c r="CE33" s="492"/>
      <c r="CF33" s="492"/>
      <c r="CG33" s="492"/>
      <c r="CH33" s="492"/>
      <c r="CI33" s="492"/>
      <c r="CJ33" s="492"/>
      <c r="CK33" s="492"/>
      <c r="CL33" s="492"/>
      <c r="CM33" s="492"/>
      <c r="CN33" s="491" t="s">
        <v>686</v>
      </c>
      <c r="CO33" s="490"/>
      <c r="CP33" s="490"/>
      <c r="CQ33" s="490"/>
      <c r="CR33" s="490"/>
      <c r="CS33" s="490"/>
      <c r="CT33" s="490"/>
      <c r="CU33" s="489"/>
      <c r="CV33" s="418" t="s">
        <v>661</v>
      </c>
      <c r="CW33" s="418" t="s">
        <v>407</v>
      </c>
      <c r="CX33" s="418" t="s">
        <v>412</v>
      </c>
      <c r="CY33" s="413">
        <v>0</v>
      </c>
      <c r="CZ33" s="413">
        <v>0</v>
      </c>
      <c r="DA33" s="413">
        <v>0</v>
      </c>
      <c r="DB33" s="412">
        <v>0</v>
      </c>
    </row>
    <row r="34" spans="1:106" ht="24" customHeight="1" thickBot="1" x14ac:dyDescent="0.3">
      <c r="A34" s="490" t="s">
        <v>685</v>
      </c>
      <c r="B34" s="490"/>
      <c r="C34" s="490"/>
      <c r="D34" s="490"/>
      <c r="E34" s="490"/>
      <c r="F34" s="490"/>
      <c r="G34" s="490"/>
      <c r="H34" s="489"/>
      <c r="I34" s="493" t="s">
        <v>684</v>
      </c>
      <c r="J34" s="492"/>
      <c r="K34" s="492"/>
      <c r="L34" s="492"/>
      <c r="M34" s="492"/>
      <c r="N34" s="492"/>
      <c r="O34" s="492"/>
      <c r="P34" s="492"/>
      <c r="Q34" s="492"/>
      <c r="R34" s="492"/>
      <c r="S34" s="492"/>
      <c r="T34" s="492"/>
      <c r="U34" s="492"/>
      <c r="V34" s="492"/>
      <c r="W34" s="492"/>
      <c r="X34" s="492"/>
      <c r="Y34" s="492"/>
      <c r="Z34" s="492"/>
      <c r="AA34" s="492"/>
      <c r="AB34" s="492"/>
      <c r="AC34" s="492"/>
      <c r="AD34" s="492"/>
      <c r="AE34" s="492"/>
      <c r="AF34" s="492"/>
      <c r="AG34" s="492"/>
      <c r="AH34" s="492"/>
      <c r="AI34" s="492"/>
      <c r="AJ34" s="492"/>
      <c r="AK34" s="492"/>
      <c r="AL34" s="492"/>
      <c r="AM34" s="492"/>
      <c r="AN34" s="492"/>
      <c r="AO34" s="492"/>
      <c r="AP34" s="492"/>
      <c r="AQ34" s="492"/>
      <c r="AR34" s="492"/>
      <c r="AS34" s="492"/>
      <c r="AT34" s="492"/>
      <c r="AU34" s="492"/>
      <c r="AV34" s="492"/>
      <c r="AW34" s="492"/>
      <c r="AX34" s="492"/>
      <c r="AY34" s="492"/>
      <c r="AZ34" s="492"/>
      <c r="BA34" s="492"/>
      <c r="BB34" s="492"/>
      <c r="BC34" s="492"/>
      <c r="BD34" s="492"/>
      <c r="BE34" s="492"/>
      <c r="BF34" s="492"/>
      <c r="BG34" s="492"/>
      <c r="BH34" s="492"/>
      <c r="BI34" s="492"/>
      <c r="BJ34" s="492"/>
      <c r="BK34" s="492"/>
      <c r="BL34" s="492"/>
      <c r="BM34" s="492"/>
      <c r="BN34" s="492"/>
      <c r="BO34" s="492"/>
      <c r="BP34" s="492"/>
      <c r="BQ34" s="492"/>
      <c r="BR34" s="492"/>
      <c r="BS34" s="492"/>
      <c r="BT34" s="492"/>
      <c r="BU34" s="492"/>
      <c r="BV34" s="492"/>
      <c r="BW34" s="492"/>
      <c r="BX34" s="492"/>
      <c r="BY34" s="492"/>
      <c r="BZ34" s="492"/>
      <c r="CA34" s="492"/>
      <c r="CB34" s="492"/>
      <c r="CC34" s="492"/>
      <c r="CD34" s="492"/>
      <c r="CE34" s="492"/>
      <c r="CF34" s="492"/>
      <c r="CG34" s="492"/>
      <c r="CH34" s="492"/>
      <c r="CI34" s="492"/>
      <c r="CJ34" s="492"/>
      <c r="CK34" s="492"/>
      <c r="CL34" s="492"/>
      <c r="CM34" s="492"/>
      <c r="CN34" s="491" t="s">
        <v>683</v>
      </c>
      <c r="CO34" s="490"/>
      <c r="CP34" s="490"/>
      <c r="CQ34" s="490"/>
      <c r="CR34" s="490"/>
      <c r="CS34" s="490"/>
      <c r="CT34" s="490"/>
      <c r="CU34" s="489"/>
      <c r="CV34" s="418" t="s">
        <v>661</v>
      </c>
      <c r="CW34" s="418" t="s">
        <v>412</v>
      </c>
      <c r="CX34" s="418" t="s">
        <v>412</v>
      </c>
      <c r="CY34" s="413">
        <v>0</v>
      </c>
      <c r="CZ34" s="413">
        <v>0</v>
      </c>
      <c r="DA34" s="413">
        <v>0</v>
      </c>
      <c r="DB34" s="412">
        <v>0</v>
      </c>
    </row>
    <row r="35" spans="1:106" ht="12.75" customHeight="1" x14ac:dyDescent="0.25">
      <c r="A35" s="500">
        <v>2</v>
      </c>
      <c r="B35" s="500"/>
      <c r="C35" s="500"/>
      <c r="D35" s="500"/>
      <c r="E35" s="500"/>
      <c r="F35" s="500"/>
      <c r="G35" s="500"/>
      <c r="H35" s="499"/>
      <c r="I35" s="498" t="s">
        <v>682</v>
      </c>
      <c r="J35" s="497"/>
      <c r="K35" s="497"/>
      <c r="L35" s="497"/>
      <c r="M35" s="497"/>
      <c r="N35" s="497"/>
      <c r="O35" s="497"/>
      <c r="P35" s="497"/>
      <c r="Q35" s="497"/>
      <c r="R35" s="497"/>
      <c r="S35" s="497"/>
      <c r="T35" s="497"/>
      <c r="U35" s="497"/>
      <c r="V35" s="497"/>
      <c r="W35" s="497"/>
      <c r="X35" s="497"/>
      <c r="Y35" s="497"/>
      <c r="Z35" s="497"/>
      <c r="AA35" s="497"/>
      <c r="AB35" s="497"/>
      <c r="AC35" s="497"/>
      <c r="AD35" s="497"/>
      <c r="AE35" s="497"/>
      <c r="AF35" s="497"/>
      <c r="AG35" s="497"/>
      <c r="AH35" s="497"/>
      <c r="AI35" s="497"/>
      <c r="AJ35" s="497"/>
      <c r="AK35" s="497"/>
      <c r="AL35" s="497"/>
      <c r="AM35" s="497"/>
      <c r="AN35" s="497"/>
      <c r="AO35" s="497"/>
      <c r="AP35" s="497"/>
      <c r="AQ35" s="497"/>
      <c r="AR35" s="497"/>
      <c r="AS35" s="497"/>
      <c r="AT35" s="497"/>
      <c r="AU35" s="497"/>
      <c r="AV35" s="497"/>
      <c r="AW35" s="497"/>
      <c r="AX35" s="497"/>
      <c r="AY35" s="497"/>
      <c r="AZ35" s="497"/>
      <c r="BA35" s="497"/>
      <c r="BB35" s="497"/>
      <c r="BC35" s="497"/>
      <c r="BD35" s="497"/>
      <c r="BE35" s="497"/>
      <c r="BF35" s="497"/>
      <c r="BG35" s="497"/>
      <c r="BH35" s="497"/>
      <c r="BI35" s="497"/>
      <c r="BJ35" s="497"/>
      <c r="BK35" s="497"/>
      <c r="BL35" s="497"/>
      <c r="BM35" s="497"/>
      <c r="BN35" s="497"/>
      <c r="BO35" s="497"/>
      <c r="BP35" s="497"/>
      <c r="BQ35" s="497"/>
      <c r="BR35" s="497"/>
      <c r="BS35" s="497"/>
      <c r="BT35" s="497"/>
      <c r="BU35" s="497"/>
      <c r="BV35" s="497"/>
      <c r="BW35" s="497"/>
      <c r="BX35" s="497"/>
      <c r="BY35" s="497"/>
      <c r="BZ35" s="497"/>
      <c r="CA35" s="497"/>
      <c r="CB35" s="497"/>
      <c r="CC35" s="497"/>
      <c r="CD35" s="497"/>
      <c r="CE35" s="497"/>
      <c r="CF35" s="497"/>
      <c r="CG35" s="497"/>
      <c r="CH35" s="497"/>
      <c r="CI35" s="497"/>
      <c r="CJ35" s="497"/>
      <c r="CK35" s="497"/>
      <c r="CL35" s="497"/>
      <c r="CM35" s="497"/>
      <c r="CN35" s="496" t="s">
        <v>681</v>
      </c>
      <c r="CO35" s="495"/>
      <c r="CP35" s="495"/>
      <c r="CQ35" s="495"/>
      <c r="CR35" s="495"/>
      <c r="CS35" s="495"/>
      <c r="CT35" s="495"/>
      <c r="CU35" s="494"/>
      <c r="CV35" s="432" t="s">
        <v>677</v>
      </c>
      <c r="CW35" s="432" t="s">
        <v>412</v>
      </c>
      <c r="CX35" s="432" t="s">
        <v>412</v>
      </c>
      <c r="CY35" s="430">
        <v>18522359.66</v>
      </c>
      <c r="CZ35" s="430">
        <v>20678749.050000001</v>
      </c>
      <c r="DA35" s="430">
        <v>21655549.050000001</v>
      </c>
      <c r="DB35" s="429">
        <v>0</v>
      </c>
    </row>
    <row r="36" spans="1:106" ht="24" customHeight="1" thickBot="1" x14ac:dyDescent="0.3">
      <c r="A36" s="490" t="s">
        <v>30</v>
      </c>
      <c r="B36" s="490"/>
      <c r="C36" s="490"/>
      <c r="D36" s="490"/>
      <c r="E36" s="490"/>
      <c r="F36" s="490"/>
      <c r="G36" s="490"/>
      <c r="H36" s="489"/>
      <c r="I36" s="493" t="s">
        <v>676</v>
      </c>
      <c r="J36" s="492"/>
      <c r="K36" s="492"/>
      <c r="L36" s="492"/>
      <c r="M36" s="492"/>
      <c r="N36" s="492"/>
      <c r="O36" s="492"/>
      <c r="P36" s="492"/>
      <c r="Q36" s="492"/>
      <c r="R36" s="492"/>
      <c r="S36" s="492"/>
      <c r="T36" s="492"/>
      <c r="U36" s="492"/>
      <c r="V36" s="492"/>
      <c r="W36" s="492"/>
      <c r="X36" s="492"/>
      <c r="Y36" s="492"/>
      <c r="Z36" s="492"/>
      <c r="AA36" s="492"/>
      <c r="AB36" s="492"/>
      <c r="AC36" s="492"/>
      <c r="AD36" s="492"/>
      <c r="AE36" s="492"/>
      <c r="AF36" s="492"/>
      <c r="AG36" s="492"/>
      <c r="AH36" s="492"/>
      <c r="AI36" s="492"/>
      <c r="AJ36" s="492"/>
      <c r="AK36" s="492"/>
      <c r="AL36" s="492"/>
      <c r="AM36" s="492"/>
      <c r="AN36" s="492"/>
      <c r="AO36" s="492"/>
      <c r="AP36" s="492"/>
      <c r="AQ36" s="492"/>
      <c r="AR36" s="492"/>
      <c r="AS36" s="492"/>
      <c r="AT36" s="492"/>
      <c r="AU36" s="492"/>
      <c r="AV36" s="492"/>
      <c r="AW36" s="492"/>
      <c r="AX36" s="492"/>
      <c r="AY36" s="492"/>
      <c r="AZ36" s="492"/>
      <c r="BA36" s="492"/>
      <c r="BB36" s="492"/>
      <c r="BC36" s="492"/>
      <c r="BD36" s="492"/>
      <c r="BE36" s="492"/>
      <c r="BF36" s="492"/>
      <c r="BG36" s="492"/>
      <c r="BH36" s="492"/>
      <c r="BI36" s="492"/>
      <c r="BJ36" s="492"/>
      <c r="BK36" s="492"/>
      <c r="BL36" s="492"/>
      <c r="BM36" s="492"/>
      <c r="BN36" s="492"/>
      <c r="BO36" s="492"/>
      <c r="BP36" s="492"/>
      <c r="BQ36" s="492"/>
      <c r="BR36" s="492"/>
      <c r="BS36" s="492"/>
      <c r="BT36" s="492"/>
      <c r="BU36" s="492"/>
      <c r="BV36" s="492"/>
      <c r="BW36" s="492"/>
      <c r="BX36" s="492"/>
      <c r="BY36" s="492"/>
      <c r="BZ36" s="492"/>
      <c r="CA36" s="492"/>
      <c r="CB36" s="492"/>
      <c r="CC36" s="492"/>
      <c r="CD36" s="492"/>
      <c r="CE36" s="492"/>
      <c r="CF36" s="492"/>
      <c r="CG36" s="492"/>
      <c r="CH36" s="492"/>
      <c r="CI36" s="492"/>
      <c r="CJ36" s="492"/>
      <c r="CK36" s="492"/>
      <c r="CL36" s="492"/>
      <c r="CM36" s="492"/>
      <c r="CN36" s="491" t="s">
        <v>680</v>
      </c>
      <c r="CO36" s="490"/>
      <c r="CP36" s="490"/>
      <c r="CQ36" s="490"/>
      <c r="CR36" s="490"/>
      <c r="CS36" s="490"/>
      <c r="CT36" s="490"/>
      <c r="CU36" s="489"/>
      <c r="CV36" s="418" t="s">
        <v>661</v>
      </c>
      <c r="CW36" s="418" t="s">
        <v>412</v>
      </c>
      <c r="CX36" s="418" t="s">
        <v>412</v>
      </c>
      <c r="CY36" s="413">
        <v>18522359.66</v>
      </c>
      <c r="CZ36" s="413">
        <v>20678749.050000001</v>
      </c>
      <c r="DA36" s="413">
        <v>21655549.050000001</v>
      </c>
      <c r="DB36" s="412">
        <v>0</v>
      </c>
    </row>
    <row r="37" spans="1:106" ht="12.75" customHeight="1" x14ac:dyDescent="0.25">
      <c r="A37" s="500">
        <v>3</v>
      </c>
      <c r="B37" s="500"/>
      <c r="C37" s="500"/>
      <c r="D37" s="500"/>
      <c r="E37" s="500"/>
      <c r="F37" s="500"/>
      <c r="G37" s="500"/>
      <c r="H37" s="499"/>
      <c r="I37" s="498" t="s">
        <v>679</v>
      </c>
      <c r="J37" s="497"/>
      <c r="K37" s="497"/>
      <c r="L37" s="497"/>
      <c r="M37" s="497"/>
      <c r="N37" s="497"/>
      <c r="O37" s="497"/>
      <c r="P37" s="497"/>
      <c r="Q37" s="497"/>
      <c r="R37" s="497"/>
      <c r="S37" s="497"/>
      <c r="T37" s="497"/>
      <c r="U37" s="497"/>
      <c r="V37" s="497"/>
      <c r="W37" s="497"/>
      <c r="X37" s="497"/>
      <c r="Y37" s="497"/>
      <c r="Z37" s="497"/>
      <c r="AA37" s="497"/>
      <c r="AB37" s="497"/>
      <c r="AC37" s="497"/>
      <c r="AD37" s="497"/>
      <c r="AE37" s="497"/>
      <c r="AF37" s="497"/>
      <c r="AG37" s="497"/>
      <c r="AH37" s="497"/>
      <c r="AI37" s="497"/>
      <c r="AJ37" s="497"/>
      <c r="AK37" s="497"/>
      <c r="AL37" s="497"/>
      <c r="AM37" s="497"/>
      <c r="AN37" s="497"/>
      <c r="AO37" s="497"/>
      <c r="AP37" s="497"/>
      <c r="AQ37" s="497"/>
      <c r="AR37" s="497"/>
      <c r="AS37" s="497"/>
      <c r="AT37" s="497"/>
      <c r="AU37" s="497"/>
      <c r="AV37" s="497"/>
      <c r="AW37" s="497"/>
      <c r="AX37" s="497"/>
      <c r="AY37" s="497"/>
      <c r="AZ37" s="497"/>
      <c r="BA37" s="497"/>
      <c r="BB37" s="497"/>
      <c r="BC37" s="497"/>
      <c r="BD37" s="497"/>
      <c r="BE37" s="497"/>
      <c r="BF37" s="497"/>
      <c r="BG37" s="497"/>
      <c r="BH37" s="497"/>
      <c r="BI37" s="497"/>
      <c r="BJ37" s="497"/>
      <c r="BK37" s="497"/>
      <c r="BL37" s="497"/>
      <c r="BM37" s="497"/>
      <c r="BN37" s="497"/>
      <c r="BO37" s="497"/>
      <c r="BP37" s="497"/>
      <c r="BQ37" s="497"/>
      <c r="BR37" s="497"/>
      <c r="BS37" s="497"/>
      <c r="BT37" s="497"/>
      <c r="BU37" s="497"/>
      <c r="BV37" s="497"/>
      <c r="BW37" s="497"/>
      <c r="BX37" s="497"/>
      <c r="BY37" s="497"/>
      <c r="BZ37" s="497"/>
      <c r="CA37" s="497"/>
      <c r="CB37" s="497"/>
      <c r="CC37" s="497"/>
      <c r="CD37" s="497"/>
      <c r="CE37" s="497"/>
      <c r="CF37" s="497"/>
      <c r="CG37" s="497"/>
      <c r="CH37" s="497"/>
      <c r="CI37" s="497"/>
      <c r="CJ37" s="497"/>
      <c r="CK37" s="497"/>
      <c r="CL37" s="497"/>
      <c r="CM37" s="497"/>
      <c r="CN37" s="496" t="s">
        <v>678</v>
      </c>
      <c r="CO37" s="495"/>
      <c r="CP37" s="495"/>
      <c r="CQ37" s="495"/>
      <c r="CR37" s="495"/>
      <c r="CS37" s="495"/>
      <c r="CT37" s="495"/>
      <c r="CU37" s="494"/>
      <c r="CV37" s="432" t="s">
        <v>677</v>
      </c>
      <c r="CW37" s="432" t="s">
        <v>412</v>
      </c>
      <c r="CX37" s="432" t="s">
        <v>412</v>
      </c>
      <c r="CY37" s="430">
        <v>0</v>
      </c>
      <c r="CZ37" s="430">
        <v>0</v>
      </c>
      <c r="DA37" s="430">
        <v>0</v>
      </c>
      <c r="DB37" s="429">
        <v>0</v>
      </c>
    </row>
    <row r="38" spans="1:106" ht="24" customHeight="1" x14ac:dyDescent="0.25">
      <c r="A38" s="490" t="s">
        <v>11</v>
      </c>
      <c r="B38" s="490"/>
      <c r="C38" s="490"/>
      <c r="D38" s="490"/>
      <c r="E38" s="490"/>
      <c r="F38" s="490"/>
      <c r="G38" s="490"/>
      <c r="H38" s="489"/>
      <c r="I38" s="493" t="s">
        <v>676</v>
      </c>
      <c r="J38" s="492"/>
      <c r="K38" s="492"/>
      <c r="L38" s="492"/>
      <c r="M38" s="492"/>
      <c r="N38" s="492"/>
      <c r="O38" s="492"/>
      <c r="P38" s="492"/>
      <c r="Q38" s="492"/>
      <c r="R38" s="492"/>
      <c r="S38" s="492"/>
      <c r="T38" s="492"/>
      <c r="U38" s="492"/>
      <c r="V38" s="492"/>
      <c r="W38" s="492"/>
      <c r="X38" s="492"/>
      <c r="Y38" s="492"/>
      <c r="Z38" s="492"/>
      <c r="AA38" s="492"/>
      <c r="AB38" s="492"/>
      <c r="AC38" s="492"/>
      <c r="AD38" s="492"/>
      <c r="AE38" s="492"/>
      <c r="AF38" s="492"/>
      <c r="AG38" s="492"/>
      <c r="AH38" s="492"/>
      <c r="AI38" s="492"/>
      <c r="AJ38" s="492"/>
      <c r="AK38" s="492"/>
      <c r="AL38" s="492"/>
      <c r="AM38" s="492"/>
      <c r="AN38" s="492"/>
      <c r="AO38" s="492"/>
      <c r="AP38" s="492"/>
      <c r="AQ38" s="492"/>
      <c r="AR38" s="492"/>
      <c r="AS38" s="492"/>
      <c r="AT38" s="492"/>
      <c r="AU38" s="492"/>
      <c r="AV38" s="492"/>
      <c r="AW38" s="492"/>
      <c r="AX38" s="492"/>
      <c r="AY38" s="492"/>
      <c r="AZ38" s="492"/>
      <c r="BA38" s="492"/>
      <c r="BB38" s="492"/>
      <c r="BC38" s="492"/>
      <c r="BD38" s="492"/>
      <c r="BE38" s="492"/>
      <c r="BF38" s="492"/>
      <c r="BG38" s="492"/>
      <c r="BH38" s="492"/>
      <c r="BI38" s="492"/>
      <c r="BJ38" s="492"/>
      <c r="BK38" s="492"/>
      <c r="BL38" s="492"/>
      <c r="BM38" s="492"/>
      <c r="BN38" s="492"/>
      <c r="BO38" s="492"/>
      <c r="BP38" s="492"/>
      <c r="BQ38" s="492"/>
      <c r="BR38" s="492"/>
      <c r="BS38" s="492"/>
      <c r="BT38" s="492"/>
      <c r="BU38" s="492"/>
      <c r="BV38" s="492"/>
      <c r="BW38" s="492"/>
      <c r="BX38" s="492"/>
      <c r="BY38" s="492"/>
      <c r="BZ38" s="492"/>
      <c r="CA38" s="492"/>
      <c r="CB38" s="492"/>
      <c r="CC38" s="492"/>
      <c r="CD38" s="492"/>
      <c r="CE38" s="492"/>
      <c r="CF38" s="492"/>
      <c r="CG38" s="492"/>
      <c r="CH38" s="492"/>
      <c r="CI38" s="492"/>
      <c r="CJ38" s="492"/>
      <c r="CK38" s="492"/>
      <c r="CL38" s="492"/>
      <c r="CM38" s="492"/>
      <c r="CN38" s="491" t="s">
        <v>675</v>
      </c>
      <c r="CO38" s="490"/>
      <c r="CP38" s="490"/>
      <c r="CQ38" s="490"/>
      <c r="CR38" s="490"/>
      <c r="CS38" s="490"/>
      <c r="CT38" s="490"/>
      <c r="CU38" s="489"/>
      <c r="CV38" s="418" t="s">
        <v>661</v>
      </c>
      <c r="CW38" s="418" t="s">
        <v>412</v>
      </c>
      <c r="CX38" s="418" t="s">
        <v>412</v>
      </c>
      <c r="CY38" s="413">
        <v>0</v>
      </c>
      <c r="CZ38" s="413">
        <v>0</v>
      </c>
      <c r="DA38" s="413">
        <v>0</v>
      </c>
      <c r="DB38" s="412">
        <v>0</v>
      </c>
    </row>
    <row r="39" spans="1:106" ht="15" x14ac:dyDescent="0.25"/>
    <row r="40" spans="1:106" ht="10.15" customHeight="1" x14ac:dyDescent="0.25">
      <c r="I40" s="471" t="s">
        <v>674</v>
      </c>
    </row>
    <row r="41" spans="1:106" ht="10.15" customHeight="1" x14ac:dyDescent="0.25">
      <c r="I41" s="471" t="s">
        <v>673</v>
      </c>
      <c r="AQ41" s="488" t="s">
        <v>655</v>
      </c>
      <c r="AR41" s="488"/>
      <c r="AS41" s="488"/>
      <c r="AT41" s="488"/>
      <c r="AU41" s="488"/>
      <c r="AV41" s="488"/>
      <c r="AW41" s="488"/>
      <c r="AX41" s="488"/>
      <c r="AY41" s="488"/>
      <c r="AZ41" s="488"/>
      <c r="BA41" s="488"/>
      <c r="BB41" s="488"/>
      <c r="BC41" s="488"/>
      <c r="BD41" s="488"/>
      <c r="BE41" s="488"/>
      <c r="BF41" s="488"/>
      <c r="BG41" s="488"/>
      <c r="BH41" s="488"/>
      <c r="BK41" s="488"/>
      <c r="BL41" s="488"/>
      <c r="BM41" s="488"/>
      <c r="BN41" s="488"/>
      <c r="BO41" s="488"/>
      <c r="BP41" s="488"/>
      <c r="BQ41" s="488"/>
      <c r="BR41" s="488"/>
      <c r="BS41" s="488"/>
      <c r="BT41" s="488"/>
      <c r="BU41" s="488"/>
      <c r="BV41" s="488"/>
      <c r="BY41" s="488" t="s">
        <v>672</v>
      </c>
      <c r="BZ41" s="488"/>
      <c r="CA41" s="488"/>
      <c r="CB41" s="488"/>
      <c r="CC41" s="488"/>
      <c r="CD41" s="488"/>
      <c r="CE41" s="488"/>
      <c r="CF41" s="488"/>
      <c r="CG41" s="488"/>
      <c r="CH41" s="488"/>
      <c r="CI41" s="488"/>
      <c r="CJ41" s="488"/>
      <c r="CK41" s="488"/>
      <c r="CL41" s="488"/>
      <c r="CM41" s="488"/>
      <c r="CN41" s="488"/>
      <c r="CO41" s="488"/>
      <c r="CP41" s="488"/>
      <c r="CQ41" s="488"/>
      <c r="CR41" s="488"/>
    </row>
    <row r="42" spans="1:106" ht="7.9" customHeight="1" x14ac:dyDescent="0.25">
      <c r="AQ42" s="487" t="s">
        <v>666</v>
      </c>
      <c r="AR42" s="487"/>
      <c r="AS42" s="487"/>
      <c r="AT42" s="487"/>
      <c r="AU42" s="487"/>
      <c r="AV42" s="487"/>
      <c r="AW42" s="487"/>
      <c r="AX42" s="487"/>
      <c r="AY42" s="487"/>
      <c r="AZ42" s="487"/>
      <c r="BA42" s="487"/>
      <c r="BB42" s="487"/>
      <c r="BC42" s="487"/>
      <c r="BD42" s="487"/>
      <c r="BE42" s="487"/>
      <c r="BF42" s="487"/>
      <c r="BG42" s="487"/>
      <c r="BH42" s="487"/>
      <c r="BK42" s="487" t="s">
        <v>671</v>
      </c>
      <c r="BL42" s="487"/>
      <c r="BM42" s="487"/>
      <c r="BN42" s="487"/>
      <c r="BO42" s="487"/>
      <c r="BP42" s="487"/>
      <c r="BQ42" s="487"/>
      <c r="BR42" s="487"/>
      <c r="BS42" s="487"/>
      <c r="BT42" s="487"/>
      <c r="BU42" s="487"/>
      <c r="BV42" s="487"/>
      <c r="BY42" s="487" t="s">
        <v>649</v>
      </c>
      <c r="BZ42" s="487"/>
      <c r="CA42" s="487"/>
      <c r="CB42" s="487"/>
      <c r="CC42" s="487"/>
      <c r="CD42" s="487"/>
      <c r="CE42" s="487"/>
      <c r="CF42" s="487"/>
      <c r="CG42" s="487"/>
      <c r="CH42" s="487"/>
      <c r="CI42" s="487"/>
      <c r="CJ42" s="487"/>
      <c r="CK42" s="487"/>
      <c r="CL42" s="487"/>
      <c r="CM42" s="487"/>
      <c r="CN42" s="487"/>
      <c r="CO42" s="487"/>
      <c r="CP42" s="487"/>
      <c r="CQ42" s="487"/>
      <c r="CR42" s="487"/>
    </row>
    <row r="43" spans="1:106" ht="3" customHeight="1" x14ac:dyDescent="0.25">
      <c r="AQ43" s="486"/>
      <c r="AR43" s="486"/>
      <c r="AS43" s="486"/>
      <c r="AT43" s="486"/>
      <c r="AU43" s="486"/>
      <c r="AV43" s="486"/>
      <c r="AW43" s="486"/>
      <c r="AX43" s="486"/>
      <c r="AY43" s="486"/>
      <c r="AZ43" s="486"/>
      <c r="BA43" s="486"/>
      <c r="BB43" s="486"/>
      <c r="BC43" s="486"/>
      <c r="BD43" s="486"/>
      <c r="BE43" s="486"/>
      <c r="BF43" s="486"/>
      <c r="BG43" s="486"/>
      <c r="BH43" s="486"/>
      <c r="BK43" s="486"/>
      <c r="BL43" s="486"/>
      <c r="BM43" s="486"/>
      <c r="BN43" s="486"/>
      <c r="BO43" s="486"/>
      <c r="BP43" s="486"/>
      <c r="BQ43" s="486"/>
      <c r="BR43" s="486"/>
      <c r="BS43" s="486"/>
      <c r="BT43" s="486"/>
      <c r="BU43" s="486"/>
      <c r="BV43" s="486"/>
      <c r="BY43" s="486"/>
      <c r="BZ43" s="486"/>
      <c r="CA43" s="486"/>
      <c r="CB43" s="486"/>
      <c r="CC43" s="486"/>
      <c r="CD43" s="486"/>
      <c r="CE43" s="486"/>
      <c r="CF43" s="486"/>
      <c r="CG43" s="486"/>
      <c r="CH43" s="486"/>
      <c r="CI43" s="486"/>
      <c r="CJ43" s="486"/>
      <c r="CK43" s="486"/>
      <c r="CL43" s="486"/>
      <c r="CM43" s="486"/>
      <c r="CN43" s="486"/>
      <c r="CO43" s="486"/>
      <c r="CP43" s="486"/>
      <c r="CQ43" s="486"/>
      <c r="CR43" s="486"/>
    </row>
    <row r="44" spans="1:106" ht="10.15" customHeight="1" x14ac:dyDescent="0.25">
      <c r="I44" s="471" t="s">
        <v>670</v>
      </c>
      <c r="AM44" s="488" t="s">
        <v>669</v>
      </c>
      <c r="AN44" s="488"/>
      <c r="AO44" s="488"/>
      <c r="AP44" s="488"/>
      <c r="AQ44" s="488"/>
      <c r="AR44" s="488"/>
      <c r="AS44" s="488"/>
      <c r="AT44" s="488"/>
      <c r="AU44" s="488"/>
      <c r="AV44" s="488"/>
      <c r="AW44" s="488"/>
      <c r="AX44" s="488"/>
      <c r="AY44" s="488"/>
      <c r="AZ44" s="488"/>
      <c r="BA44" s="488"/>
      <c r="BB44" s="488"/>
      <c r="BC44" s="488"/>
      <c r="BD44" s="488"/>
      <c r="BG44" s="488" t="s">
        <v>668</v>
      </c>
      <c r="BH44" s="488"/>
      <c r="BI44" s="488"/>
      <c r="BJ44" s="488"/>
      <c r="BK44" s="488"/>
      <c r="BL44" s="488"/>
      <c r="BM44" s="488"/>
      <c r="BN44" s="488"/>
      <c r="BO44" s="488"/>
      <c r="BP44" s="488"/>
      <c r="BQ44" s="488"/>
      <c r="BR44" s="488"/>
      <c r="BS44" s="488"/>
      <c r="BT44" s="488"/>
      <c r="BU44" s="488"/>
      <c r="BV44" s="488"/>
      <c r="BW44" s="488"/>
      <c r="BX44" s="488"/>
      <c r="CA44" s="483" t="s">
        <v>667</v>
      </c>
      <c r="CB44" s="483"/>
      <c r="CC44" s="483"/>
      <c r="CD44" s="483"/>
      <c r="CE44" s="483"/>
      <c r="CF44" s="483"/>
      <c r="CG44" s="483"/>
      <c r="CH44" s="483"/>
      <c r="CI44" s="483"/>
      <c r="CJ44" s="483"/>
      <c r="CK44" s="483"/>
      <c r="CL44" s="483"/>
      <c r="CM44" s="483"/>
      <c r="CN44" s="483"/>
      <c r="CO44" s="483"/>
      <c r="CP44" s="483"/>
      <c r="CQ44" s="483"/>
      <c r="CR44" s="483"/>
    </row>
    <row r="45" spans="1:106" ht="7.9" customHeight="1" x14ac:dyDescent="0.25">
      <c r="AM45" s="487" t="s">
        <v>666</v>
      </c>
      <c r="AN45" s="487"/>
      <c r="AO45" s="487"/>
      <c r="AP45" s="487"/>
      <c r="AQ45" s="487"/>
      <c r="AR45" s="487"/>
      <c r="AS45" s="487"/>
      <c r="AT45" s="487"/>
      <c r="AU45" s="487"/>
      <c r="AV45" s="487"/>
      <c r="AW45" s="487"/>
      <c r="AX45" s="487"/>
      <c r="AY45" s="487"/>
      <c r="AZ45" s="487"/>
      <c r="BA45" s="487"/>
      <c r="BB45" s="487"/>
      <c r="BC45" s="487"/>
      <c r="BD45" s="487"/>
      <c r="BG45" s="487" t="s">
        <v>665</v>
      </c>
      <c r="BH45" s="487"/>
      <c r="BI45" s="487"/>
      <c r="BJ45" s="487"/>
      <c r="BK45" s="487"/>
      <c r="BL45" s="487"/>
      <c r="BM45" s="487"/>
      <c r="BN45" s="487"/>
      <c r="BO45" s="487"/>
      <c r="BP45" s="487"/>
      <c r="BQ45" s="487"/>
      <c r="BR45" s="487"/>
      <c r="BS45" s="487"/>
      <c r="BT45" s="487"/>
      <c r="BU45" s="487"/>
      <c r="BV45" s="487"/>
      <c r="BW45" s="487"/>
      <c r="BX45" s="487"/>
      <c r="CA45" s="487" t="s">
        <v>664</v>
      </c>
      <c r="CB45" s="487"/>
      <c r="CC45" s="487"/>
      <c r="CD45" s="487"/>
      <c r="CE45" s="487"/>
      <c r="CF45" s="487"/>
      <c r="CG45" s="487"/>
      <c r="CH45" s="487"/>
      <c r="CI45" s="487"/>
      <c r="CJ45" s="487"/>
      <c r="CK45" s="487"/>
      <c r="CL45" s="487"/>
      <c r="CM45" s="487"/>
      <c r="CN45" s="487"/>
      <c r="CO45" s="487"/>
      <c r="CP45" s="487"/>
      <c r="CQ45" s="487"/>
      <c r="CR45" s="487"/>
    </row>
    <row r="46" spans="1:106" ht="3" customHeight="1" x14ac:dyDescent="0.25">
      <c r="AM46" s="486"/>
      <c r="AN46" s="486"/>
      <c r="AO46" s="486"/>
      <c r="AP46" s="486"/>
      <c r="AQ46" s="486"/>
      <c r="AR46" s="486"/>
      <c r="AS46" s="486"/>
      <c r="AT46" s="486"/>
      <c r="AU46" s="486"/>
      <c r="AV46" s="486"/>
      <c r="AW46" s="486"/>
      <c r="AX46" s="486"/>
      <c r="AY46" s="486"/>
      <c r="AZ46" s="486"/>
      <c r="BA46" s="486"/>
      <c r="BB46" s="486"/>
      <c r="BC46" s="486"/>
      <c r="BD46" s="486"/>
      <c r="BG46" s="486"/>
      <c r="BH46" s="486"/>
      <c r="BI46" s="486"/>
      <c r="BJ46" s="486"/>
      <c r="BK46" s="486"/>
      <c r="BL46" s="486"/>
      <c r="BM46" s="486"/>
      <c r="BN46" s="486"/>
      <c r="BO46" s="486"/>
      <c r="BP46" s="486"/>
      <c r="BQ46" s="486"/>
      <c r="BR46" s="486"/>
      <c r="BS46" s="486"/>
      <c r="BT46" s="486"/>
      <c r="BU46" s="486"/>
      <c r="BV46" s="486"/>
      <c r="BW46" s="486"/>
      <c r="BX46" s="486"/>
      <c r="CA46" s="486"/>
      <c r="CB46" s="486"/>
      <c r="CC46" s="486"/>
      <c r="CD46" s="486"/>
      <c r="CE46" s="486"/>
      <c r="CF46" s="486"/>
      <c r="CG46" s="486"/>
      <c r="CH46" s="486"/>
      <c r="CI46" s="486"/>
      <c r="CJ46" s="486"/>
      <c r="CK46" s="486"/>
      <c r="CL46" s="486"/>
      <c r="CM46" s="486"/>
      <c r="CN46" s="486"/>
      <c r="CO46" s="486"/>
      <c r="CP46" s="486"/>
      <c r="CQ46" s="486"/>
      <c r="CR46" s="486"/>
    </row>
    <row r="47" spans="1:106" ht="13.15" customHeight="1" x14ac:dyDescent="0.25">
      <c r="I47" s="485" t="s">
        <v>663</v>
      </c>
      <c r="J47" s="485"/>
      <c r="K47" s="483" t="s">
        <v>8</v>
      </c>
      <c r="L47" s="483"/>
      <c r="M47" s="483"/>
      <c r="N47" s="484" t="s">
        <v>663</v>
      </c>
      <c r="O47" s="484"/>
      <c r="Q47" s="483" t="s">
        <v>662</v>
      </c>
      <c r="R47" s="483"/>
      <c r="S47" s="483"/>
      <c r="T47" s="483"/>
      <c r="U47" s="483"/>
      <c r="V47" s="483"/>
      <c r="W47" s="483"/>
      <c r="X47" s="483"/>
      <c r="Y47" s="483"/>
      <c r="Z47" s="483"/>
      <c r="AA47" s="483"/>
      <c r="AB47" s="483"/>
      <c r="AC47" s="483"/>
      <c r="AD47" s="483"/>
      <c r="AE47" s="483"/>
      <c r="AF47" s="470"/>
      <c r="AG47" s="482" t="s">
        <v>661</v>
      </c>
      <c r="AH47" s="481"/>
      <c r="AI47" s="481"/>
      <c r="AJ47" s="481"/>
      <c r="AK47" s="481"/>
      <c r="AL47" s="471" t="s">
        <v>660</v>
      </c>
    </row>
    <row r="48" spans="1:106" ht="10.9" customHeight="1" x14ac:dyDescent="0.25"/>
    <row r="49" spans="1:2" ht="15" x14ac:dyDescent="0.25"/>
    <row r="50" spans="1:2" ht="15" x14ac:dyDescent="0.25"/>
    <row r="51" spans="1:2" ht="15" x14ac:dyDescent="0.25">
      <c r="A51" s="480"/>
      <c r="B51" s="480"/>
    </row>
  </sheetData>
  <mergeCells count="125">
    <mergeCell ref="B1:DB1"/>
    <mergeCell ref="A3:H5"/>
    <mergeCell ref="I3:CM5"/>
    <mergeCell ref="CN3:CU5"/>
    <mergeCell ref="CX3:CX5"/>
    <mergeCell ref="CY3:DB3"/>
    <mergeCell ref="DB4:DB5"/>
    <mergeCell ref="CV3:CV5"/>
    <mergeCell ref="CW3:CW5"/>
    <mergeCell ref="A6:H6"/>
    <mergeCell ref="I6:CM6"/>
    <mergeCell ref="CN6:CU6"/>
    <mergeCell ref="A7:H7"/>
    <mergeCell ref="I7:CM7"/>
    <mergeCell ref="CN7:CU7"/>
    <mergeCell ref="A8:H8"/>
    <mergeCell ref="I8:CM8"/>
    <mergeCell ref="CN8:CU8"/>
    <mergeCell ref="A9:H9"/>
    <mergeCell ref="I9:CM9"/>
    <mergeCell ref="CN9:CU9"/>
    <mergeCell ref="A10:H10"/>
    <mergeCell ref="I10:CM10"/>
    <mergeCell ref="CN10:CU10"/>
    <mergeCell ref="A11:H11"/>
    <mergeCell ref="I11:CM11"/>
    <mergeCell ref="CN11:CU11"/>
    <mergeCell ref="A12:H12"/>
    <mergeCell ref="I12:CM12"/>
    <mergeCell ref="CN12:CU12"/>
    <mergeCell ref="A13:H13"/>
    <mergeCell ref="I13:CM13"/>
    <mergeCell ref="CN13:CU13"/>
    <mergeCell ref="A14:H14"/>
    <mergeCell ref="I14:CM14"/>
    <mergeCell ref="CN14:CU14"/>
    <mergeCell ref="A15:H15"/>
    <mergeCell ref="I15:CM15"/>
    <mergeCell ref="CN15:CU15"/>
    <mergeCell ref="A16:H16"/>
    <mergeCell ref="I16:CM16"/>
    <mergeCell ref="CN16:CU16"/>
    <mergeCell ref="A17:H17"/>
    <mergeCell ref="I17:CM17"/>
    <mergeCell ref="CN17:CU17"/>
    <mergeCell ref="A18:H18"/>
    <mergeCell ref="I18:CM18"/>
    <mergeCell ref="CN18:CU18"/>
    <mergeCell ref="A19:H19"/>
    <mergeCell ref="I19:CM19"/>
    <mergeCell ref="CN19:CU19"/>
    <mergeCell ref="A20:H20"/>
    <mergeCell ref="I20:CM20"/>
    <mergeCell ref="CN20:CU20"/>
    <mergeCell ref="A21:H21"/>
    <mergeCell ref="I21:CM21"/>
    <mergeCell ref="CN21:CU21"/>
    <mergeCell ref="A22:H22"/>
    <mergeCell ref="I22:CM22"/>
    <mergeCell ref="CN22:CU22"/>
    <mergeCell ref="A23:H23"/>
    <mergeCell ref="I23:CM23"/>
    <mergeCell ref="CN23:CU23"/>
    <mergeCell ref="A24:H24"/>
    <mergeCell ref="I24:CM24"/>
    <mergeCell ref="CN24:CU24"/>
    <mergeCell ref="A25:H25"/>
    <mergeCell ref="I25:CM25"/>
    <mergeCell ref="CN25:CU25"/>
    <mergeCell ref="A26:H26"/>
    <mergeCell ref="I26:CM26"/>
    <mergeCell ref="CN26:CU26"/>
    <mergeCell ref="A27:H27"/>
    <mergeCell ref="I27:CM27"/>
    <mergeCell ref="CN27:CU27"/>
    <mergeCell ref="A28:H28"/>
    <mergeCell ref="I28:CM28"/>
    <mergeCell ref="CN28:CU28"/>
    <mergeCell ref="A29:H29"/>
    <mergeCell ref="I29:CM29"/>
    <mergeCell ref="CN29:CU29"/>
    <mergeCell ref="A30:H30"/>
    <mergeCell ref="I30:CM30"/>
    <mergeCell ref="CN30:CU30"/>
    <mergeCell ref="A31:H31"/>
    <mergeCell ref="I31:CM31"/>
    <mergeCell ref="CN31:CU31"/>
    <mergeCell ref="A32:H32"/>
    <mergeCell ref="I32:CM32"/>
    <mergeCell ref="CN32:CU32"/>
    <mergeCell ref="A33:H33"/>
    <mergeCell ref="I33:CM33"/>
    <mergeCell ref="CN33:CU33"/>
    <mergeCell ref="A34:H34"/>
    <mergeCell ref="I34:CM34"/>
    <mergeCell ref="CN34:CU34"/>
    <mergeCell ref="A35:H35"/>
    <mergeCell ref="I35:CM35"/>
    <mergeCell ref="CN35:CU35"/>
    <mergeCell ref="A36:H36"/>
    <mergeCell ref="I36:CM36"/>
    <mergeCell ref="CN36:CU36"/>
    <mergeCell ref="A37:H37"/>
    <mergeCell ref="I37:CM37"/>
    <mergeCell ref="CN37:CU37"/>
    <mergeCell ref="A38:H38"/>
    <mergeCell ref="I38:CM38"/>
    <mergeCell ref="CN38:CU38"/>
    <mergeCell ref="AQ41:BH41"/>
    <mergeCell ref="BK41:BV41"/>
    <mergeCell ref="BY41:CR41"/>
    <mergeCell ref="AQ42:BH42"/>
    <mergeCell ref="BK42:BV42"/>
    <mergeCell ref="BY42:CR42"/>
    <mergeCell ref="AM44:BD44"/>
    <mergeCell ref="BG44:BX44"/>
    <mergeCell ref="CA44:CR44"/>
    <mergeCell ref="AM45:BD45"/>
    <mergeCell ref="BG45:BX45"/>
    <mergeCell ref="CA45:CR45"/>
    <mergeCell ref="I47:J47"/>
    <mergeCell ref="K47:M47"/>
    <mergeCell ref="N47:O47"/>
    <mergeCell ref="Q47:AE47"/>
    <mergeCell ref="AG47:AK47"/>
  </mergeCells>
  <pageMargins left="0.59055118110236227" right="0.51181102362204722" top="0.78740157480314965" bottom="0.31496062992125984" header="0.19685039370078741" footer="0.19685039370078741"/>
  <pageSetup paperSize="9" scale="85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J13"/>
  <sheetViews>
    <sheetView view="pageBreakPreview" zoomScaleNormal="100" zoomScaleSheetLayoutView="110" workbookViewId="0">
      <selection activeCell="S21" sqref="S21"/>
    </sheetView>
  </sheetViews>
  <sheetFormatPr defaultColWidth="0.85546875" defaultRowHeight="11.25" x14ac:dyDescent="0.2"/>
  <cols>
    <col min="1" max="13" width="0.85546875" style="21"/>
    <col min="14" max="14" width="4" style="21" customWidth="1"/>
    <col min="15" max="15" width="3.85546875" style="21" customWidth="1"/>
    <col min="16" max="16" width="4.85546875" style="21" customWidth="1"/>
    <col min="17" max="18" width="0.85546875" style="21"/>
    <col min="19" max="19" width="0.85546875" style="21" customWidth="1"/>
    <col min="20" max="21" width="0.85546875" style="21"/>
    <col min="22" max="22" width="3.28515625" style="21" customWidth="1"/>
    <col min="23" max="26" width="0.85546875" style="21"/>
    <col min="27" max="27" width="1.42578125" style="21" customWidth="1"/>
    <col min="28" max="71" width="0.85546875" style="21"/>
    <col min="72" max="72" width="0.85546875" style="21" customWidth="1"/>
    <col min="73" max="75" width="0.85546875" style="21"/>
    <col min="76" max="76" width="0.85546875" style="21" customWidth="1"/>
    <col min="77" max="79" width="0.85546875" style="21"/>
    <col min="80" max="80" width="1.5703125" style="21" customWidth="1"/>
    <col min="81" max="82" width="0.85546875" style="21"/>
    <col min="83" max="83" width="1.28515625" style="21" customWidth="1"/>
    <col min="84" max="87" width="0.85546875" style="21"/>
    <col min="88" max="89" width="0.85546875" style="21" customWidth="1"/>
    <col min="90" max="123" width="0.85546875" style="21"/>
    <col min="124" max="124" width="1.85546875" style="21" customWidth="1"/>
    <col min="125" max="125" width="4.140625" style="21" customWidth="1"/>
    <col min="126" max="139" width="0.85546875" style="21"/>
    <col min="140" max="140" width="6.140625" style="21" customWidth="1"/>
    <col min="141" max="16384" width="0.85546875" style="21"/>
  </cols>
  <sheetData>
    <row r="1" spans="1:140" s="23" customFormat="1" ht="3" customHeight="1" x14ac:dyDescent="0.2"/>
    <row r="2" spans="1:140" s="22" customFormat="1" ht="12.75" customHeight="1" x14ac:dyDescent="0.25">
      <c r="A2" s="5" t="s">
        <v>182</v>
      </c>
      <c r="B2" s="5"/>
      <c r="C2" s="5"/>
      <c r="D2" s="5"/>
      <c r="E2" s="5"/>
      <c r="F2" s="5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</row>
    <row r="3" spans="1:140" s="23" customFormat="1" ht="6" customHeight="1" x14ac:dyDescent="0.2"/>
    <row r="4" spans="1:140" s="23" customFormat="1" ht="14.25" customHeight="1" x14ac:dyDescent="0.2"/>
    <row r="5" spans="1:140" s="23" customFormat="1" ht="14.25" customHeight="1" x14ac:dyDescent="0.2">
      <c r="A5" s="201" t="s">
        <v>3</v>
      </c>
      <c r="B5" s="202"/>
      <c r="C5" s="202"/>
      <c r="D5" s="202"/>
      <c r="E5" s="202"/>
      <c r="F5" s="203"/>
      <c r="G5" s="201" t="s">
        <v>23</v>
      </c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3"/>
      <c r="AB5" s="201" t="s">
        <v>180</v>
      </c>
      <c r="AC5" s="202"/>
      <c r="AD5" s="202"/>
      <c r="AE5" s="202"/>
      <c r="AF5" s="202"/>
      <c r="AG5" s="202"/>
      <c r="AH5" s="202"/>
      <c r="AI5" s="202"/>
      <c r="AJ5" s="202"/>
      <c r="AK5" s="202"/>
      <c r="AL5" s="202"/>
      <c r="AM5" s="202"/>
      <c r="AN5" s="202"/>
      <c r="AO5" s="203"/>
      <c r="AP5" s="201" t="s">
        <v>181</v>
      </c>
      <c r="AQ5" s="202"/>
      <c r="AR5" s="202"/>
      <c r="AS5" s="202"/>
      <c r="AT5" s="202"/>
      <c r="AU5" s="202"/>
      <c r="AV5" s="202"/>
      <c r="AW5" s="202"/>
      <c r="AX5" s="202"/>
      <c r="AY5" s="202"/>
      <c r="AZ5" s="202"/>
      <c r="BA5" s="202"/>
      <c r="BB5" s="202"/>
      <c r="BC5" s="202"/>
      <c r="BD5" s="201" t="s">
        <v>105</v>
      </c>
      <c r="BE5" s="202"/>
      <c r="BF5" s="202"/>
      <c r="BG5" s="202"/>
      <c r="BH5" s="202"/>
      <c r="BI5" s="202"/>
      <c r="BJ5" s="202"/>
      <c r="BK5" s="202"/>
      <c r="BL5" s="202"/>
      <c r="BM5" s="202"/>
      <c r="BN5" s="202"/>
      <c r="BO5" s="202"/>
      <c r="BP5" s="202"/>
      <c r="BQ5" s="203"/>
      <c r="BR5" s="210" t="s">
        <v>0</v>
      </c>
      <c r="BS5" s="168"/>
      <c r="BT5" s="168"/>
      <c r="BU5" s="168"/>
      <c r="BV5" s="168"/>
      <c r="BW5" s="168"/>
      <c r="BX5" s="168"/>
      <c r="BY5" s="168"/>
      <c r="BZ5" s="168"/>
      <c r="CA5" s="168"/>
      <c r="CB5" s="168"/>
      <c r="CC5" s="168"/>
      <c r="CD5" s="168"/>
      <c r="CE5" s="168"/>
      <c r="CF5" s="168"/>
      <c r="CG5" s="168"/>
      <c r="CH5" s="168"/>
      <c r="CI5" s="168"/>
      <c r="CJ5" s="168"/>
      <c r="CK5" s="168"/>
      <c r="CL5" s="168"/>
      <c r="CM5" s="168"/>
      <c r="CN5" s="168"/>
      <c r="CO5" s="168"/>
      <c r="CP5" s="168"/>
      <c r="CQ5" s="168"/>
      <c r="CR5" s="168"/>
      <c r="CS5" s="168"/>
      <c r="CT5" s="168"/>
      <c r="CU5" s="168"/>
      <c r="CV5" s="168"/>
      <c r="CW5" s="168"/>
      <c r="CX5" s="168"/>
      <c r="CY5" s="168"/>
      <c r="CZ5" s="168"/>
      <c r="DA5" s="168"/>
      <c r="DB5" s="168"/>
      <c r="DC5" s="168"/>
      <c r="DD5" s="168"/>
      <c r="DE5" s="168"/>
      <c r="DF5" s="168"/>
      <c r="DG5" s="168"/>
      <c r="DH5" s="168"/>
      <c r="DI5" s="168"/>
      <c r="DJ5" s="168"/>
      <c r="DK5" s="168"/>
      <c r="DL5" s="168"/>
      <c r="DM5" s="168"/>
      <c r="DN5" s="168"/>
      <c r="DO5" s="168"/>
      <c r="DP5" s="168"/>
      <c r="DQ5" s="168"/>
      <c r="DR5" s="168"/>
      <c r="DS5" s="168"/>
      <c r="DT5" s="168"/>
      <c r="DU5" s="168"/>
      <c r="DV5" s="168"/>
      <c r="DW5" s="168"/>
      <c r="DX5" s="168"/>
      <c r="DY5" s="168"/>
      <c r="DZ5" s="168"/>
      <c r="EA5" s="168"/>
      <c r="EB5" s="168"/>
      <c r="EC5" s="168"/>
      <c r="ED5" s="168"/>
      <c r="EE5" s="168"/>
      <c r="EF5" s="168"/>
      <c r="EG5" s="168"/>
      <c r="EH5" s="168"/>
      <c r="EI5" s="168"/>
      <c r="EJ5" s="169"/>
    </row>
    <row r="6" spans="1:140" s="23" customFormat="1" ht="62.25" customHeight="1" x14ac:dyDescent="0.2">
      <c r="A6" s="204"/>
      <c r="B6" s="205"/>
      <c r="C6" s="205"/>
      <c r="D6" s="205"/>
      <c r="E6" s="205"/>
      <c r="F6" s="206"/>
      <c r="G6" s="204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6"/>
      <c r="AB6" s="204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6"/>
      <c r="AP6" s="204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4"/>
      <c r="BE6" s="205"/>
      <c r="BF6" s="205"/>
      <c r="BG6" s="205"/>
      <c r="BH6" s="205"/>
      <c r="BI6" s="205"/>
      <c r="BJ6" s="205"/>
      <c r="BK6" s="205"/>
      <c r="BL6" s="205"/>
      <c r="BM6" s="205"/>
      <c r="BN6" s="205"/>
      <c r="BO6" s="205"/>
      <c r="BP6" s="205"/>
      <c r="BQ6" s="206"/>
      <c r="BR6" s="218" t="s">
        <v>169</v>
      </c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4"/>
      <c r="CF6" s="218" t="s">
        <v>176</v>
      </c>
      <c r="CG6" s="183"/>
      <c r="CH6" s="183"/>
      <c r="CI6" s="183"/>
      <c r="CJ6" s="183"/>
      <c r="CK6" s="183"/>
      <c r="CL6" s="183"/>
      <c r="CM6" s="183"/>
      <c r="CN6" s="183"/>
      <c r="CO6" s="183"/>
      <c r="CP6" s="183"/>
      <c r="CQ6" s="183"/>
      <c r="CR6" s="183"/>
      <c r="CS6" s="183"/>
      <c r="CT6" s="183"/>
      <c r="CU6" s="184"/>
      <c r="CV6" s="218" t="s">
        <v>17</v>
      </c>
      <c r="CW6" s="183"/>
      <c r="CX6" s="183"/>
      <c r="CY6" s="183"/>
      <c r="CZ6" s="183"/>
      <c r="DA6" s="183"/>
      <c r="DB6" s="183"/>
      <c r="DC6" s="183"/>
      <c r="DD6" s="183"/>
      <c r="DE6" s="183"/>
      <c r="DF6" s="183"/>
      <c r="DG6" s="183"/>
      <c r="DH6" s="183"/>
      <c r="DI6" s="183"/>
      <c r="DJ6" s="184"/>
      <c r="DK6" s="261" t="s">
        <v>18</v>
      </c>
      <c r="DL6" s="261"/>
      <c r="DM6" s="261"/>
      <c r="DN6" s="261"/>
      <c r="DO6" s="261"/>
      <c r="DP6" s="261"/>
      <c r="DQ6" s="261"/>
      <c r="DR6" s="261"/>
      <c r="DS6" s="261"/>
      <c r="DT6" s="261"/>
      <c r="DU6" s="261"/>
      <c r="DV6" s="261"/>
      <c r="DW6" s="261"/>
      <c r="DX6" s="261"/>
      <c r="DY6" s="261"/>
      <c r="DZ6" s="261"/>
      <c r="EA6" s="261"/>
      <c r="EB6" s="261"/>
      <c r="EC6" s="261"/>
      <c r="ED6" s="261"/>
      <c r="EE6" s="261"/>
      <c r="EF6" s="261"/>
      <c r="EG6" s="261"/>
      <c r="EH6" s="261"/>
      <c r="EI6" s="261"/>
      <c r="EJ6" s="262"/>
    </row>
    <row r="7" spans="1:140" s="23" customFormat="1" ht="42" customHeight="1" x14ac:dyDescent="0.2">
      <c r="A7" s="207"/>
      <c r="B7" s="208"/>
      <c r="C7" s="208"/>
      <c r="D7" s="208"/>
      <c r="E7" s="208"/>
      <c r="F7" s="209"/>
      <c r="G7" s="207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8"/>
      <c r="S7" s="208"/>
      <c r="T7" s="208"/>
      <c r="U7" s="208"/>
      <c r="V7" s="208"/>
      <c r="W7" s="208"/>
      <c r="X7" s="208"/>
      <c r="Y7" s="208"/>
      <c r="Z7" s="208"/>
      <c r="AA7" s="209"/>
      <c r="AB7" s="207"/>
      <c r="AC7" s="208"/>
      <c r="AD7" s="208"/>
      <c r="AE7" s="208"/>
      <c r="AF7" s="208"/>
      <c r="AG7" s="208"/>
      <c r="AH7" s="208"/>
      <c r="AI7" s="208"/>
      <c r="AJ7" s="208"/>
      <c r="AK7" s="208"/>
      <c r="AL7" s="208"/>
      <c r="AM7" s="208"/>
      <c r="AN7" s="208"/>
      <c r="AO7" s="209"/>
      <c r="AP7" s="207"/>
      <c r="AQ7" s="208"/>
      <c r="AR7" s="208"/>
      <c r="AS7" s="208"/>
      <c r="AT7" s="208"/>
      <c r="AU7" s="208"/>
      <c r="AV7" s="208"/>
      <c r="AW7" s="208"/>
      <c r="AX7" s="208"/>
      <c r="AY7" s="208"/>
      <c r="AZ7" s="208"/>
      <c r="BA7" s="208"/>
      <c r="BB7" s="208"/>
      <c r="BC7" s="208"/>
      <c r="BD7" s="207"/>
      <c r="BE7" s="208"/>
      <c r="BF7" s="208"/>
      <c r="BG7" s="208"/>
      <c r="BH7" s="208"/>
      <c r="BI7" s="208"/>
      <c r="BJ7" s="208"/>
      <c r="BK7" s="208"/>
      <c r="BL7" s="208"/>
      <c r="BM7" s="208"/>
      <c r="BN7" s="208"/>
      <c r="BO7" s="208"/>
      <c r="BP7" s="208"/>
      <c r="BQ7" s="209"/>
      <c r="BR7" s="185"/>
      <c r="BS7" s="186"/>
      <c r="BT7" s="186"/>
      <c r="BU7" s="186"/>
      <c r="BV7" s="186"/>
      <c r="BW7" s="186"/>
      <c r="BX7" s="186"/>
      <c r="BY7" s="186"/>
      <c r="BZ7" s="186"/>
      <c r="CA7" s="186"/>
      <c r="CB7" s="186"/>
      <c r="CC7" s="186"/>
      <c r="CD7" s="186"/>
      <c r="CE7" s="187"/>
      <c r="CF7" s="185"/>
      <c r="CG7" s="186"/>
      <c r="CH7" s="186"/>
      <c r="CI7" s="186"/>
      <c r="CJ7" s="186"/>
      <c r="CK7" s="186"/>
      <c r="CL7" s="186"/>
      <c r="CM7" s="186"/>
      <c r="CN7" s="186"/>
      <c r="CO7" s="186"/>
      <c r="CP7" s="186"/>
      <c r="CQ7" s="186"/>
      <c r="CR7" s="186"/>
      <c r="CS7" s="186"/>
      <c r="CT7" s="186"/>
      <c r="CU7" s="187"/>
      <c r="CV7" s="185"/>
      <c r="CW7" s="186"/>
      <c r="CX7" s="186"/>
      <c r="CY7" s="186"/>
      <c r="CZ7" s="186"/>
      <c r="DA7" s="186"/>
      <c r="DB7" s="186"/>
      <c r="DC7" s="186"/>
      <c r="DD7" s="186"/>
      <c r="DE7" s="186"/>
      <c r="DF7" s="186"/>
      <c r="DG7" s="186"/>
      <c r="DH7" s="186"/>
      <c r="DI7" s="186"/>
      <c r="DJ7" s="187"/>
      <c r="DK7" s="210" t="s">
        <v>2</v>
      </c>
      <c r="DL7" s="211"/>
      <c r="DM7" s="211"/>
      <c r="DN7" s="211"/>
      <c r="DO7" s="211"/>
      <c r="DP7" s="211"/>
      <c r="DQ7" s="211"/>
      <c r="DR7" s="211"/>
      <c r="DS7" s="211"/>
      <c r="DT7" s="211"/>
      <c r="DU7" s="211"/>
      <c r="DV7" s="211"/>
      <c r="DW7" s="212"/>
      <c r="DX7" s="210" t="s">
        <v>43</v>
      </c>
      <c r="DY7" s="211"/>
      <c r="DZ7" s="211"/>
      <c r="EA7" s="211"/>
      <c r="EB7" s="211"/>
      <c r="EC7" s="211"/>
      <c r="ED7" s="211"/>
      <c r="EE7" s="211"/>
      <c r="EF7" s="211"/>
      <c r="EG7" s="211"/>
      <c r="EH7" s="211"/>
      <c r="EI7" s="211"/>
      <c r="EJ7" s="212"/>
    </row>
    <row r="8" spans="1:140" s="23" customFormat="1" ht="14.25" customHeight="1" x14ac:dyDescent="0.2">
      <c r="A8" s="213">
        <v>1</v>
      </c>
      <c r="B8" s="214"/>
      <c r="C8" s="214"/>
      <c r="D8" s="214"/>
      <c r="E8" s="214"/>
      <c r="F8" s="215"/>
      <c r="G8" s="213">
        <v>2</v>
      </c>
      <c r="H8" s="214"/>
      <c r="I8" s="214"/>
      <c r="J8" s="214"/>
      <c r="K8" s="214"/>
      <c r="L8" s="214"/>
      <c r="M8" s="214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  <c r="Y8" s="214"/>
      <c r="Z8" s="214"/>
      <c r="AA8" s="215"/>
      <c r="AB8" s="213">
        <v>3</v>
      </c>
      <c r="AC8" s="214"/>
      <c r="AD8" s="214"/>
      <c r="AE8" s="214"/>
      <c r="AF8" s="214"/>
      <c r="AG8" s="214"/>
      <c r="AH8" s="214"/>
      <c r="AI8" s="214"/>
      <c r="AJ8" s="214"/>
      <c r="AK8" s="214"/>
      <c r="AL8" s="214"/>
      <c r="AM8" s="214"/>
      <c r="AN8" s="214"/>
      <c r="AO8" s="215"/>
      <c r="AP8" s="213">
        <v>4</v>
      </c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3">
        <v>5</v>
      </c>
      <c r="BE8" s="214"/>
      <c r="BF8" s="214"/>
      <c r="BG8" s="214"/>
      <c r="BH8" s="214"/>
      <c r="BI8" s="214"/>
      <c r="BJ8" s="214"/>
      <c r="BK8" s="214"/>
      <c r="BL8" s="214"/>
      <c r="BM8" s="214"/>
      <c r="BN8" s="214"/>
      <c r="BO8" s="214"/>
      <c r="BP8" s="214"/>
      <c r="BQ8" s="215"/>
      <c r="BR8" s="213">
        <v>6</v>
      </c>
      <c r="BS8" s="214"/>
      <c r="BT8" s="214"/>
      <c r="BU8" s="214"/>
      <c r="BV8" s="214"/>
      <c r="BW8" s="214"/>
      <c r="BX8" s="214"/>
      <c r="BY8" s="214"/>
      <c r="BZ8" s="214"/>
      <c r="CA8" s="214"/>
      <c r="CB8" s="214"/>
      <c r="CC8" s="214"/>
      <c r="CD8" s="214"/>
      <c r="CE8" s="215"/>
      <c r="CF8" s="213">
        <v>7</v>
      </c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214"/>
      <c r="CT8" s="214"/>
      <c r="CU8" s="215"/>
      <c r="CV8" s="213">
        <v>8</v>
      </c>
      <c r="CW8" s="214"/>
      <c r="CX8" s="214"/>
      <c r="CY8" s="214"/>
      <c r="CZ8" s="214"/>
      <c r="DA8" s="214"/>
      <c r="DB8" s="214"/>
      <c r="DC8" s="214"/>
      <c r="DD8" s="214"/>
      <c r="DE8" s="214"/>
      <c r="DF8" s="214"/>
      <c r="DG8" s="214"/>
      <c r="DH8" s="214"/>
      <c r="DI8" s="214"/>
      <c r="DJ8" s="215"/>
      <c r="DK8" s="213">
        <v>9</v>
      </c>
      <c r="DL8" s="214"/>
      <c r="DM8" s="214"/>
      <c r="DN8" s="214"/>
      <c r="DO8" s="214"/>
      <c r="DP8" s="214"/>
      <c r="DQ8" s="214"/>
      <c r="DR8" s="214"/>
      <c r="DS8" s="214"/>
      <c r="DT8" s="214"/>
      <c r="DU8" s="214"/>
      <c r="DV8" s="214"/>
      <c r="DW8" s="215"/>
      <c r="DX8" s="213">
        <v>10</v>
      </c>
      <c r="DY8" s="214"/>
      <c r="DZ8" s="214"/>
      <c r="EA8" s="214"/>
      <c r="EB8" s="214"/>
      <c r="EC8" s="214"/>
      <c r="ED8" s="214"/>
      <c r="EE8" s="214"/>
      <c r="EF8" s="214"/>
      <c r="EG8" s="214"/>
      <c r="EH8" s="214"/>
      <c r="EI8" s="214"/>
      <c r="EJ8" s="215"/>
    </row>
    <row r="9" spans="1:140" s="23" customFormat="1" ht="27.95" customHeight="1" x14ac:dyDescent="0.2">
      <c r="A9" s="253" t="s">
        <v>6</v>
      </c>
      <c r="B9" s="254"/>
      <c r="C9" s="254"/>
      <c r="D9" s="254"/>
      <c r="E9" s="254"/>
      <c r="F9" s="255"/>
      <c r="G9" s="4"/>
      <c r="H9" s="336"/>
      <c r="I9" s="336"/>
      <c r="J9" s="336"/>
      <c r="K9" s="336"/>
      <c r="L9" s="336"/>
      <c r="M9" s="336"/>
      <c r="N9" s="336"/>
      <c r="O9" s="336"/>
      <c r="P9" s="336"/>
      <c r="Q9" s="336"/>
      <c r="R9" s="336"/>
      <c r="S9" s="336"/>
      <c r="T9" s="336"/>
      <c r="U9" s="336"/>
      <c r="V9" s="336"/>
      <c r="W9" s="336"/>
      <c r="X9" s="336"/>
      <c r="Y9" s="336"/>
      <c r="Z9" s="336"/>
      <c r="AA9" s="337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6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6"/>
      <c r="CV9" s="144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5"/>
      <c r="DJ9" s="146"/>
      <c r="DK9" s="144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5"/>
      <c r="DW9" s="146"/>
      <c r="DX9" s="144"/>
      <c r="DY9" s="145"/>
      <c r="DZ9" s="145"/>
      <c r="EA9" s="145"/>
      <c r="EB9" s="145"/>
      <c r="EC9" s="145"/>
      <c r="ED9" s="145"/>
      <c r="EE9" s="145"/>
      <c r="EF9" s="145"/>
      <c r="EG9" s="145"/>
      <c r="EH9" s="145"/>
      <c r="EI9" s="145"/>
      <c r="EJ9" s="146"/>
    </row>
    <row r="10" spans="1:140" s="23" customFormat="1" ht="23.25" customHeight="1" x14ac:dyDescent="0.2">
      <c r="A10" s="253" t="s">
        <v>7</v>
      </c>
      <c r="B10" s="254"/>
      <c r="C10" s="254"/>
      <c r="D10" s="254"/>
      <c r="E10" s="254"/>
      <c r="F10" s="255"/>
      <c r="G10" s="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234"/>
      <c r="U10" s="234"/>
      <c r="V10" s="234"/>
      <c r="W10" s="234"/>
      <c r="X10" s="234"/>
      <c r="Y10" s="234"/>
      <c r="Z10" s="234"/>
      <c r="AA10" s="235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6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44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6"/>
      <c r="CV10" s="144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5"/>
      <c r="DJ10" s="146"/>
      <c r="DK10" s="144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5"/>
      <c r="DW10" s="146"/>
      <c r="DX10" s="144"/>
      <c r="DY10" s="145"/>
      <c r="DZ10" s="145"/>
      <c r="EA10" s="145"/>
      <c r="EB10" s="145"/>
      <c r="EC10" s="145"/>
      <c r="ED10" s="145"/>
      <c r="EE10" s="145"/>
      <c r="EF10" s="145"/>
      <c r="EG10" s="145"/>
      <c r="EH10" s="145"/>
      <c r="EI10" s="145"/>
      <c r="EJ10" s="146"/>
    </row>
    <row r="11" spans="1:140" s="23" customFormat="1" ht="14.25" customHeight="1" x14ac:dyDescent="0.2">
      <c r="A11" s="256"/>
      <c r="B11" s="257"/>
      <c r="C11" s="257"/>
      <c r="D11" s="257"/>
      <c r="E11" s="257"/>
      <c r="F11" s="258"/>
      <c r="G11" s="4"/>
      <c r="H11" s="336"/>
      <c r="I11" s="336"/>
      <c r="J11" s="336"/>
      <c r="K11" s="336"/>
      <c r="L11" s="336"/>
      <c r="M11" s="336"/>
      <c r="N11" s="336"/>
      <c r="O11" s="336"/>
      <c r="P11" s="336"/>
      <c r="Q11" s="336"/>
      <c r="R11" s="336"/>
      <c r="S11" s="336"/>
      <c r="T11" s="336"/>
      <c r="U11" s="336"/>
      <c r="V11" s="336"/>
      <c r="W11" s="336"/>
      <c r="X11" s="336"/>
      <c r="Y11" s="336"/>
      <c r="Z11" s="336"/>
      <c r="AA11" s="337"/>
      <c r="AB11" s="144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6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4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6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5"/>
      <c r="CU11" s="146"/>
      <c r="CV11" s="144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5"/>
      <c r="DJ11" s="146"/>
      <c r="DK11" s="144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5"/>
      <c r="DW11" s="146"/>
      <c r="DX11" s="144"/>
      <c r="DY11" s="145"/>
      <c r="DZ11" s="145"/>
      <c r="EA11" s="145"/>
      <c r="EB11" s="145"/>
      <c r="EC11" s="145"/>
      <c r="ED11" s="145"/>
      <c r="EE11" s="145"/>
      <c r="EF11" s="145"/>
      <c r="EG11" s="145"/>
      <c r="EH11" s="145"/>
      <c r="EI11" s="145"/>
      <c r="EJ11" s="146"/>
    </row>
    <row r="12" spans="1:140" s="23" customFormat="1" ht="14.25" customHeight="1" x14ac:dyDescent="0.2">
      <c r="A12" s="252" t="s">
        <v>16</v>
      </c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  <c r="AK12" s="113"/>
      <c r="AL12" s="113"/>
      <c r="AM12" s="113"/>
      <c r="AN12" s="113"/>
      <c r="AO12" s="113"/>
      <c r="AP12" s="113"/>
      <c r="AQ12" s="113"/>
      <c r="AR12" s="113"/>
      <c r="AS12" s="113"/>
      <c r="AT12" s="113"/>
      <c r="AU12" s="113"/>
      <c r="AV12" s="113"/>
      <c r="AW12" s="113"/>
      <c r="AX12" s="113"/>
      <c r="AY12" s="113"/>
      <c r="AZ12" s="113"/>
      <c r="BA12" s="113"/>
      <c r="BB12" s="113"/>
      <c r="BC12" s="114"/>
      <c r="BD12" s="144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6"/>
      <c r="BR12" s="144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44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5"/>
      <c r="CT12" s="145"/>
      <c r="CU12" s="146"/>
      <c r="CV12" s="144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5"/>
      <c r="DJ12" s="146"/>
      <c r="DK12" s="144"/>
      <c r="DL12" s="145"/>
      <c r="DM12" s="145"/>
      <c r="DN12" s="145"/>
      <c r="DO12" s="145"/>
      <c r="DP12" s="145"/>
      <c r="DQ12" s="145"/>
      <c r="DR12" s="145"/>
      <c r="DS12" s="145"/>
      <c r="DT12" s="145"/>
      <c r="DU12" s="145"/>
      <c r="DV12" s="145"/>
      <c r="DW12" s="146"/>
      <c r="DX12" s="144"/>
      <c r="DY12" s="145"/>
      <c r="DZ12" s="145"/>
      <c r="EA12" s="145"/>
      <c r="EB12" s="145"/>
      <c r="EC12" s="145"/>
      <c r="ED12" s="145"/>
      <c r="EE12" s="145"/>
      <c r="EF12" s="145"/>
      <c r="EG12" s="145"/>
      <c r="EH12" s="145"/>
      <c r="EI12" s="145"/>
      <c r="EJ12" s="146"/>
    </row>
    <row r="13" spans="1:140" ht="19.5" customHeight="1" x14ac:dyDescent="0.2">
      <c r="A13" s="396" t="s">
        <v>251</v>
      </c>
      <c r="B13" s="260"/>
      <c r="C13" s="260"/>
      <c r="D13" s="260"/>
      <c r="E13" s="260"/>
      <c r="F13" s="260"/>
      <c r="G13" s="260"/>
      <c r="H13" s="260"/>
      <c r="I13" s="260"/>
      <c r="J13" s="260"/>
      <c r="K13" s="260"/>
      <c r="L13" s="260"/>
      <c r="M13" s="260"/>
      <c r="N13" s="260"/>
      <c r="O13" s="260"/>
      <c r="P13" s="260"/>
      <c r="Q13" s="260"/>
      <c r="R13" s="260"/>
      <c r="S13" s="260"/>
      <c r="T13" s="260"/>
      <c r="U13" s="260"/>
      <c r="V13" s="260"/>
      <c r="W13" s="260"/>
      <c r="X13" s="260"/>
      <c r="Y13" s="260"/>
      <c r="Z13" s="260"/>
      <c r="AA13" s="260"/>
      <c r="AB13" s="260"/>
      <c r="AC13" s="260"/>
      <c r="AD13" s="260"/>
      <c r="AE13" s="260"/>
      <c r="AF13" s="260"/>
      <c r="AG13" s="260"/>
      <c r="AH13" s="260"/>
      <c r="AI13" s="260"/>
      <c r="AJ13" s="260"/>
      <c r="AK13" s="260"/>
      <c r="AL13" s="260"/>
      <c r="AM13" s="260"/>
      <c r="AN13" s="260"/>
      <c r="AO13" s="260"/>
      <c r="AP13" s="260"/>
      <c r="AQ13" s="260"/>
      <c r="AR13" s="260"/>
      <c r="AS13" s="260"/>
      <c r="AT13" s="260"/>
      <c r="AU13" s="260"/>
      <c r="AV13" s="260"/>
      <c r="AW13" s="260"/>
      <c r="AX13" s="260"/>
      <c r="AY13" s="260"/>
      <c r="AZ13" s="260"/>
      <c r="BA13" s="260"/>
      <c r="BB13" s="260"/>
      <c r="BC13" s="260"/>
      <c r="BD13" s="260"/>
      <c r="BE13" s="260"/>
      <c r="BF13" s="260"/>
      <c r="BG13" s="260"/>
      <c r="BH13" s="260"/>
      <c r="BI13" s="260"/>
      <c r="BJ13" s="260"/>
      <c r="BK13" s="260"/>
      <c r="BL13" s="260"/>
      <c r="BM13" s="260"/>
      <c r="BN13" s="260"/>
      <c r="BO13" s="260"/>
      <c r="BP13" s="260"/>
      <c r="BQ13" s="260"/>
      <c r="BR13" s="260"/>
      <c r="BS13" s="260"/>
      <c r="BT13" s="260"/>
      <c r="BU13" s="260"/>
      <c r="BV13" s="260"/>
      <c r="BW13" s="260"/>
      <c r="BX13" s="260"/>
      <c r="BY13" s="260"/>
      <c r="BZ13" s="260"/>
      <c r="CA13" s="260"/>
      <c r="CB13" s="260"/>
      <c r="CC13" s="260"/>
      <c r="CD13" s="260"/>
      <c r="CE13" s="260"/>
      <c r="CF13" s="260"/>
      <c r="CG13" s="260"/>
      <c r="CH13" s="260"/>
      <c r="CI13" s="260"/>
      <c r="CJ13" s="260"/>
      <c r="CK13" s="260"/>
      <c r="CL13" s="260"/>
      <c r="CM13" s="260"/>
      <c r="CN13" s="260"/>
      <c r="CO13" s="260"/>
      <c r="CP13" s="260"/>
      <c r="CQ13" s="260"/>
      <c r="CR13" s="260"/>
      <c r="CS13" s="260"/>
      <c r="CT13" s="260"/>
      <c r="CU13" s="260"/>
      <c r="CV13" s="260"/>
      <c r="CW13" s="260"/>
      <c r="CX13" s="260"/>
      <c r="CY13" s="260"/>
      <c r="CZ13" s="260"/>
      <c r="DA13" s="260"/>
      <c r="DB13" s="260"/>
      <c r="DC13" s="260"/>
      <c r="DD13" s="260"/>
      <c r="DE13" s="260"/>
      <c r="DF13" s="260"/>
      <c r="DG13" s="260"/>
      <c r="DH13" s="260"/>
      <c r="DI13" s="260"/>
      <c r="DJ13" s="260"/>
      <c r="DK13" s="260"/>
      <c r="DL13" s="260"/>
      <c r="DM13" s="260"/>
      <c r="DN13" s="260"/>
      <c r="DO13" s="260"/>
      <c r="DP13" s="260"/>
      <c r="DQ13" s="260"/>
      <c r="DR13" s="260"/>
      <c r="DS13" s="260"/>
      <c r="DT13" s="260"/>
      <c r="DU13" s="260"/>
      <c r="DV13" s="260"/>
      <c r="DW13" s="260"/>
      <c r="DX13" s="260"/>
      <c r="DY13" s="260"/>
      <c r="DZ13" s="260"/>
      <c r="EA13" s="260"/>
      <c r="EB13" s="260"/>
      <c r="EC13" s="260"/>
      <c r="ED13" s="260"/>
      <c r="EE13" s="260"/>
      <c r="EF13" s="260"/>
      <c r="EG13" s="260"/>
      <c r="EH13" s="260"/>
      <c r="EI13" s="260"/>
      <c r="EJ13" s="260"/>
    </row>
  </sheetData>
  <mergeCells count="60">
    <mergeCell ref="DK8:DW8"/>
    <mergeCell ref="DX8:EJ8"/>
    <mergeCell ref="CF8:CU8"/>
    <mergeCell ref="CV8:DJ8"/>
    <mergeCell ref="A5:F7"/>
    <mergeCell ref="G5:AA7"/>
    <mergeCell ref="AB5:AO7"/>
    <mergeCell ref="AP5:BC7"/>
    <mergeCell ref="BD5:BQ7"/>
    <mergeCell ref="BR5:EJ5"/>
    <mergeCell ref="BR6:CE7"/>
    <mergeCell ref="CF6:CU7"/>
    <mergeCell ref="DK7:DW7"/>
    <mergeCell ref="DX7:EJ7"/>
    <mergeCell ref="DK6:EJ6"/>
    <mergeCell ref="CV6:DJ7"/>
    <mergeCell ref="DK9:DW9"/>
    <mergeCell ref="DX9:EJ9"/>
    <mergeCell ref="CF9:CU9"/>
    <mergeCell ref="CV9:DJ9"/>
    <mergeCell ref="BD10:BQ10"/>
    <mergeCell ref="BR10:CE10"/>
    <mergeCell ref="BD9:BQ9"/>
    <mergeCell ref="BR9:CE9"/>
    <mergeCell ref="CF10:CU10"/>
    <mergeCell ref="CV10:DJ10"/>
    <mergeCell ref="DK10:DW10"/>
    <mergeCell ref="DX10:EJ10"/>
    <mergeCell ref="CF12:CU12"/>
    <mergeCell ref="CV12:DJ12"/>
    <mergeCell ref="A8:F8"/>
    <mergeCell ref="G8:AA8"/>
    <mergeCell ref="A9:F9"/>
    <mergeCell ref="H9:AA9"/>
    <mergeCell ref="AB9:AO9"/>
    <mergeCell ref="AB8:AO8"/>
    <mergeCell ref="AP9:BC9"/>
    <mergeCell ref="A10:F10"/>
    <mergeCell ref="H10:AA10"/>
    <mergeCell ref="AB10:AO10"/>
    <mergeCell ref="AP10:BC10"/>
    <mergeCell ref="AP8:BC8"/>
    <mergeCell ref="BD8:BQ8"/>
    <mergeCell ref="BR8:CE8"/>
    <mergeCell ref="CF11:CU11"/>
    <mergeCell ref="CV11:DJ11"/>
    <mergeCell ref="A13:EJ13"/>
    <mergeCell ref="A12:BC12"/>
    <mergeCell ref="DK12:DW12"/>
    <mergeCell ref="DX12:EJ12"/>
    <mergeCell ref="DK11:DW11"/>
    <mergeCell ref="DX11:EJ11"/>
    <mergeCell ref="BD12:BQ12"/>
    <mergeCell ref="BR12:CE12"/>
    <mergeCell ref="A11:F11"/>
    <mergeCell ref="H11:AA11"/>
    <mergeCell ref="AB11:AO11"/>
    <mergeCell ref="AP11:BC11"/>
    <mergeCell ref="BD11:BQ11"/>
    <mergeCell ref="BR11:CE11"/>
  </mergeCells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M343"/>
  <sheetViews>
    <sheetView view="pageBreakPreview" topLeftCell="A84" zoomScaleNormal="100" zoomScaleSheetLayoutView="100" workbookViewId="0">
      <selection activeCell="A19" sqref="A19:GE19"/>
    </sheetView>
  </sheetViews>
  <sheetFormatPr defaultColWidth="0.85546875" defaultRowHeight="11.25" x14ac:dyDescent="0.2"/>
  <cols>
    <col min="1" max="4" width="0.85546875" style="12"/>
    <col min="5" max="5" width="1.140625" style="12" customWidth="1"/>
    <col min="6" max="13" width="0.85546875" style="12"/>
    <col min="14" max="14" width="1.85546875" style="12" customWidth="1"/>
    <col min="15" max="53" width="0.85546875" style="12"/>
    <col min="54" max="54" width="1.7109375" style="12" customWidth="1"/>
    <col min="55" max="60" width="0.85546875" style="12"/>
    <col min="61" max="61" width="3" style="12" customWidth="1"/>
    <col min="62" max="99" width="0.85546875" style="12"/>
    <col min="100" max="100" width="1.5703125" style="12" customWidth="1"/>
    <col min="101" max="102" width="0.85546875" style="12"/>
    <col min="103" max="103" width="1.85546875" style="12" customWidth="1"/>
    <col min="104" max="104" width="1.28515625" style="12" customWidth="1"/>
    <col min="105" max="167" width="0.85546875" style="12"/>
    <col min="168" max="168" width="3.42578125" style="12" customWidth="1"/>
    <col min="169" max="187" width="0.85546875" style="12"/>
    <col min="188" max="188" width="22.7109375" style="12" customWidth="1"/>
    <col min="189" max="16384" width="0.85546875" style="12"/>
  </cols>
  <sheetData>
    <row r="1" spans="1:187" s="15" customFormat="1" ht="14.25" customHeight="1" x14ac:dyDescent="0.25">
      <c r="FL1" s="64" t="s">
        <v>153</v>
      </c>
      <c r="FM1" s="64"/>
      <c r="FN1" s="64"/>
      <c r="FO1" s="64"/>
      <c r="FP1" s="64"/>
      <c r="FQ1" s="64"/>
      <c r="FR1" s="64"/>
      <c r="FS1" s="64"/>
      <c r="FT1" s="64"/>
      <c r="FU1" s="64"/>
      <c r="FV1" s="64"/>
      <c r="FW1" s="64"/>
      <c r="FX1" s="64"/>
      <c r="FY1" s="64"/>
      <c r="FZ1" s="64"/>
      <c r="GA1" s="64"/>
      <c r="GB1" s="64"/>
      <c r="GC1" s="64"/>
      <c r="GD1" s="64"/>
      <c r="GE1" s="64"/>
    </row>
    <row r="2" spans="1:187" ht="14.25" customHeight="1" x14ac:dyDescent="0.25">
      <c r="EY2" s="124"/>
      <c r="EZ2" s="125"/>
      <c r="FA2" s="125"/>
      <c r="FB2" s="125"/>
      <c r="FC2" s="125"/>
      <c r="FD2" s="125"/>
      <c r="FE2" s="125"/>
      <c r="FF2" s="125"/>
      <c r="FG2" s="125"/>
      <c r="FH2" s="125"/>
      <c r="FI2" s="125"/>
      <c r="FJ2" s="125"/>
      <c r="FK2" s="125"/>
      <c r="FL2" s="125"/>
      <c r="FM2" s="125"/>
      <c r="FN2" s="125"/>
      <c r="FO2" s="125"/>
      <c r="FP2" s="125"/>
      <c r="FQ2" s="125"/>
      <c r="FR2" s="125"/>
      <c r="FS2" s="125"/>
      <c r="FT2" s="125"/>
      <c r="FU2" s="125"/>
      <c r="FV2" s="125"/>
      <c r="FW2" s="125"/>
      <c r="FX2" s="125"/>
      <c r="FY2" s="125"/>
      <c r="FZ2" s="125"/>
      <c r="GA2" s="125"/>
      <c r="GB2" s="125"/>
      <c r="GC2" s="125"/>
      <c r="GD2" s="125"/>
      <c r="GE2" s="125"/>
    </row>
    <row r="4" spans="1:187" ht="12.75" customHeight="1" x14ac:dyDescent="0.2">
      <c r="A4" s="65" t="s">
        <v>154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5"/>
      <c r="BB4" s="65"/>
      <c r="BC4" s="65"/>
      <c r="BD4" s="65"/>
      <c r="BE4" s="65"/>
      <c r="BF4" s="65"/>
      <c r="BG4" s="65"/>
      <c r="BH4" s="65"/>
      <c r="BI4" s="65"/>
      <c r="BJ4" s="65"/>
      <c r="BK4" s="65"/>
      <c r="BL4" s="65"/>
      <c r="BM4" s="65"/>
      <c r="BN4" s="65"/>
      <c r="BO4" s="65"/>
      <c r="BP4" s="65"/>
      <c r="BQ4" s="65"/>
      <c r="BR4" s="65"/>
      <c r="BS4" s="65"/>
      <c r="BT4" s="65"/>
      <c r="BU4" s="65"/>
      <c r="BV4" s="65"/>
      <c r="BW4" s="65"/>
      <c r="BX4" s="65"/>
      <c r="BY4" s="65"/>
      <c r="BZ4" s="65"/>
      <c r="CA4" s="65"/>
      <c r="CB4" s="65"/>
      <c r="CC4" s="65"/>
      <c r="CD4" s="65"/>
      <c r="CE4" s="65"/>
      <c r="CF4" s="65"/>
      <c r="CG4" s="65"/>
      <c r="CH4" s="65"/>
      <c r="CI4" s="65"/>
      <c r="CJ4" s="65"/>
      <c r="CK4" s="65"/>
      <c r="CL4" s="65"/>
      <c r="CM4" s="65"/>
      <c r="CN4" s="65"/>
      <c r="CO4" s="65"/>
      <c r="CP4" s="65"/>
      <c r="CQ4" s="65"/>
      <c r="CR4" s="65"/>
      <c r="CS4" s="65"/>
      <c r="CT4" s="65"/>
      <c r="CU4" s="65"/>
      <c r="CV4" s="65"/>
      <c r="CW4" s="65"/>
      <c r="CX4" s="65"/>
      <c r="CY4" s="65"/>
      <c r="CZ4" s="65"/>
      <c r="DA4" s="65"/>
      <c r="DB4" s="65"/>
      <c r="DC4" s="65"/>
      <c r="DD4" s="65"/>
      <c r="DE4" s="65"/>
      <c r="DF4" s="65"/>
      <c r="DG4" s="65"/>
      <c r="DH4" s="65"/>
      <c r="DI4" s="65"/>
      <c r="DJ4" s="65"/>
      <c r="DK4" s="65"/>
      <c r="DL4" s="65"/>
      <c r="DM4" s="65"/>
      <c r="DN4" s="65"/>
      <c r="DO4" s="65"/>
      <c r="DP4" s="65"/>
      <c r="DQ4" s="65"/>
      <c r="DR4" s="65"/>
      <c r="DS4" s="65"/>
      <c r="DT4" s="65"/>
      <c r="DU4" s="65"/>
      <c r="DV4" s="65"/>
      <c r="DW4" s="65"/>
      <c r="DX4" s="65"/>
      <c r="DY4" s="65"/>
      <c r="DZ4" s="65"/>
      <c r="EA4" s="65"/>
      <c r="EB4" s="65"/>
      <c r="EC4" s="65"/>
      <c r="ED4" s="65"/>
      <c r="EE4" s="65"/>
      <c r="EF4" s="65"/>
      <c r="EG4" s="65"/>
      <c r="EH4" s="65"/>
      <c r="EI4" s="65"/>
      <c r="EJ4" s="65"/>
      <c r="EK4" s="65"/>
      <c r="EL4" s="65"/>
      <c r="EM4" s="65"/>
      <c r="EN4" s="65"/>
      <c r="EO4" s="65"/>
      <c r="EP4" s="65"/>
      <c r="EQ4" s="65"/>
      <c r="ER4" s="65"/>
      <c r="ES4" s="65"/>
      <c r="ET4" s="65"/>
      <c r="EU4" s="65"/>
      <c r="EV4" s="65"/>
      <c r="EW4" s="65"/>
      <c r="EX4" s="65"/>
      <c r="EY4" s="65"/>
      <c r="EZ4" s="65"/>
      <c r="FA4" s="65"/>
      <c r="FB4" s="65"/>
      <c r="FC4" s="65"/>
      <c r="FD4" s="65"/>
      <c r="FE4" s="65"/>
      <c r="FF4" s="65"/>
      <c r="FG4" s="65"/>
      <c r="FH4" s="65"/>
      <c r="FI4" s="65"/>
      <c r="FJ4" s="65"/>
      <c r="FK4" s="65"/>
      <c r="FL4" s="65"/>
      <c r="FM4" s="65"/>
      <c r="FN4" s="65"/>
      <c r="FO4" s="65"/>
      <c r="FP4" s="65"/>
      <c r="FQ4" s="65"/>
      <c r="FR4" s="65"/>
      <c r="FS4" s="65"/>
      <c r="FT4" s="65"/>
      <c r="FU4" s="65"/>
      <c r="FV4" s="65"/>
      <c r="FW4" s="65"/>
      <c r="FX4" s="65"/>
      <c r="FY4" s="65"/>
      <c r="FZ4" s="65"/>
      <c r="GA4" s="65"/>
      <c r="GB4" s="65"/>
      <c r="GC4" s="65"/>
      <c r="GD4" s="65"/>
      <c r="GE4" s="65"/>
    </row>
    <row r="5" spans="1:187" ht="12.75" customHeight="1" x14ac:dyDescent="0.2">
      <c r="A5" s="66" t="s">
        <v>201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</row>
    <row r="6" spans="1:187" ht="12.75" customHeight="1" x14ac:dyDescent="0.2">
      <c r="A6" s="67" t="s">
        <v>187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67"/>
      <c r="BP6" s="67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67"/>
      <c r="CJ6" s="67"/>
      <c r="CK6" s="67"/>
      <c r="CL6" s="67"/>
      <c r="CM6" s="67"/>
      <c r="CN6" s="67"/>
      <c r="CO6" s="67"/>
      <c r="CP6" s="67"/>
      <c r="CQ6" s="67"/>
      <c r="CR6" s="67"/>
      <c r="CS6" s="67"/>
      <c r="CT6" s="67"/>
      <c r="CU6" s="67"/>
      <c r="CV6" s="67"/>
      <c r="CW6" s="67"/>
      <c r="CX6" s="67"/>
      <c r="CY6" s="67"/>
      <c r="CZ6" s="67"/>
      <c r="DA6" s="67"/>
      <c r="DB6" s="67"/>
      <c r="DC6" s="67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DX6" s="67"/>
      <c r="DY6" s="67"/>
      <c r="DZ6" s="67"/>
      <c r="EA6" s="67"/>
      <c r="EB6" s="67"/>
      <c r="EC6" s="67"/>
      <c r="ED6" s="67"/>
      <c r="EE6" s="67"/>
      <c r="EF6" s="67"/>
      <c r="EG6" s="67"/>
      <c r="EH6" s="67"/>
      <c r="EI6" s="67"/>
      <c r="EJ6" s="67"/>
      <c r="EK6" s="67"/>
      <c r="EL6" s="67"/>
      <c r="EM6" s="67"/>
      <c r="EN6" s="67"/>
      <c r="EO6" s="67"/>
      <c r="EP6" s="67"/>
      <c r="EQ6" s="67"/>
      <c r="ER6" s="67"/>
      <c r="ES6" s="67"/>
      <c r="ET6" s="67"/>
      <c r="EU6" s="67"/>
      <c r="EV6" s="67"/>
      <c r="EW6" s="67"/>
      <c r="EX6" s="67"/>
      <c r="EY6" s="67"/>
      <c r="EZ6" s="67"/>
      <c r="FA6" s="67"/>
      <c r="FB6" s="67"/>
      <c r="FC6" s="67"/>
      <c r="FD6" s="67"/>
      <c r="FE6" s="67"/>
      <c r="FF6" s="67"/>
      <c r="FG6" s="67"/>
      <c r="FH6" s="67"/>
      <c r="FI6" s="67"/>
      <c r="FJ6" s="67"/>
      <c r="FK6" s="67"/>
      <c r="FL6" s="67"/>
      <c r="FM6" s="67"/>
      <c r="FN6" s="67"/>
      <c r="FO6" s="67"/>
      <c r="FP6" s="67"/>
      <c r="FQ6" s="67"/>
      <c r="FR6" s="67"/>
      <c r="FS6" s="67"/>
      <c r="FT6" s="67"/>
      <c r="FU6" s="67"/>
      <c r="FV6" s="67"/>
      <c r="FW6" s="67"/>
      <c r="FX6" s="67"/>
      <c r="FY6" s="67"/>
      <c r="FZ6" s="67"/>
      <c r="GA6" s="67"/>
      <c r="GB6" s="67"/>
      <c r="GC6" s="67"/>
      <c r="GD6" s="67"/>
      <c r="GE6" s="67"/>
    </row>
    <row r="8" spans="1:187" ht="23.25" customHeight="1" x14ac:dyDescent="0.2">
      <c r="A8" s="69" t="s">
        <v>155</v>
      </c>
      <c r="B8" s="70"/>
      <c r="C8" s="70"/>
      <c r="D8" s="70"/>
      <c r="E8" s="71"/>
      <c r="F8" s="79" t="s">
        <v>200</v>
      </c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1"/>
      <c r="AR8" s="69" t="s">
        <v>219</v>
      </c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1"/>
      <c r="BD8" s="69" t="s">
        <v>189</v>
      </c>
      <c r="BE8" s="70"/>
      <c r="BF8" s="70"/>
      <c r="BG8" s="70"/>
      <c r="BH8" s="70"/>
      <c r="BI8" s="70"/>
      <c r="BJ8" s="70"/>
      <c r="BK8" s="70"/>
      <c r="BL8" s="70"/>
      <c r="BM8" s="71"/>
      <c r="BN8" s="69" t="s">
        <v>190</v>
      </c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1"/>
      <c r="CD8" s="69" t="s">
        <v>156</v>
      </c>
      <c r="CE8" s="70"/>
      <c r="CF8" s="70"/>
      <c r="CG8" s="70"/>
      <c r="CH8" s="70"/>
      <c r="CI8" s="70"/>
      <c r="CJ8" s="70"/>
      <c r="CK8" s="70"/>
      <c r="CL8" s="70"/>
      <c r="CM8" s="70"/>
      <c r="CN8" s="70"/>
      <c r="CO8" s="70"/>
      <c r="CP8" s="70"/>
      <c r="CQ8" s="69" t="s">
        <v>157</v>
      </c>
      <c r="CR8" s="88"/>
      <c r="CS8" s="88"/>
      <c r="CT8" s="88"/>
      <c r="CU8" s="88"/>
      <c r="CV8" s="88"/>
      <c r="CW8" s="88"/>
      <c r="CX8" s="88"/>
      <c r="CY8" s="70"/>
      <c r="CZ8" s="70"/>
      <c r="DA8" s="70"/>
      <c r="DB8" s="59" t="s">
        <v>221</v>
      </c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69" t="s">
        <v>211</v>
      </c>
      <c r="DO8" s="70"/>
      <c r="DP8" s="70"/>
      <c r="DQ8" s="70"/>
      <c r="DR8" s="70"/>
      <c r="DS8" s="70"/>
      <c r="DT8" s="70"/>
      <c r="DU8" s="70"/>
      <c r="DV8" s="70"/>
      <c r="DW8" s="70"/>
      <c r="DX8" s="70"/>
      <c r="DY8" s="70"/>
      <c r="DZ8" s="70"/>
      <c r="EA8" s="70"/>
      <c r="EB8" s="70"/>
      <c r="EC8" s="71"/>
      <c r="ED8" s="75" t="s">
        <v>192</v>
      </c>
      <c r="EE8" s="76"/>
      <c r="EF8" s="76"/>
      <c r="EG8" s="76"/>
      <c r="EH8" s="76"/>
      <c r="EI8" s="76"/>
      <c r="EJ8" s="76"/>
      <c r="EK8" s="76"/>
      <c r="EL8" s="76"/>
      <c r="EM8" s="76"/>
      <c r="EN8" s="76"/>
      <c r="EO8" s="76"/>
      <c r="EP8" s="76"/>
      <c r="EQ8" s="76"/>
      <c r="ER8" s="76"/>
      <c r="ES8" s="76"/>
      <c r="ET8" s="76"/>
      <c r="EU8" s="76"/>
      <c r="EV8" s="76"/>
      <c r="EW8" s="76"/>
      <c r="EX8" s="76"/>
      <c r="EY8" s="76"/>
      <c r="EZ8" s="76"/>
      <c r="FA8" s="76"/>
      <c r="FB8" s="76"/>
      <c r="FC8" s="76"/>
      <c r="FD8" s="76"/>
      <c r="FE8" s="76"/>
      <c r="FF8" s="76"/>
      <c r="FG8" s="76"/>
      <c r="FH8" s="76"/>
      <c r="FI8" s="76"/>
      <c r="FJ8" s="76"/>
      <c r="FK8" s="76"/>
      <c r="FL8" s="77"/>
      <c r="FM8" s="77"/>
      <c r="FN8" s="77"/>
      <c r="FO8" s="77"/>
      <c r="FP8" s="77"/>
      <c r="FQ8" s="77"/>
      <c r="FR8" s="77"/>
      <c r="FS8" s="77"/>
      <c r="FT8" s="77"/>
      <c r="FU8" s="77"/>
      <c r="FV8" s="77"/>
      <c r="FW8" s="77"/>
      <c r="FX8" s="77"/>
      <c r="FY8" s="77"/>
      <c r="FZ8" s="77"/>
      <c r="GA8" s="77"/>
      <c r="GB8" s="77"/>
      <c r="GC8" s="77"/>
      <c r="GD8" s="77"/>
      <c r="GE8" s="78"/>
    </row>
    <row r="9" spans="1:187" ht="62.25" customHeight="1" x14ac:dyDescent="0.2">
      <c r="A9" s="72"/>
      <c r="B9" s="73"/>
      <c r="C9" s="73"/>
      <c r="D9" s="73"/>
      <c r="E9" s="74"/>
      <c r="F9" s="82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4"/>
      <c r="AR9" s="72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4"/>
      <c r="BD9" s="72"/>
      <c r="BE9" s="73"/>
      <c r="BF9" s="73"/>
      <c r="BG9" s="73"/>
      <c r="BH9" s="73"/>
      <c r="BI9" s="73"/>
      <c r="BJ9" s="73"/>
      <c r="BK9" s="73"/>
      <c r="BL9" s="73"/>
      <c r="BM9" s="74"/>
      <c r="BN9" s="72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4"/>
      <c r="CD9" s="72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89"/>
      <c r="CR9" s="90"/>
      <c r="CS9" s="90"/>
      <c r="CT9" s="90"/>
      <c r="CU9" s="90"/>
      <c r="CV9" s="90"/>
      <c r="CW9" s="90"/>
      <c r="CX9" s="90"/>
      <c r="CY9" s="73"/>
      <c r="CZ9" s="73"/>
      <c r="DA9" s="73"/>
      <c r="DB9" s="87"/>
      <c r="DC9" s="87"/>
      <c r="DD9" s="87"/>
      <c r="DE9" s="87"/>
      <c r="DF9" s="87"/>
      <c r="DG9" s="87"/>
      <c r="DH9" s="87"/>
      <c r="DI9" s="87"/>
      <c r="DJ9" s="87"/>
      <c r="DK9" s="87"/>
      <c r="DL9" s="87"/>
      <c r="DM9" s="87"/>
      <c r="DN9" s="72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4"/>
      <c r="ED9" s="58" t="s">
        <v>193</v>
      </c>
      <c r="EE9" s="56"/>
      <c r="EF9" s="56"/>
      <c r="EG9" s="56"/>
      <c r="EH9" s="56"/>
      <c r="EI9" s="56"/>
      <c r="EJ9" s="56"/>
      <c r="EK9" s="56"/>
      <c r="EL9" s="56"/>
      <c r="EM9" s="56"/>
      <c r="EN9" s="56"/>
      <c r="EO9" s="56"/>
      <c r="EP9" s="56"/>
      <c r="EQ9" s="56"/>
      <c r="ER9" s="56"/>
      <c r="ES9" s="56"/>
      <c r="ET9" s="56"/>
      <c r="EU9" s="56"/>
      <c r="EV9" s="58" t="s">
        <v>197</v>
      </c>
      <c r="EW9" s="63"/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8"/>
      <c r="FL9" s="63" t="s">
        <v>194</v>
      </c>
      <c r="FM9" s="63"/>
      <c r="FN9" s="63"/>
      <c r="FO9" s="63"/>
      <c r="FP9" s="63"/>
      <c r="FQ9" s="63"/>
      <c r="FR9" s="63"/>
      <c r="FS9" s="63"/>
      <c r="FT9" s="63"/>
      <c r="FU9" s="63"/>
      <c r="FV9" s="63"/>
      <c r="FW9" s="63"/>
      <c r="FX9" s="63"/>
      <c r="FY9" s="63"/>
      <c r="FZ9" s="63"/>
      <c r="GA9" s="63"/>
      <c r="GB9" s="63"/>
      <c r="GC9" s="63"/>
      <c r="GD9" s="63"/>
      <c r="GE9" s="68"/>
    </row>
    <row r="10" spans="1:187" ht="12" customHeight="1" x14ac:dyDescent="0.2">
      <c r="A10" s="59">
        <v>1</v>
      </c>
      <c r="B10" s="59"/>
      <c r="C10" s="59"/>
      <c r="D10" s="59"/>
      <c r="E10" s="59"/>
      <c r="F10" s="58">
        <v>2</v>
      </c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58">
        <v>3</v>
      </c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58">
        <v>4</v>
      </c>
      <c r="BE10" s="63"/>
      <c r="BF10" s="63"/>
      <c r="BG10" s="63"/>
      <c r="BH10" s="63"/>
      <c r="BI10" s="63"/>
      <c r="BJ10" s="63"/>
      <c r="BK10" s="63"/>
      <c r="BL10" s="63"/>
      <c r="BM10" s="68"/>
      <c r="BN10" s="58">
        <v>5</v>
      </c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8"/>
      <c r="CD10" s="58">
        <v>6</v>
      </c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59">
        <v>7</v>
      </c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63">
        <v>8</v>
      </c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8"/>
      <c r="DN10" s="58">
        <v>9</v>
      </c>
      <c r="DO10" s="63"/>
      <c r="DP10" s="63"/>
      <c r="DQ10" s="63"/>
      <c r="DR10" s="63"/>
      <c r="DS10" s="63"/>
      <c r="DT10" s="63"/>
      <c r="DU10" s="63"/>
      <c r="DV10" s="63"/>
      <c r="DW10" s="63"/>
      <c r="DX10" s="63"/>
      <c r="DY10" s="63"/>
      <c r="DZ10" s="63"/>
      <c r="EA10" s="63"/>
      <c r="EB10" s="63"/>
      <c r="EC10" s="68"/>
      <c r="ED10" s="58">
        <v>10</v>
      </c>
      <c r="EE10" s="63"/>
      <c r="EF10" s="63"/>
      <c r="EG10" s="63"/>
      <c r="EH10" s="63"/>
      <c r="EI10" s="63"/>
      <c r="EJ10" s="63"/>
      <c r="EK10" s="63"/>
      <c r="EL10" s="63"/>
      <c r="EM10" s="63"/>
      <c r="EN10" s="63"/>
      <c r="EO10" s="63"/>
      <c r="EP10" s="63"/>
      <c r="EQ10" s="63"/>
      <c r="ER10" s="63"/>
      <c r="ES10" s="63"/>
      <c r="ET10" s="63"/>
      <c r="EU10" s="63"/>
      <c r="EV10" s="58">
        <v>11</v>
      </c>
      <c r="EW10" s="63"/>
      <c r="EX10" s="63"/>
      <c r="EY10" s="63"/>
      <c r="EZ10" s="63"/>
      <c r="FA10" s="63"/>
      <c r="FB10" s="63"/>
      <c r="FC10" s="63"/>
      <c r="FD10" s="63"/>
      <c r="FE10" s="63"/>
      <c r="FF10" s="63"/>
      <c r="FG10" s="63"/>
      <c r="FH10" s="63"/>
      <c r="FI10" s="63"/>
      <c r="FJ10" s="63"/>
      <c r="FK10" s="68"/>
      <c r="FL10" s="63">
        <v>12</v>
      </c>
      <c r="FM10" s="63"/>
      <c r="FN10" s="63"/>
      <c r="FO10" s="63"/>
      <c r="FP10" s="63"/>
      <c r="FQ10" s="63"/>
      <c r="FR10" s="63"/>
      <c r="FS10" s="63"/>
      <c r="FT10" s="63"/>
      <c r="FU10" s="63"/>
      <c r="FV10" s="63"/>
      <c r="FW10" s="63"/>
      <c r="FX10" s="63"/>
      <c r="FY10" s="63"/>
      <c r="FZ10" s="63"/>
      <c r="GA10" s="63"/>
      <c r="GB10" s="63"/>
      <c r="GC10" s="63"/>
      <c r="GD10" s="63"/>
      <c r="GE10" s="68"/>
    </row>
    <row r="11" spans="1:187" ht="34.5" customHeight="1" x14ac:dyDescent="0.2">
      <c r="A11" s="59">
        <v>1</v>
      </c>
      <c r="B11" s="59"/>
      <c r="C11" s="59"/>
      <c r="D11" s="59"/>
      <c r="E11" s="59"/>
      <c r="F11" s="60" t="s">
        <v>188</v>
      </c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58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8"/>
      <c r="BE11" s="56"/>
      <c r="BF11" s="56"/>
      <c r="BG11" s="56"/>
      <c r="BH11" s="56"/>
      <c r="BI11" s="56"/>
      <c r="BJ11" s="56"/>
      <c r="BK11" s="56"/>
      <c r="BL11" s="56"/>
      <c r="BM11" s="57"/>
      <c r="BN11" s="58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56"/>
      <c r="CB11" s="56"/>
      <c r="CC11" s="57"/>
      <c r="CD11" s="58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8"/>
      <c r="DN11" s="58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7"/>
      <c r="ED11" s="58"/>
      <c r="EE11" s="56"/>
      <c r="EF11" s="56"/>
      <c r="EG11" s="56"/>
      <c r="EH11" s="56"/>
      <c r="EI11" s="56"/>
      <c r="EJ11" s="56"/>
      <c r="EK11" s="56"/>
      <c r="EL11" s="56"/>
      <c r="EM11" s="56"/>
      <c r="EN11" s="56"/>
      <c r="EO11" s="56"/>
      <c r="EP11" s="56"/>
      <c r="EQ11" s="56"/>
      <c r="ER11" s="56"/>
      <c r="ES11" s="56"/>
      <c r="ET11" s="56"/>
      <c r="EU11" s="56"/>
      <c r="EV11" s="62"/>
      <c r="EW11" s="56"/>
      <c r="EX11" s="56"/>
      <c r="EY11" s="56"/>
      <c r="EZ11" s="56"/>
      <c r="FA11" s="56"/>
      <c r="FB11" s="56"/>
      <c r="FC11" s="56"/>
      <c r="FD11" s="56"/>
      <c r="FE11" s="56"/>
      <c r="FF11" s="56"/>
      <c r="FG11" s="56"/>
      <c r="FH11" s="56"/>
      <c r="FI11" s="56"/>
      <c r="FJ11" s="56"/>
      <c r="FK11" s="57"/>
      <c r="FL11" s="56"/>
      <c r="FM11" s="56"/>
      <c r="FN11" s="56"/>
      <c r="FO11" s="56"/>
      <c r="FP11" s="56"/>
      <c r="FQ11" s="56"/>
      <c r="FR11" s="56"/>
      <c r="FS11" s="56"/>
      <c r="FT11" s="56"/>
      <c r="FU11" s="56"/>
      <c r="FV11" s="56"/>
      <c r="FW11" s="56"/>
      <c r="FX11" s="56"/>
      <c r="FY11" s="56"/>
      <c r="FZ11" s="56"/>
      <c r="GA11" s="56"/>
      <c r="GB11" s="56"/>
      <c r="GC11" s="56"/>
      <c r="GD11" s="56"/>
      <c r="GE11" s="57"/>
    </row>
    <row r="12" spans="1:187" ht="17.25" customHeight="1" x14ac:dyDescent="0.2">
      <c r="A12" s="59">
        <v>2</v>
      </c>
      <c r="B12" s="59"/>
      <c r="C12" s="59"/>
      <c r="D12" s="59"/>
      <c r="E12" s="59"/>
      <c r="F12" s="60" t="s">
        <v>191</v>
      </c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58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8"/>
      <c r="BE12" s="56"/>
      <c r="BF12" s="56"/>
      <c r="BG12" s="56"/>
      <c r="BH12" s="56"/>
      <c r="BI12" s="56"/>
      <c r="BJ12" s="56"/>
      <c r="BK12" s="56"/>
      <c r="BL12" s="56"/>
      <c r="BM12" s="57"/>
      <c r="BN12" s="58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56"/>
      <c r="CB12" s="56"/>
      <c r="CC12" s="57"/>
      <c r="CD12" s="58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8"/>
      <c r="DN12" s="58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7"/>
      <c r="ED12" s="58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62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7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7"/>
    </row>
    <row r="13" spans="1:187" ht="12.75" customHeight="1" x14ac:dyDescent="0.2">
      <c r="A13" s="59">
        <v>3</v>
      </c>
      <c r="B13" s="59"/>
      <c r="C13" s="59"/>
      <c r="D13" s="59"/>
      <c r="E13" s="59"/>
      <c r="F13" s="60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58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8"/>
      <c r="BE13" s="56"/>
      <c r="BF13" s="56"/>
      <c r="BG13" s="56"/>
      <c r="BH13" s="56"/>
      <c r="BI13" s="56"/>
      <c r="BJ13" s="56"/>
      <c r="BK13" s="56"/>
      <c r="BL13" s="56"/>
      <c r="BM13" s="57"/>
      <c r="BN13" s="58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56"/>
      <c r="CB13" s="56"/>
      <c r="CC13" s="57"/>
      <c r="CD13" s="58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8"/>
      <c r="DN13" s="58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7"/>
      <c r="ED13" s="58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62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7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7"/>
    </row>
    <row r="14" spans="1:187" ht="12.75" customHeight="1" x14ac:dyDescent="0.2">
      <c r="A14" s="104" t="s">
        <v>16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4"/>
      <c r="AR14" s="58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8"/>
      <c r="BE14" s="56"/>
      <c r="BF14" s="56"/>
      <c r="BG14" s="56"/>
      <c r="BH14" s="56"/>
      <c r="BI14" s="56"/>
      <c r="BJ14" s="56"/>
      <c r="BK14" s="56"/>
      <c r="BL14" s="56"/>
      <c r="BM14" s="57"/>
      <c r="BN14" s="58"/>
      <c r="BO14" s="63"/>
      <c r="BP14" s="63"/>
      <c r="BQ14" s="63"/>
      <c r="BR14" s="63"/>
      <c r="BS14" s="63"/>
      <c r="BT14" s="63"/>
      <c r="BU14" s="63"/>
      <c r="BV14" s="63"/>
      <c r="BW14" s="63"/>
      <c r="BX14" s="63"/>
      <c r="BY14" s="63"/>
      <c r="BZ14" s="63"/>
      <c r="CA14" s="56"/>
      <c r="CB14" s="56"/>
      <c r="CC14" s="57"/>
      <c r="CD14" s="58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63"/>
      <c r="DC14" s="63"/>
      <c r="DD14" s="63"/>
      <c r="DE14" s="63"/>
      <c r="DF14" s="63"/>
      <c r="DG14" s="63"/>
      <c r="DH14" s="63"/>
      <c r="DI14" s="63"/>
      <c r="DJ14" s="63"/>
      <c r="DK14" s="63"/>
      <c r="DL14" s="63"/>
      <c r="DM14" s="68"/>
      <c r="DN14" s="58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7"/>
      <c r="ED14" s="58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62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7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7"/>
    </row>
    <row r="15" spans="1:187" ht="12.75" customHeight="1" x14ac:dyDescent="0.2">
      <c r="A15" s="116" t="s">
        <v>203</v>
      </c>
      <c r="B15" s="116"/>
      <c r="C15" s="116"/>
      <c r="D15" s="116"/>
      <c r="E15" s="116"/>
      <c r="F15" s="116"/>
      <c r="G15" s="116"/>
      <c r="H15" s="116"/>
      <c r="I15" s="116"/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6"/>
      <c r="EL15" s="116"/>
      <c r="EM15" s="116"/>
      <c r="EN15" s="116"/>
      <c r="EO15" s="116"/>
      <c r="EP15" s="116"/>
      <c r="EQ15" s="116"/>
      <c r="ER15" s="116"/>
      <c r="ES15" s="116"/>
      <c r="ET15" s="116"/>
      <c r="EU15" s="116"/>
      <c r="EV15" s="116"/>
      <c r="EW15" s="116"/>
      <c r="EX15" s="116"/>
      <c r="EY15" s="116"/>
      <c r="EZ15" s="116"/>
      <c r="FA15" s="116"/>
      <c r="FB15" s="116"/>
      <c r="FC15" s="116"/>
      <c r="FD15" s="116"/>
      <c r="FE15" s="116"/>
      <c r="FF15" s="116"/>
      <c r="FG15" s="116"/>
      <c r="FH15" s="116"/>
      <c r="FI15" s="116"/>
      <c r="FJ15" s="116"/>
      <c r="FK15" s="116"/>
      <c r="FL15" s="116"/>
      <c r="FM15" s="116"/>
      <c r="FN15" s="116"/>
      <c r="FO15" s="116"/>
      <c r="FP15" s="116"/>
      <c r="FQ15" s="116"/>
      <c r="FR15" s="116"/>
      <c r="FS15" s="116"/>
      <c r="FT15" s="116"/>
      <c r="FU15" s="116"/>
      <c r="FV15" s="116"/>
      <c r="FW15" s="116"/>
      <c r="FX15" s="116"/>
      <c r="FY15" s="116"/>
      <c r="FZ15" s="116"/>
      <c r="GA15" s="116"/>
      <c r="GB15" s="116"/>
      <c r="GC15" s="116"/>
      <c r="GD15" s="116"/>
      <c r="GE15" s="13"/>
    </row>
    <row r="16" spans="1:187" x14ac:dyDescent="0.2">
      <c r="A16" s="131" t="s">
        <v>202</v>
      </c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"/>
    </row>
    <row r="17" spans="1:188" ht="12.75" x14ac:dyDescent="0.2">
      <c r="A17" s="2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13"/>
    </row>
    <row r="18" spans="1:188" ht="12.75" customHeight="1" x14ac:dyDescent="0.2">
      <c r="A18" s="115" t="s">
        <v>198</v>
      </c>
      <c r="B18" s="115"/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5"/>
      <c r="EL18" s="115"/>
      <c r="EM18" s="115"/>
      <c r="EN18" s="115"/>
      <c r="EO18" s="115"/>
      <c r="EP18" s="115"/>
      <c r="EQ18" s="115"/>
      <c r="ER18" s="115"/>
      <c r="ES18" s="115"/>
      <c r="ET18" s="115"/>
      <c r="EU18" s="115"/>
      <c r="EV18" s="115"/>
      <c r="EW18" s="115"/>
      <c r="EX18" s="115"/>
      <c r="EY18" s="115"/>
      <c r="EZ18" s="115"/>
      <c r="FA18" s="115"/>
      <c r="FB18" s="115"/>
      <c r="FC18" s="115"/>
      <c r="FD18" s="115"/>
      <c r="FE18" s="115"/>
      <c r="FF18" s="115"/>
      <c r="FG18" s="115"/>
      <c r="FH18" s="115"/>
      <c r="FI18" s="115"/>
      <c r="FJ18" s="115"/>
      <c r="FK18" s="115"/>
      <c r="FL18" s="115"/>
      <c r="FM18" s="115"/>
      <c r="FN18" s="115"/>
      <c r="FO18" s="115"/>
      <c r="FP18" s="115"/>
      <c r="FQ18" s="115"/>
      <c r="FR18" s="115"/>
      <c r="FS18" s="115"/>
      <c r="FT18" s="115"/>
      <c r="FU18" s="115"/>
      <c r="FV18" s="115"/>
      <c r="FW18" s="115"/>
      <c r="FX18" s="115"/>
      <c r="FY18" s="115"/>
      <c r="FZ18" s="115"/>
      <c r="GA18" s="115"/>
      <c r="GB18" s="115"/>
      <c r="GC18" s="115"/>
      <c r="GD18" s="115"/>
      <c r="GE18" s="115"/>
    </row>
    <row r="19" spans="1:188" ht="11.25" customHeight="1" x14ac:dyDescent="0.2">
      <c r="A19" s="112" t="s">
        <v>159</v>
      </c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</row>
    <row r="20" spans="1:188" ht="6.75" customHeight="1" x14ac:dyDescent="0.2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</row>
    <row r="21" spans="1:188" ht="27.95" customHeight="1" x14ac:dyDescent="0.2">
      <c r="A21" s="59" t="s">
        <v>155</v>
      </c>
      <c r="B21" s="59"/>
      <c r="C21" s="59"/>
      <c r="D21" s="59"/>
      <c r="E21" s="59"/>
      <c r="F21" s="58" t="s">
        <v>45</v>
      </c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3"/>
      <c r="BM21" s="63"/>
      <c r="BN21" s="63"/>
      <c r="BO21" s="63"/>
      <c r="BP21" s="63"/>
      <c r="BQ21" s="63"/>
      <c r="BR21" s="63"/>
      <c r="BS21" s="63"/>
      <c r="BT21" s="63"/>
      <c r="BU21" s="63"/>
      <c r="BV21" s="63"/>
      <c r="BW21" s="63"/>
      <c r="BX21" s="63"/>
      <c r="BY21" s="63"/>
      <c r="BZ21" s="63"/>
      <c r="CA21" s="63"/>
      <c r="CB21" s="63"/>
      <c r="CC21" s="63"/>
      <c r="CD21" s="63"/>
      <c r="CE21" s="63"/>
      <c r="CF21" s="63"/>
      <c r="CG21" s="63"/>
      <c r="CH21" s="63"/>
      <c r="CI21" s="63"/>
      <c r="CJ21" s="63"/>
      <c r="CK21" s="63"/>
      <c r="CL21" s="63"/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3"/>
      <c r="DA21" s="63"/>
      <c r="DB21" s="63"/>
      <c r="DC21" s="63"/>
      <c r="DD21" s="63"/>
      <c r="DE21" s="63"/>
      <c r="DF21" s="63"/>
      <c r="DG21" s="63"/>
      <c r="DH21" s="63"/>
      <c r="DI21" s="63"/>
      <c r="DJ21" s="63"/>
      <c r="DK21" s="63"/>
      <c r="DL21" s="63"/>
      <c r="DM21" s="63"/>
      <c r="DN21" s="63"/>
      <c r="DO21" s="63"/>
      <c r="DP21" s="63"/>
      <c r="DQ21" s="63"/>
      <c r="DR21" s="63"/>
      <c r="DS21" s="63"/>
      <c r="DT21" s="63"/>
      <c r="DU21" s="63"/>
      <c r="DV21" s="63"/>
      <c r="DW21" s="63"/>
      <c r="DX21" s="63"/>
      <c r="DY21" s="63"/>
      <c r="DZ21" s="63"/>
      <c r="EA21" s="63"/>
      <c r="EB21" s="63"/>
      <c r="EC21" s="63"/>
      <c r="ED21" s="63"/>
      <c r="EE21" s="63"/>
      <c r="EF21" s="63"/>
      <c r="EG21" s="63"/>
      <c r="EH21" s="63"/>
      <c r="EI21" s="63"/>
      <c r="EJ21" s="63"/>
      <c r="EK21" s="63"/>
      <c r="EL21" s="63"/>
      <c r="EM21" s="63"/>
      <c r="EN21" s="63"/>
      <c r="EO21" s="63"/>
      <c r="EP21" s="63"/>
      <c r="EQ21" s="63"/>
      <c r="ER21" s="68"/>
      <c r="ES21" s="58" t="s">
        <v>158</v>
      </c>
      <c r="ET21" s="63"/>
      <c r="EU21" s="63"/>
      <c r="EV21" s="63"/>
      <c r="EW21" s="63"/>
      <c r="EX21" s="63"/>
      <c r="EY21" s="63"/>
      <c r="EZ21" s="63"/>
      <c r="FA21" s="63"/>
      <c r="FB21" s="63"/>
      <c r="FC21" s="63"/>
      <c r="FD21" s="63"/>
      <c r="FE21" s="63"/>
      <c r="FF21" s="63"/>
      <c r="FG21" s="63"/>
      <c r="FH21" s="63"/>
      <c r="FI21" s="63"/>
      <c r="FJ21" s="63"/>
      <c r="FK21" s="63"/>
      <c r="FL21" s="63"/>
      <c r="FM21" s="63"/>
      <c r="FN21" s="63"/>
      <c r="FO21" s="63"/>
      <c r="FP21" s="63"/>
      <c r="FQ21" s="63"/>
      <c r="FR21" s="63"/>
      <c r="FS21" s="63"/>
      <c r="FT21" s="63"/>
      <c r="FU21" s="63"/>
      <c r="FV21" s="63"/>
      <c r="FW21" s="63"/>
      <c r="FX21" s="63"/>
      <c r="FY21" s="63"/>
      <c r="FZ21" s="63"/>
      <c r="GA21" s="63"/>
      <c r="GB21" s="63"/>
      <c r="GC21" s="63"/>
      <c r="GD21" s="63"/>
      <c r="GE21" s="68"/>
    </row>
    <row r="22" spans="1:188" x14ac:dyDescent="0.2">
      <c r="A22" s="59">
        <v>1</v>
      </c>
      <c r="B22" s="59"/>
      <c r="C22" s="59"/>
      <c r="D22" s="59"/>
      <c r="E22" s="59"/>
      <c r="F22" s="58" t="s">
        <v>275</v>
      </c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63"/>
      <c r="BE22" s="63"/>
      <c r="BF22" s="63"/>
      <c r="BG22" s="63"/>
      <c r="BH22" s="63"/>
      <c r="BI22" s="63"/>
      <c r="BJ22" s="63"/>
      <c r="BK22" s="63"/>
      <c r="BL22" s="63"/>
      <c r="BM22" s="63"/>
      <c r="BN22" s="63"/>
      <c r="BO22" s="63"/>
      <c r="BP22" s="63"/>
      <c r="BQ22" s="63"/>
      <c r="BR22" s="63"/>
      <c r="BS22" s="63"/>
      <c r="BT22" s="63"/>
      <c r="BU22" s="63"/>
      <c r="BV22" s="63"/>
      <c r="BW22" s="63"/>
      <c r="BX22" s="63"/>
      <c r="BY22" s="63"/>
      <c r="BZ22" s="63"/>
      <c r="CA22" s="63"/>
      <c r="CB22" s="63"/>
      <c r="CC22" s="63"/>
      <c r="CD22" s="63"/>
      <c r="CE22" s="63"/>
      <c r="CF22" s="63"/>
      <c r="CG22" s="63"/>
      <c r="CH22" s="63"/>
      <c r="CI22" s="63"/>
      <c r="CJ22" s="63"/>
      <c r="CK22" s="63"/>
      <c r="CL22" s="63"/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3"/>
      <c r="DA22" s="63"/>
      <c r="DB22" s="63"/>
      <c r="DC22" s="63"/>
      <c r="DD22" s="63"/>
      <c r="DE22" s="63"/>
      <c r="DF22" s="63"/>
      <c r="DG22" s="63"/>
      <c r="DH22" s="63"/>
      <c r="DI22" s="63"/>
      <c r="DJ22" s="63"/>
      <c r="DK22" s="63"/>
      <c r="DL22" s="63"/>
      <c r="DM22" s="63"/>
      <c r="DN22" s="63"/>
      <c r="DO22" s="63"/>
      <c r="DP22" s="63"/>
      <c r="DQ22" s="63"/>
      <c r="DR22" s="63"/>
      <c r="DS22" s="63"/>
      <c r="DT22" s="63"/>
      <c r="DU22" s="63"/>
      <c r="DV22" s="63"/>
      <c r="DW22" s="63"/>
      <c r="DX22" s="63"/>
      <c r="DY22" s="63"/>
      <c r="DZ22" s="63"/>
      <c r="EA22" s="63"/>
      <c r="EB22" s="63"/>
      <c r="EC22" s="63"/>
      <c r="ED22" s="63"/>
      <c r="EE22" s="63"/>
      <c r="EF22" s="63"/>
      <c r="EG22" s="63"/>
      <c r="EH22" s="63"/>
      <c r="EI22" s="63"/>
      <c r="EJ22" s="63"/>
      <c r="EK22" s="63"/>
      <c r="EL22" s="63"/>
      <c r="EM22" s="63"/>
      <c r="EN22" s="63"/>
      <c r="EO22" s="63"/>
      <c r="EP22" s="63"/>
      <c r="EQ22" s="63"/>
      <c r="ER22" s="68"/>
      <c r="ES22" s="98">
        <f>13250000-5500000-600000-200000</f>
        <v>6950000</v>
      </c>
      <c r="ET22" s="109"/>
      <c r="EU22" s="109"/>
      <c r="EV22" s="109"/>
      <c r="EW22" s="109"/>
      <c r="EX22" s="109"/>
      <c r="EY22" s="109"/>
      <c r="EZ22" s="109"/>
      <c r="FA22" s="109"/>
      <c r="FB22" s="109"/>
      <c r="FC22" s="109"/>
      <c r="FD22" s="109"/>
      <c r="FE22" s="109"/>
      <c r="FF22" s="109"/>
      <c r="FG22" s="109"/>
      <c r="FH22" s="109"/>
      <c r="FI22" s="109"/>
      <c r="FJ22" s="109"/>
      <c r="FK22" s="109"/>
      <c r="FL22" s="109"/>
      <c r="FM22" s="109"/>
      <c r="FN22" s="109"/>
      <c r="FO22" s="109"/>
      <c r="FP22" s="109"/>
      <c r="FQ22" s="109"/>
      <c r="FR22" s="109"/>
      <c r="FS22" s="109"/>
      <c r="FT22" s="109"/>
      <c r="FU22" s="109"/>
      <c r="FV22" s="109"/>
      <c r="FW22" s="109"/>
      <c r="FX22" s="109"/>
      <c r="FY22" s="109"/>
      <c r="FZ22" s="109"/>
      <c r="GA22" s="109"/>
      <c r="GB22" s="109"/>
      <c r="GC22" s="109"/>
      <c r="GD22" s="109"/>
      <c r="GE22" s="110"/>
    </row>
    <row r="23" spans="1:188" x14ac:dyDescent="0.2">
      <c r="A23" s="59">
        <v>2</v>
      </c>
      <c r="B23" s="59"/>
      <c r="C23" s="59"/>
      <c r="D23" s="59"/>
      <c r="E23" s="59"/>
      <c r="F23" s="58" t="s">
        <v>275</v>
      </c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  <c r="BO23" s="63"/>
      <c r="BP23" s="63"/>
      <c r="BQ23" s="63"/>
      <c r="BR23" s="63"/>
      <c r="BS23" s="63"/>
      <c r="BT23" s="63"/>
      <c r="BU23" s="63"/>
      <c r="BV23" s="63"/>
      <c r="BW23" s="63"/>
      <c r="BX23" s="63"/>
      <c r="BY23" s="63"/>
      <c r="BZ23" s="63"/>
      <c r="CA23" s="63"/>
      <c r="CB23" s="63"/>
      <c r="CC23" s="63"/>
      <c r="CD23" s="63"/>
      <c r="CE23" s="63"/>
      <c r="CF23" s="63"/>
      <c r="CG23" s="63"/>
      <c r="CH23" s="63"/>
      <c r="CI23" s="63"/>
      <c r="CJ23" s="63"/>
      <c r="CK23" s="63"/>
      <c r="CL23" s="63"/>
      <c r="CM23" s="63"/>
      <c r="CN23" s="63"/>
      <c r="CO23" s="63"/>
      <c r="CP23" s="63"/>
      <c r="CQ23" s="63"/>
      <c r="CR23" s="63"/>
      <c r="CS23" s="63"/>
      <c r="CT23" s="63"/>
      <c r="CU23" s="63"/>
      <c r="CV23" s="63"/>
      <c r="CW23" s="63"/>
      <c r="CX23" s="63"/>
      <c r="CY23" s="63"/>
      <c r="CZ23" s="63"/>
      <c r="DA23" s="63"/>
      <c r="DB23" s="63"/>
      <c r="DC23" s="63"/>
      <c r="DD23" s="63"/>
      <c r="DE23" s="63"/>
      <c r="DF23" s="63"/>
      <c r="DG23" s="63"/>
      <c r="DH23" s="63"/>
      <c r="DI23" s="63"/>
      <c r="DJ23" s="63"/>
      <c r="DK23" s="63"/>
      <c r="DL23" s="63"/>
      <c r="DM23" s="63"/>
      <c r="DN23" s="63"/>
      <c r="DO23" s="63"/>
      <c r="DP23" s="63"/>
      <c r="DQ23" s="63"/>
      <c r="DR23" s="63"/>
      <c r="DS23" s="63"/>
      <c r="DT23" s="63"/>
      <c r="DU23" s="63"/>
      <c r="DV23" s="63"/>
      <c r="DW23" s="63"/>
      <c r="DX23" s="63"/>
      <c r="DY23" s="63"/>
      <c r="DZ23" s="63"/>
      <c r="EA23" s="63"/>
      <c r="EB23" s="63"/>
      <c r="EC23" s="63"/>
      <c r="ED23" s="63"/>
      <c r="EE23" s="63"/>
      <c r="EF23" s="63"/>
      <c r="EG23" s="63"/>
      <c r="EH23" s="63"/>
      <c r="EI23" s="63"/>
      <c r="EJ23" s="63"/>
      <c r="EK23" s="63"/>
      <c r="EL23" s="63"/>
      <c r="EM23" s="63"/>
      <c r="EN23" s="63"/>
      <c r="EO23" s="63"/>
      <c r="EP23" s="63"/>
      <c r="EQ23" s="63"/>
      <c r="ER23" s="68"/>
      <c r="ES23" s="98">
        <f>10231400+600000+200000</f>
        <v>11031400</v>
      </c>
      <c r="ET23" s="109"/>
      <c r="EU23" s="109"/>
      <c r="EV23" s="109"/>
      <c r="EW23" s="109"/>
      <c r="EX23" s="109"/>
      <c r="EY23" s="109"/>
      <c r="EZ23" s="109"/>
      <c r="FA23" s="109"/>
      <c r="FB23" s="109"/>
      <c r="FC23" s="109"/>
      <c r="FD23" s="109"/>
      <c r="FE23" s="109"/>
      <c r="FF23" s="109"/>
      <c r="FG23" s="109"/>
      <c r="FH23" s="109"/>
      <c r="FI23" s="109"/>
      <c r="FJ23" s="109"/>
      <c r="FK23" s="109"/>
      <c r="FL23" s="109"/>
      <c r="FM23" s="109"/>
      <c r="FN23" s="109"/>
      <c r="FO23" s="109"/>
      <c r="FP23" s="109"/>
      <c r="FQ23" s="109"/>
      <c r="FR23" s="109"/>
      <c r="FS23" s="109"/>
      <c r="FT23" s="109"/>
      <c r="FU23" s="109"/>
      <c r="FV23" s="109"/>
      <c r="FW23" s="109"/>
      <c r="FX23" s="109"/>
      <c r="FY23" s="109"/>
      <c r="FZ23" s="109"/>
      <c r="GA23" s="109"/>
      <c r="GB23" s="109"/>
      <c r="GC23" s="109"/>
      <c r="GD23" s="109"/>
      <c r="GE23" s="110"/>
    </row>
    <row r="24" spans="1:188" ht="11.25" customHeight="1" x14ac:dyDescent="0.2">
      <c r="A24" s="104" t="s">
        <v>16</v>
      </c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  <c r="BT24" s="105"/>
      <c r="BU24" s="105"/>
      <c r="BV24" s="105"/>
      <c r="BW24" s="105"/>
      <c r="BX24" s="105"/>
      <c r="BY24" s="105"/>
      <c r="BZ24" s="105"/>
      <c r="CA24" s="105"/>
      <c r="CB24" s="105"/>
      <c r="CC24" s="105"/>
      <c r="CD24" s="105"/>
      <c r="CE24" s="105"/>
      <c r="CF24" s="105"/>
      <c r="CG24" s="105"/>
      <c r="CH24" s="105"/>
      <c r="CI24" s="105"/>
      <c r="CJ24" s="105"/>
      <c r="CK24" s="105"/>
      <c r="CL24" s="105"/>
      <c r="CM24" s="105"/>
      <c r="CN24" s="105"/>
      <c r="CO24" s="105"/>
      <c r="CP24" s="105"/>
      <c r="CQ24" s="105"/>
      <c r="CR24" s="105"/>
      <c r="CS24" s="105"/>
      <c r="CT24" s="105"/>
      <c r="CU24" s="105"/>
      <c r="CV24" s="105"/>
      <c r="CW24" s="105"/>
      <c r="CX24" s="105"/>
      <c r="CY24" s="105"/>
      <c r="CZ24" s="105"/>
      <c r="DA24" s="105"/>
      <c r="DB24" s="105"/>
      <c r="DC24" s="105"/>
      <c r="DD24" s="105"/>
      <c r="DE24" s="105"/>
      <c r="DF24" s="105"/>
      <c r="DG24" s="105"/>
      <c r="DH24" s="105"/>
      <c r="DI24" s="105"/>
      <c r="DJ24" s="105"/>
      <c r="DK24" s="105"/>
      <c r="DL24" s="105"/>
      <c r="DM24" s="105"/>
      <c r="DN24" s="105"/>
      <c r="DO24" s="105"/>
      <c r="DP24" s="105"/>
      <c r="DQ24" s="105"/>
      <c r="DR24" s="105"/>
      <c r="DS24" s="105"/>
      <c r="DT24" s="105"/>
      <c r="DU24" s="105"/>
      <c r="DV24" s="105"/>
      <c r="DW24" s="105"/>
      <c r="DX24" s="105"/>
      <c r="DY24" s="105"/>
      <c r="DZ24" s="105"/>
      <c r="EA24" s="105"/>
      <c r="EB24" s="105"/>
      <c r="EC24" s="105"/>
      <c r="ED24" s="105"/>
      <c r="EE24" s="105"/>
      <c r="EF24" s="105"/>
      <c r="EG24" s="105"/>
      <c r="EH24" s="105"/>
      <c r="EI24" s="105"/>
      <c r="EJ24" s="105"/>
      <c r="EK24" s="105"/>
      <c r="EL24" s="105"/>
      <c r="EM24" s="105"/>
      <c r="EN24" s="105"/>
      <c r="EO24" s="105"/>
      <c r="EP24" s="105"/>
      <c r="EQ24" s="105"/>
      <c r="ER24" s="106"/>
      <c r="ES24" s="58"/>
      <c r="ET24" s="63"/>
      <c r="EU24" s="63"/>
      <c r="EV24" s="63"/>
      <c r="EW24" s="63"/>
      <c r="EX24" s="63"/>
      <c r="EY24" s="63"/>
      <c r="EZ24" s="63"/>
      <c r="FA24" s="63"/>
      <c r="FB24" s="63"/>
      <c r="FC24" s="63"/>
      <c r="FD24" s="63"/>
      <c r="FE24" s="63"/>
      <c r="FF24" s="63"/>
      <c r="FG24" s="63"/>
      <c r="FH24" s="63"/>
      <c r="FI24" s="63"/>
      <c r="FJ24" s="63"/>
      <c r="FK24" s="63"/>
      <c r="FL24" s="63"/>
      <c r="FM24" s="63"/>
      <c r="FN24" s="63"/>
      <c r="FO24" s="63"/>
      <c r="FP24" s="63"/>
      <c r="FQ24" s="63"/>
      <c r="FR24" s="63"/>
      <c r="FS24" s="63"/>
      <c r="FT24" s="63"/>
      <c r="FU24" s="63"/>
      <c r="FV24" s="63"/>
      <c r="FW24" s="63"/>
      <c r="FX24" s="63"/>
      <c r="FY24" s="63"/>
      <c r="FZ24" s="63"/>
      <c r="GA24" s="63"/>
      <c r="GB24" s="63"/>
      <c r="GC24" s="63"/>
      <c r="GD24" s="63"/>
      <c r="GE24" s="68"/>
    </row>
    <row r="25" spans="1:188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</row>
    <row r="26" spans="1:188" ht="11.25" customHeight="1" x14ac:dyDescent="0.2">
      <c r="A26" s="112" t="s">
        <v>196</v>
      </c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2"/>
      <c r="BM26" s="112"/>
      <c r="BN26" s="112"/>
      <c r="BO26" s="112"/>
      <c r="BP26" s="112"/>
      <c r="BQ26" s="112"/>
      <c r="BR26" s="112"/>
      <c r="BS26" s="112"/>
      <c r="BT26" s="112"/>
      <c r="BU26" s="112"/>
      <c r="BV26" s="112"/>
      <c r="BW26" s="112"/>
      <c r="BX26" s="112"/>
      <c r="BY26" s="112"/>
      <c r="BZ26" s="112"/>
      <c r="CA26" s="112"/>
      <c r="CB26" s="112"/>
      <c r="CC26" s="112"/>
      <c r="CD26" s="112"/>
      <c r="CE26" s="112"/>
      <c r="CF26" s="112"/>
      <c r="CG26" s="112"/>
      <c r="CH26" s="112"/>
      <c r="CI26" s="112"/>
      <c r="CJ26" s="112"/>
      <c r="CK26" s="112"/>
      <c r="CL26" s="112"/>
      <c r="CM26" s="112"/>
      <c r="CN26" s="112"/>
      <c r="CO26" s="112"/>
      <c r="CP26" s="112"/>
      <c r="CQ26" s="112"/>
      <c r="CR26" s="112"/>
      <c r="CS26" s="112"/>
      <c r="CT26" s="112"/>
      <c r="CU26" s="112"/>
      <c r="CV26" s="112"/>
      <c r="CW26" s="112"/>
      <c r="CX26" s="112"/>
      <c r="CY26" s="112"/>
      <c r="CZ26" s="112"/>
      <c r="DA26" s="112"/>
      <c r="DB26" s="112"/>
      <c r="DC26" s="112"/>
      <c r="DD26" s="112"/>
      <c r="DE26" s="112"/>
      <c r="DF26" s="112"/>
      <c r="DG26" s="112"/>
      <c r="DH26" s="112"/>
      <c r="DI26" s="112"/>
      <c r="DJ26" s="112"/>
      <c r="DK26" s="112"/>
      <c r="DL26" s="112"/>
      <c r="DM26" s="112"/>
      <c r="DN26" s="112"/>
      <c r="DO26" s="112"/>
      <c r="DP26" s="112"/>
      <c r="DQ26" s="112"/>
      <c r="DR26" s="112"/>
      <c r="DS26" s="112"/>
      <c r="DT26" s="112"/>
      <c r="DU26" s="112"/>
      <c r="DV26" s="112"/>
      <c r="DW26" s="112"/>
      <c r="DX26" s="112"/>
      <c r="DY26" s="112"/>
      <c r="DZ26" s="112"/>
      <c r="EA26" s="112"/>
      <c r="EB26" s="112"/>
      <c r="EC26" s="112"/>
      <c r="ED26" s="112"/>
      <c r="EE26" s="112"/>
      <c r="EF26" s="112"/>
      <c r="EG26" s="112"/>
      <c r="EH26" s="112"/>
      <c r="EI26" s="112"/>
      <c r="EJ26" s="112"/>
      <c r="EK26" s="112"/>
      <c r="EL26" s="112"/>
      <c r="EM26" s="112"/>
      <c r="EN26" s="112"/>
      <c r="EO26" s="112"/>
      <c r="EP26" s="112"/>
      <c r="EQ26" s="112"/>
      <c r="ER26" s="112"/>
      <c r="ES26" s="112"/>
      <c r="ET26" s="112"/>
      <c r="EU26" s="112"/>
      <c r="EV26" s="112"/>
      <c r="EW26" s="112"/>
      <c r="EX26" s="112"/>
      <c r="EY26" s="112"/>
      <c r="EZ26" s="112"/>
      <c r="FA26" s="112"/>
      <c r="FB26" s="112"/>
      <c r="FC26" s="112"/>
      <c r="FD26" s="112"/>
      <c r="FE26" s="112"/>
      <c r="FF26" s="112"/>
      <c r="FG26" s="112"/>
      <c r="FH26" s="112"/>
      <c r="FI26" s="112"/>
      <c r="FJ26" s="112"/>
      <c r="FK26" s="112"/>
      <c r="FL26" s="112"/>
      <c r="FM26" s="112"/>
      <c r="FN26" s="112"/>
      <c r="FO26" s="112"/>
      <c r="FP26" s="112"/>
      <c r="FQ26" s="112"/>
      <c r="FR26" s="112"/>
      <c r="FS26" s="112"/>
      <c r="FT26" s="112"/>
      <c r="FU26" s="112"/>
      <c r="FV26" s="112"/>
      <c r="FW26" s="112"/>
      <c r="FX26" s="112"/>
      <c r="FY26" s="112"/>
      <c r="FZ26" s="112"/>
      <c r="GA26" s="112"/>
      <c r="GB26" s="112"/>
      <c r="GC26" s="112"/>
      <c r="GD26" s="112"/>
      <c r="GE26" s="112"/>
    </row>
    <row r="27" spans="1:188" ht="6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</row>
    <row r="28" spans="1:188" ht="24.75" customHeight="1" x14ac:dyDescent="0.2">
      <c r="A28" s="69" t="s">
        <v>155</v>
      </c>
      <c r="B28" s="70"/>
      <c r="C28" s="70"/>
      <c r="D28" s="70"/>
      <c r="E28" s="71"/>
      <c r="F28" s="79" t="s">
        <v>223</v>
      </c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1"/>
      <c r="AR28" s="69" t="s">
        <v>219</v>
      </c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1"/>
      <c r="BD28" s="69" t="s">
        <v>189</v>
      </c>
      <c r="BE28" s="70"/>
      <c r="BF28" s="70"/>
      <c r="BG28" s="70"/>
      <c r="BH28" s="70"/>
      <c r="BI28" s="70"/>
      <c r="BJ28" s="70"/>
      <c r="BK28" s="70"/>
      <c r="BL28" s="70"/>
      <c r="BM28" s="71"/>
      <c r="BN28" s="69" t="s">
        <v>190</v>
      </c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1"/>
      <c r="CD28" s="69" t="s">
        <v>195</v>
      </c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69" t="s">
        <v>160</v>
      </c>
      <c r="CR28" s="88"/>
      <c r="CS28" s="88"/>
      <c r="CT28" s="88"/>
      <c r="CU28" s="88"/>
      <c r="CV28" s="88"/>
      <c r="CW28" s="88"/>
      <c r="CX28" s="88"/>
      <c r="CY28" s="70"/>
      <c r="CZ28" s="70"/>
      <c r="DA28" s="70"/>
      <c r="DB28" s="59" t="s">
        <v>221</v>
      </c>
      <c r="DC28" s="87"/>
      <c r="DD28" s="87"/>
      <c r="DE28" s="87"/>
      <c r="DF28" s="87"/>
      <c r="DG28" s="87"/>
      <c r="DH28" s="87"/>
      <c r="DI28" s="87"/>
      <c r="DJ28" s="87"/>
      <c r="DK28" s="87"/>
      <c r="DL28" s="87"/>
      <c r="DM28" s="87"/>
      <c r="DN28" s="69" t="s">
        <v>211</v>
      </c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1"/>
      <c r="ED28" s="75" t="s">
        <v>192</v>
      </c>
      <c r="EE28" s="76"/>
      <c r="EF28" s="76"/>
      <c r="EG28" s="76"/>
      <c r="EH28" s="76"/>
      <c r="EI28" s="76"/>
      <c r="EJ28" s="76"/>
      <c r="EK28" s="76"/>
      <c r="EL28" s="76"/>
      <c r="EM28" s="76"/>
      <c r="EN28" s="76"/>
      <c r="EO28" s="76"/>
      <c r="EP28" s="76"/>
      <c r="EQ28" s="76"/>
      <c r="ER28" s="76"/>
      <c r="ES28" s="76"/>
      <c r="ET28" s="76"/>
      <c r="EU28" s="76"/>
      <c r="EV28" s="76"/>
      <c r="EW28" s="76"/>
      <c r="EX28" s="76"/>
      <c r="EY28" s="76"/>
      <c r="EZ28" s="76"/>
      <c r="FA28" s="76"/>
      <c r="FB28" s="76"/>
      <c r="FC28" s="76"/>
      <c r="FD28" s="76"/>
      <c r="FE28" s="76"/>
      <c r="FF28" s="76"/>
      <c r="FG28" s="76"/>
      <c r="FH28" s="76"/>
      <c r="FI28" s="76"/>
      <c r="FJ28" s="76"/>
      <c r="FK28" s="76"/>
      <c r="FL28" s="77"/>
      <c r="FM28" s="77"/>
      <c r="FN28" s="77"/>
      <c r="FO28" s="77"/>
      <c r="FP28" s="77"/>
      <c r="FQ28" s="77"/>
      <c r="FR28" s="77"/>
      <c r="FS28" s="77"/>
      <c r="FT28" s="77"/>
      <c r="FU28" s="77"/>
      <c r="FV28" s="77"/>
      <c r="FW28" s="77"/>
      <c r="FX28" s="77"/>
      <c r="FY28" s="77"/>
      <c r="FZ28" s="77"/>
      <c r="GA28" s="77"/>
      <c r="GB28" s="77"/>
      <c r="GC28" s="77"/>
      <c r="GD28" s="77"/>
      <c r="GE28" s="78"/>
    </row>
    <row r="29" spans="1:188" ht="56.25" customHeight="1" x14ac:dyDescent="0.2">
      <c r="A29" s="72"/>
      <c r="B29" s="73"/>
      <c r="C29" s="73"/>
      <c r="D29" s="73"/>
      <c r="E29" s="74"/>
      <c r="F29" s="82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4"/>
      <c r="AR29" s="72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4"/>
      <c r="BD29" s="72"/>
      <c r="BE29" s="73"/>
      <c r="BF29" s="73"/>
      <c r="BG29" s="73"/>
      <c r="BH29" s="73"/>
      <c r="BI29" s="73"/>
      <c r="BJ29" s="73"/>
      <c r="BK29" s="73"/>
      <c r="BL29" s="73"/>
      <c r="BM29" s="74"/>
      <c r="BN29" s="72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4"/>
      <c r="CD29" s="72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89"/>
      <c r="CR29" s="90"/>
      <c r="CS29" s="90"/>
      <c r="CT29" s="90"/>
      <c r="CU29" s="90"/>
      <c r="CV29" s="90"/>
      <c r="CW29" s="90"/>
      <c r="CX29" s="90"/>
      <c r="CY29" s="73"/>
      <c r="CZ29" s="73"/>
      <c r="DA29" s="73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72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4"/>
      <c r="ED29" s="58" t="s">
        <v>234</v>
      </c>
      <c r="EE29" s="56"/>
      <c r="EF29" s="56"/>
      <c r="EG29" s="56"/>
      <c r="EH29" s="56"/>
      <c r="EI29" s="56"/>
      <c r="EJ29" s="56"/>
      <c r="EK29" s="56"/>
      <c r="EL29" s="56"/>
      <c r="EM29" s="56"/>
      <c r="EN29" s="56"/>
      <c r="EO29" s="56"/>
      <c r="EP29" s="56"/>
      <c r="EQ29" s="56"/>
      <c r="ER29" s="56"/>
      <c r="ES29" s="56"/>
      <c r="ET29" s="56"/>
      <c r="EU29" s="56"/>
      <c r="EV29" s="58" t="s">
        <v>235</v>
      </c>
      <c r="EW29" s="63"/>
      <c r="EX29" s="63"/>
      <c r="EY29" s="63"/>
      <c r="EZ29" s="63"/>
      <c r="FA29" s="63"/>
      <c r="FB29" s="63"/>
      <c r="FC29" s="63"/>
      <c r="FD29" s="63"/>
      <c r="FE29" s="63"/>
      <c r="FF29" s="63"/>
      <c r="FG29" s="63"/>
      <c r="FH29" s="63"/>
      <c r="FI29" s="63"/>
      <c r="FJ29" s="63"/>
      <c r="FK29" s="68"/>
      <c r="FL29" s="63" t="s">
        <v>194</v>
      </c>
      <c r="FM29" s="63"/>
      <c r="FN29" s="63"/>
      <c r="FO29" s="63"/>
      <c r="FP29" s="63"/>
      <c r="FQ29" s="63"/>
      <c r="FR29" s="63"/>
      <c r="FS29" s="63"/>
      <c r="FT29" s="63"/>
      <c r="FU29" s="63"/>
      <c r="FV29" s="63"/>
      <c r="FW29" s="63"/>
      <c r="FX29" s="63"/>
      <c r="FY29" s="63"/>
      <c r="FZ29" s="63"/>
      <c r="GA29" s="63"/>
      <c r="GB29" s="63"/>
      <c r="GC29" s="63"/>
      <c r="GD29" s="63"/>
      <c r="GE29" s="68"/>
    </row>
    <row r="30" spans="1:188" x14ac:dyDescent="0.2">
      <c r="A30" s="59">
        <v>1</v>
      </c>
      <c r="B30" s="59"/>
      <c r="C30" s="59"/>
      <c r="D30" s="59"/>
      <c r="E30" s="59"/>
      <c r="F30" s="58">
        <v>2</v>
      </c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58">
        <v>3</v>
      </c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58">
        <v>4</v>
      </c>
      <c r="BE30" s="63"/>
      <c r="BF30" s="63"/>
      <c r="BG30" s="63"/>
      <c r="BH30" s="63"/>
      <c r="BI30" s="63"/>
      <c r="BJ30" s="63"/>
      <c r="BK30" s="63"/>
      <c r="BL30" s="63"/>
      <c r="BM30" s="68"/>
      <c r="BN30" s="58">
        <v>5</v>
      </c>
      <c r="BO30" s="63"/>
      <c r="BP30" s="63"/>
      <c r="BQ30" s="63"/>
      <c r="BR30" s="63"/>
      <c r="BS30" s="63"/>
      <c r="BT30" s="63"/>
      <c r="BU30" s="63"/>
      <c r="BV30" s="63"/>
      <c r="BW30" s="63"/>
      <c r="BX30" s="63"/>
      <c r="BY30" s="63"/>
      <c r="BZ30" s="63"/>
      <c r="CA30" s="63"/>
      <c r="CB30" s="63"/>
      <c r="CC30" s="68"/>
      <c r="CD30" s="58">
        <v>6</v>
      </c>
      <c r="CE30" s="63"/>
      <c r="CF30" s="63"/>
      <c r="CG30" s="63"/>
      <c r="CH30" s="63"/>
      <c r="CI30" s="63"/>
      <c r="CJ30" s="63"/>
      <c r="CK30" s="63"/>
      <c r="CL30" s="63"/>
      <c r="CM30" s="63"/>
      <c r="CN30" s="63"/>
      <c r="CO30" s="63"/>
      <c r="CP30" s="63"/>
      <c r="CQ30" s="59">
        <v>7</v>
      </c>
      <c r="CR30" s="59"/>
      <c r="CS30" s="59"/>
      <c r="CT30" s="59"/>
      <c r="CU30" s="59"/>
      <c r="CV30" s="59"/>
      <c r="CW30" s="59"/>
      <c r="CX30" s="59"/>
      <c r="CY30" s="59"/>
      <c r="CZ30" s="59"/>
      <c r="DA30" s="59"/>
      <c r="DB30" s="63">
        <v>8</v>
      </c>
      <c r="DC30" s="63"/>
      <c r="DD30" s="63"/>
      <c r="DE30" s="63"/>
      <c r="DF30" s="63"/>
      <c r="DG30" s="63"/>
      <c r="DH30" s="63"/>
      <c r="DI30" s="63"/>
      <c r="DJ30" s="63"/>
      <c r="DK30" s="63"/>
      <c r="DL30" s="63"/>
      <c r="DM30" s="68"/>
      <c r="DN30" s="58">
        <v>9</v>
      </c>
      <c r="DO30" s="63"/>
      <c r="DP30" s="63"/>
      <c r="DQ30" s="63"/>
      <c r="DR30" s="63"/>
      <c r="DS30" s="63"/>
      <c r="DT30" s="63"/>
      <c r="DU30" s="63"/>
      <c r="DV30" s="63"/>
      <c r="DW30" s="63"/>
      <c r="DX30" s="63"/>
      <c r="DY30" s="63"/>
      <c r="DZ30" s="63"/>
      <c r="EA30" s="63"/>
      <c r="EB30" s="63"/>
      <c r="EC30" s="68"/>
      <c r="ED30" s="58">
        <v>10</v>
      </c>
      <c r="EE30" s="63"/>
      <c r="EF30" s="63"/>
      <c r="EG30" s="63"/>
      <c r="EH30" s="63"/>
      <c r="EI30" s="63"/>
      <c r="EJ30" s="63"/>
      <c r="EK30" s="63"/>
      <c r="EL30" s="63"/>
      <c r="EM30" s="63"/>
      <c r="EN30" s="63"/>
      <c r="EO30" s="63"/>
      <c r="EP30" s="63"/>
      <c r="EQ30" s="63"/>
      <c r="ER30" s="63"/>
      <c r="ES30" s="63"/>
      <c r="ET30" s="63"/>
      <c r="EU30" s="63"/>
      <c r="EV30" s="58">
        <v>11</v>
      </c>
      <c r="EW30" s="63"/>
      <c r="EX30" s="63"/>
      <c r="EY30" s="63"/>
      <c r="EZ30" s="63"/>
      <c r="FA30" s="63"/>
      <c r="FB30" s="63"/>
      <c r="FC30" s="63"/>
      <c r="FD30" s="63"/>
      <c r="FE30" s="63"/>
      <c r="FF30" s="63"/>
      <c r="FG30" s="63"/>
      <c r="FH30" s="63"/>
      <c r="FI30" s="63"/>
      <c r="FJ30" s="63"/>
      <c r="FK30" s="68"/>
      <c r="FL30" s="63">
        <v>12</v>
      </c>
      <c r="FM30" s="63"/>
      <c r="FN30" s="63"/>
      <c r="FO30" s="63"/>
      <c r="FP30" s="63"/>
      <c r="FQ30" s="63"/>
      <c r="FR30" s="63"/>
      <c r="FS30" s="63"/>
      <c r="FT30" s="63"/>
      <c r="FU30" s="63"/>
      <c r="FV30" s="63"/>
      <c r="FW30" s="63"/>
      <c r="FX30" s="63"/>
      <c r="FY30" s="63"/>
      <c r="FZ30" s="63"/>
      <c r="GA30" s="63"/>
      <c r="GB30" s="63"/>
      <c r="GC30" s="63"/>
      <c r="GD30" s="63"/>
      <c r="GE30" s="68"/>
    </row>
    <row r="31" spans="1:188" ht="70.5" customHeight="1" x14ac:dyDescent="0.2">
      <c r="A31" s="59">
        <v>1</v>
      </c>
      <c r="B31" s="59"/>
      <c r="C31" s="59"/>
      <c r="D31" s="59"/>
      <c r="E31" s="59"/>
      <c r="F31" s="104" t="s">
        <v>276</v>
      </c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6"/>
      <c r="AR31" s="58">
        <v>131</v>
      </c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98">
        <v>3040990.09</v>
      </c>
      <c r="BE31" s="117"/>
      <c r="BF31" s="117"/>
      <c r="BG31" s="117"/>
      <c r="BH31" s="117"/>
      <c r="BI31" s="117"/>
      <c r="BJ31" s="117"/>
      <c r="BK31" s="117"/>
      <c r="BL31" s="117"/>
      <c r="BM31" s="118"/>
      <c r="BN31" s="58"/>
      <c r="BO31" s="63"/>
      <c r="BP31" s="63"/>
      <c r="BQ31" s="63"/>
      <c r="BR31" s="63"/>
      <c r="BS31" s="63"/>
      <c r="BT31" s="63"/>
      <c r="BU31" s="63"/>
      <c r="BV31" s="63"/>
      <c r="BW31" s="63"/>
      <c r="BX31" s="63"/>
      <c r="BY31" s="63"/>
      <c r="BZ31" s="63"/>
      <c r="CA31" s="56"/>
      <c r="CB31" s="56"/>
      <c r="CC31" s="57"/>
      <c r="CD31" s="98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09"/>
      <c r="DC31" s="109"/>
      <c r="DD31" s="109"/>
      <c r="DE31" s="109"/>
      <c r="DF31" s="109"/>
      <c r="DG31" s="109"/>
      <c r="DH31" s="109"/>
      <c r="DI31" s="109"/>
      <c r="DJ31" s="109"/>
      <c r="DK31" s="109"/>
      <c r="DL31" s="109"/>
      <c r="DM31" s="110"/>
      <c r="DN31" s="98">
        <v>8284299.5700000003</v>
      </c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8"/>
      <c r="ED31" s="98">
        <f>DB31-DN31</f>
        <v>-8284299.5700000003</v>
      </c>
      <c r="EE31" s="117"/>
      <c r="EF31" s="117"/>
      <c r="EG31" s="117"/>
      <c r="EH31" s="117"/>
      <c r="EI31" s="117"/>
      <c r="EJ31" s="117"/>
      <c r="EK31" s="117"/>
      <c r="EL31" s="117"/>
      <c r="EM31" s="117"/>
      <c r="EN31" s="117"/>
      <c r="EO31" s="117"/>
      <c r="EP31" s="117"/>
      <c r="EQ31" s="117"/>
      <c r="ER31" s="117"/>
      <c r="ES31" s="117"/>
      <c r="ET31" s="117"/>
      <c r="EU31" s="117"/>
      <c r="EV31" s="119">
        <f>ED31/DN31</f>
        <v>-1</v>
      </c>
      <c r="EW31" s="120"/>
      <c r="EX31" s="120"/>
      <c r="EY31" s="120"/>
      <c r="EZ31" s="120"/>
      <c r="FA31" s="120"/>
      <c r="FB31" s="120"/>
      <c r="FC31" s="120"/>
      <c r="FD31" s="120"/>
      <c r="FE31" s="120"/>
      <c r="FF31" s="120"/>
      <c r="FG31" s="120"/>
      <c r="FH31" s="120"/>
      <c r="FI31" s="120"/>
      <c r="FJ31" s="120"/>
      <c r="FK31" s="121"/>
      <c r="FL31" s="122" t="s">
        <v>399</v>
      </c>
      <c r="FM31" s="122"/>
      <c r="FN31" s="122"/>
      <c r="FO31" s="122"/>
      <c r="FP31" s="122"/>
      <c r="FQ31" s="122"/>
      <c r="FR31" s="122"/>
      <c r="FS31" s="122"/>
      <c r="FT31" s="122"/>
      <c r="FU31" s="122"/>
      <c r="FV31" s="122"/>
      <c r="FW31" s="122"/>
      <c r="FX31" s="122"/>
      <c r="FY31" s="122"/>
      <c r="FZ31" s="122"/>
      <c r="GA31" s="122"/>
      <c r="GB31" s="122"/>
      <c r="GC31" s="122"/>
      <c r="GD31" s="122"/>
      <c r="GE31" s="123"/>
      <c r="GF31" s="12">
        <v>4133750</v>
      </c>
    </row>
    <row r="32" spans="1:188" ht="12.75" x14ac:dyDescent="0.2">
      <c r="A32" s="59">
        <v>2</v>
      </c>
      <c r="B32" s="59"/>
      <c r="C32" s="59"/>
      <c r="D32" s="59"/>
      <c r="E32" s="59"/>
      <c r="F32" s="58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58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8"/>
      <c r="BE32" s="56"/>
      <c r="BF32" s="56"/>
      <c r="BG32" s="56"/>
      <c r="BH32" s="56"/>
      <c r="BI32" s="56"/>
      <c r="BJ32" s="56"/>
      <c r="BK32" s="56"/>
      <c r="BL32" s="56"/>
      <c r="BM32" s="57"/>
      <c r="BN32" s="58"/>
      <c r="BO32" s="63"/>
      <c r="BP32" s="63"/>
      <c r="BQ32" s="63"/>
      <c r="BR32" s="63"/>
      <c r="BS32" s="63"/>
      <c r="BT32" s="63"/>
      <c r="BU32" s="63"/>
      <c r="BV32" s="63"/>
      <c r="BW32" s="63"/>
      <c r="BX32" s="63"/>
      <c r="BY32" s="63"/>
      <c r="BZ32" s="63"/>
      <c r="CA32" s="56"/>
      <c r="CB32" s="56"/>
      <c r="CC32" s="57"/>
      <c r="CD32" s="58"/>
      <c r="CE32" s="56"/>
      <c r="CF32" s="56"/>
      <c r="CG32" s="56"/>
      <c r="CH32" s="56"/>
      <c r="CI32" s="56"/>
      <c r="CJ32" s="56"/>
      <c r="CK32" s="56"/>
      <c r="CL32" s="56"/>
      <c r="CM32" s="56"/>
      <c r="CN32" s="56"/>
      <c r="CO32" s="56"/>
      <c r="CP32" s="56"/>
      <c r="CQ32" s="59"/>
      <c r="CR32" s="59"/>
      <c r="CS32" s="59"/>
      <c r="CT32" s="59"/>
      <c r="CU32" s="59"/>
      <c r="CV32" s="59"/>
      <c r="CW32" s="59"/>
      <c r="CX32" s="59"/>
      <c r="CY32" s="59"/>
      <c r="CZ32" s="59"/>
      <c r="DA32" s="59"/>
      <c r="DB32" s="63"/>
      <c r="DC32" s="63"/>
      <c r="DD32" s="63"/>
      <c r="DE32" s="63"/>
      <c r="DF32" s="63"/>
      <c r="DG32" s="63"/>
      <c r="DH32" s="63"/>
      <c r="DI32" s="63"/>
      <c r="DJ32" s="63"/>
      <c r="DK32" s="63"/>
      <c r="DL32" s="63"/>
      <c r="DM32" s="68"/>
      <c r="DN32" s="58"/>
      <c r="DO32" s="56"/>
      <c r="DP32" s="56"/>
      <c r="DQ32" s="56"/>
      <c r="DR32" s="56"/>
      <c r="DS32" s="56"/>
      <c r="DT32" s="56"/>
      <c r="DU32" s="56"/>
      <c r="DV32" s="56"/>
      <c r="DW32" s="56"/>
      <c r="DX32" s="56"/>
      <c r="DY32" s="56"/>
      <c r="DZ32" s="56"/>
      <c r="EA32" s="56"/>
      <c r="EB32" s="56"/>
      <c r="EC32" s="57"/>
      <c r="ED32" s="58"/>
      <c r="EE32" s="56"/>
      <c r="EF32" s="56"/>
      <c r="EG32" s="56"/>
      <c r="EH32" s="56"/>
      <c r="EI32" s="56"/>
      <c r="EJ32" s="56"/>
      <c r="EK32" s="56"/>
      <c r="EL32" s="56"/>
      <c r="EM32" s="56"/>
      <c r="EN32" s="56"/>
      <c r="EO32" s="56"/>
      <c r="EP32" s="56"/>
      <c r="EQ32" s="56"/>
      <c r="ER32" s="56"/>
      <c r="ES32" s="56"/>
      <c r="ET32" s="56"/>
      <c r="EU32" s="56"/>
      <c r="EV32" s="62"/>
      <c r="EW32" s="56"/>
      <c r="EX32" s="56"/>
      <c r="EY32" s="56"/>
      <c r="EZ32" s="56"/>
      <c r="FA32" s="56"/>
      <c r="FB32" s="56"/>
      <c r="FC32" s="56"/>
      <c r="FD32" s="56"/>
      <c r="FE32" s="56"/>
      <c r="FF32" s="56"/>
      <c r="FG32" s="56"/>
      <c r="FH32" s="56"/>
      <c r="FI32" s="56"/>
      <c r="FJ32" s="56"/>
      <c r="FK32" s="57"/>
      <c r="FL32" s="56"/>
      <c r="FM32" s="56"/>
      <c r="FN32" s="56"/>
      <c r="FO32" s="56"/>
      <c r="FP32" s="56"/>
      <c r="FQ32" s="56"/>
      <c r="FR32" s="56"/>
      <c r="FS32" s="56"/>
      <c r="FT32" s="56"/>
      <c r="FU32" s="56"/>
      <c r="FV32" s="56"/>
      <c r="FW32" s="56"/>
      <c r="FX32" s="56"/>
      <c r="FY32" s="56"/>
      <c r="FZ32" s="56"/>
      <c r="GA32" s="56"/>
      <c r="GB32" s="56"/>
      <c r="GC32" s="56"/>
      <c r="GD32" s="56"/>
      <c r="GE32" s="57"/>
    </row>
    <row r="33" spans="1:187" ht="12.75" x14ac:dyDescent="0.2">
      <c r="A33" s="59">
        <v>3</v>
      </c>
      <c r="B33" s="59"/>
      <c r="C33" s="59"/>
      <c r="D33" s="59"/>
      <c r="E33" s="59"/>
      <c r="F33" s="58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58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6"/>
      <c r="BD33" s="58"/>
      <c r="BE33" s="56"/>
      <c r="BF33" s="56"/>
      <c r="BG33" s="56"/>
      <c r="BH33" s="56"/>
      <c r="BI33" s="56"/>
      <c r="BJ33" s="56"/>
      <c r="BK33" s="56"/>
      <c r="BL33" s="56"/>
      <c r="BM33" s="57"/>
      <c r="BN33" s="58"/>
      <c r="BO33" s="63"/>
      <c r="BP33" s="63"/>
      <c r="BQ33" s="63"/>
      <c r="BR33" s="63"/>
      <c r="BS33" s="63"/>
      <c r="BT33" s="63"/>
      <c r="BU33" s="63"/>
      <c r="BV33" s="63"/>
      <c r="BW33" s="63"/>
      <c r="BX33" s="63"/>
      <c r="BY33" s="63"/>
      <c r="BZ33" s="63"/>
      <c r="CA33" s="56"/>
      <c r="CB33" s="56"/>
      <c r="CC33" s="57"/>
      <c r="CD33" s="58"/>
      <c r="CE33" s="56"/>
      <c r="CF33" s="56"/>
      <c r="CG33" s="56"/>
      <c r="CH33" s="56"/>
      <c r="CI33" s="56"/>
      <c r="CJ33" s="56"/>
      <c r="CK33" s="56"/>
      <c r="CL33" s="56"/>
      <c r="CM33" s="56"/>
      <c r="CN33" s="56"/>
      <c r="CO33" s="56"/>
      <c r="CP33" s="56"/>
      <c r="CQ33" s="59"/>
      <c r="CR33" s="59"/>
      <c r="CS33" s="59"/>
      <c r="CT33" s="59"/>
      <c r="CU33" s="59"/>
      <c r="CV33" s="59"/>
      <c r="CW33" s="59"/>
      <c r="CX33" s="59"/>
      <c r="CY33" s="59"/>
      <c r="CZ33" s="59"/>
      <c r="DA33" s="59"/>
      <c r="DB33" s="63"/>
      <c r="DC33" s="63"/>
      <c r="DD33" s="63"/>
      <c r="DE33" s="63"/>
      <c r="DF33" s="63"/>
      <c r="DG33" s="63"/>
      <c r="DH33" s="63"/>
      <c r="DI33" s="63"/>
      <c r="DJ33" s="63"/>
      <c r="DK33" s="63"/>
      <c r="DL33" s="63"/>
      <c r="DM33" s="68"/>
      <c r="DN33" s="58"/>
      <c r="DO33" s="56"/>
      <c r="DP33" s="56"/>
      <c r="DQ33" s="56"/>
      <c r="DR33" s="56"/>
      <c r="DS33" s="56"/>
      <c r="DT33" s="56"/>
      <c r="DU33" s="56"/>
      <c r="DV33" s="56"/>
      <c r="DW33" s="56"/>
      <c r="DX33" s="56"/>
      <c r="DY33" s="56"/>
      <c r="DZ33" s="56"/>
      <c r="EA33" s="56"/>
      <c r="EB33" s="56"/>
      <c r="EC33" s="57"/>
      <c r="ED33" s="58"/>
      <c r="EE33" s="56"/>
      <c r="EF33" s="56"/>
      <c r="EG33" s="56"/>
      <c r="EH33" s="56"/>
      <c r="EI33" s="56"/>
      <c r="EJ33" s="56"/>
      <c r="EK33" s="56"/>
      <c r="EL33" s="56"/>
      <c r="EM33" s="56"/>
      <c r="EN33" s="56"/>
      <c r="EO33" s="56"/>
      <c r="EP33" s="56"/>
      <c r="EQ33" s="56"/>
      <c r="ER33" s="56"/>
      <c r="ES33" s="56"/>
      <c r="ET33" s="56"/>
      <c r="EU33" s="56"/>
      <c r="EV33" s="62"/>
      <c r="EW33" s="56"/>
      <c r="EX33" s="56"/>
      <c r="EY33" s="56"/>
      <c r="EZ33" s="56"/>
      <c r="FA33" s="56"/>
      <c r="FB33" s="56"/>
      <c r="FC33" s="56"/>
      <c r="FD33" s="56"/>
      <c r="FE33" s="56"/>
      <c r="FF33" s="56"/>
      <c r="FG33" s="56"/>
      <c r="FH33" s="56"/>
      <c r="FI33" s="56"/>
      <c r="FJ33" s="56"/>
      <c r="FK33" s="57"/>
      <c r="FL33" s="56"/>
      <c r="FM33" s="56"/>
      <c r="FN33" s="56"/>
      <c r="FO33" s="56"/>
      <c r="FP33" s="56"/>
      <c r="FQ33" s="56"/>
      <c r="FR33" s="56"/>
      <c r="FS33" s="56"/>
      <c r="FT33" s="56"/>
      <c r="FU33" s="56"/>
      <c r="FV33" s="56"/>
      <c r="FW33" s="56"/>
      <c r="FX33" s="56"/>
      <c r="FY33" s="56"/>
      <c r="FZ33" s="56"/>
      <c r="GA33" s="56"/>
      <c r="GB33" s="56"/>
      <c r="GC33" s="56"/>
      <c r="GD33" s="56"/>
      <c r="GE33" s="57"/>
    </row>
    <row r="34" spans="1:187" ht="12.75" customHeight="1" x14ac:dyDescent="0.2">
      <c r="A34" s="58" t="s">
        <v>16</v>
      </c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8"/>
      <c r="AJ34" s="128"/>
      <c r="AK34" s="128"/>
      <c r="AL34" s="128"/>
      <c r="AM34" s="128"/>
      <c r="AN34" s="128"/>
      <c r="AO34" s="128"/>
      <c r="AP34" s="128"/>
      <c r="AQ34" s="129"/>
      <c r="AR34" s="58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8"/>
      <c r="BE34" s="56"/>
      <c r="BF34" s="56"/>
      <c r="BG34" s="56"/>
      <c r="BH34" s="56"/>
      <c r="BI34" s="56"/>
      <c r="BJ34" s="56"/>
      <c r="BK34" s="56"/>
      <c r="BL34" s="56"/>
      <c r="BM34" s="57"/>
      <c r="BN34" s="58"/>
      <c r="BO34" s="63"/>
      <c r="BP34" s="63"/>
      <c r="BQ34" s="63"/>
      <c r="BR34" s="63"/>
      <c r="BS34" s="63"/>
      <c r="BT34" s="63"/>
      <c r="BU34" s="63"/>
      <c r="BV34" s="63"/>
      <c r="BW34" s="63"/>
      <c r="BX34" s="63"/>
      <c r="BY34" s="63"/>
      <c r="BZ34" s="63"/>
      <c r="CA34" s="56"/>
      <c r="CB34" s="56"/>
      <c r="CC34" s="57"/>
      <c r="CD34" s="58"/>
      <c r="CE34" s="56"/>
      <c r="CF34" s="56"/>
      <c r="CG34" s="56"/>
      <c r="CH34" s="56"/>
      <c r="CI34" s="56"/>
      <c r="CJ34" s="56"/>
      <c r="CK34" s="56"/>
      <c r="CL34" s="56"/>
      <c r="CM34" s="56"/>
      <c r="CN34" s="56"/>
      <c r="CO34" s="56"/>
      <c r="CP34" s="56"/>
      <c r="CQ34" s="59"/>
      <c r="CR34" s="59"/>
      <c r="CS34" s="59"/>
      <c r="CT34" s="59"/>
      <c r="CU34" s="59"/>
      <c r="CV34" s="59"/>
      <c r="CW34" s="59"/>
      <c r="CX34" s="59"/>
      <c r="CY34" s="59"/>
      <c r="CZ34" s="59"/>
      <c r="DA34" s="59"/>
      <c r="DB34" s="63"/>
      <c r="DC34" s="63"/>
      <c r="DD34" s="63"/>
      <c r="DE34" s="63"/>
      <c r="DF34" s="63"/>
      <c r="DG34" s="63"/>
      <c r="DH34" s="63"/>
      <c r="DI34" s="63"/>
      <c r="DJ34" s="63"/>
      <c r="DK34" s="63"/>
      <c r="DL34" s="63"/>
      <c r="DM34" s="68"/>
      <c r="DN34" s="58"/>
      <c r="DO34" s="56"/>
      <c r="DP34" s="56"/>
      <c r="DQ34" s="56"/>
      <c r="DR34" s="56"/>
      <c r="DS34" s="56"/>
      <c r="DT34" s="56"/>
      <c r="DU34" s="56"/>
      <c r="DV34" s="56"/>
      <c r="DW34" s="56"/>
      <c r="DX34" s="56"/>
      <c r="DY34" s="56"/>
      <c r="DZ34" s="56"/>
      <c r="EA34" s="56"/>
      <c r="EB34" s="56"/>
      <c r="EC34" s="57"/>
      <c r="ED34" s="58"/>
      <c r="EE34" s="56"/>
      <c r="EF34" s="56"/>
      <c r="EG34" s="56"/>
      <c r="EH34" s="56"/>
      <c r="EI34" s="56"/>
      <c r="EJ34" s="56"/>
      <c r="EK34" s="56"/>
      <c r="EL34" s="56"/>
      <c r="EM34" s="56"/>
      <c r="EN34" s="56"/>
      <c r="EO34" s="56"/>
      <c r="EP34" s="56"/>
      <c r="EQ34" s="56"/>
      <c r="ER34" s="56"/>
      <c r="ES34" s="56"/>
      <c r="ET34" s="56"/>
      <c r="EU34" s="56"/>
      <c r="EV34" s="62"/>
      <c r="EW34" s="56"/>
      <c r="EX34" s="56"/>
      <c r="EY34" s="56"/>
      <c r="EZ34" s="56"/>
      <c r="FA34" s="56"/>
      <c r="FB34" s="56"/>
      <c r="FC34" s="56"/>
      <c r="FD34" s="56"/>
      <c r="FE34" s="56"/>
      <c r="FF34" s="56"/>
      <c r="FG34" s="56"/>
      <c r="FH34" s="56"/>
      <c r="FI34" s="56"/>
      <c r="FJ34" s="56"/>
      <c r="FK34" s="57"/>
      <c r="FL34" s="56"/>
      <c r="FM34" s="56"/>
      <c r="FN34" s="56"/>
      <c r="FO34" s="56"/>
      <c r="FP34" s="56"/>
      <c r="FQ34" s="56"/>
      <c r="FR34" s="56"/>
      <c r="FS34" s="56"/>
      <c r="FT34" s="56"/>
      <c r="FU34" s="56"/>
      <c r="FV34" s="56"/>
      <c r="FW34" s="56"/>
      <c r="FX34" s="56"/>
      <c r="FY34" s="56"/>
      <c r="FZ34" s="56"/>
      <c r="GA34" s="56"/>
      <c r="GB34" s="56"/>
      <c r="GC34" s="56"/>
      <c r="GD34" s="56"/>
      <c r="GE34" s="57"/>
    </row>
    <row r="35" spans="1:187" ht="15.75" customHeight="1" x14ac:dyDescent="0.2">
      <c r="A35" s="85" t="s">
        <v>199</v>
      </c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  <c r="BT35" s="86"/>
      <c r="BU35" s="86"/>
      <c r="BV35" s="86"/>
      <c r="BW35" s="86"/>
      <c r="BX35" s="86"/>
      <c r="BY35" s="86"/>
      <c r="BZ35" s="86"/>
      <c r="CA35" s="86"/>
      <c r="CB35" s="86"/>
      <c r="CC35" s="86"/>
      <c r="CD35" s="86"/>
      <c r="CE35" s="86"/>
      <c r="CF35" s="86"/>
      <c r="CG35" s="86"/>
      <c r="CH35" s="86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86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86"/>
      <c r="ES35" s="86"/>
      <c r="ET35" s="86"/>
      <c r="EU35" s="86"/>
      <c r="EV35" s="86"/>
      <c r="EW35" s="86"/>
      <c r="EX35" s="86"/>
      <c r="EY35" s="86"/>
      <c r="EZ35" s="86"/>
      <c r="FA35" s="86"/>
      <c r="FB35" s="86"/>
      <c r="FC35" s="86"/>
      <c r="FD35" s="86"/>
      <c r="FE35" s="86"/>
      <c r="FF35" s="86"/>
      <c r="FG35" s="86"/>
      <c r="FH35" s="86"/>
      <c r="FI35" s="86"/>
      <c r="FJ35" s="86"/>
      <c r="FK35" s="86"/>
      <c r="FL35" s="86"/>
      <c r="FM35" s="86"/>
      <c r="FN35" s="86"/>
      <c r="FO35" s="86"/>
      <c r="FP35" s="86"/>
      <c r="FQ35" s="86"/>
      <c r="FR35" s="86"/>
      <c r="FS35" s="86"/>
      <c r="FT35" s="86"/>
      <c r="FU35" s="86"/>
      <c r="FV35" s="86"/>
      <c r="FW35" s="86"/>
      <c r="FX35" s="86"/>
      <c r="FY35" s="86"/>
      <c r="FZ35" s="86"/>
      <c r="GA35" s="86"/>
      <c r="GB35" s="86"/>
      <c r="GC35" s="86"/>
      <c r="GD35" s="86"/>
      <c r="GE35" s="86"/>
    </row>
    <row r="36" spans="1:187" ht="12.75" x14ac:dyDescent="0.2">
      <c r="A36" s="133"/>
      <c r="B36" s="134"/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  <c r="R36" s="134"/>
      <c r="S36" s="134"/>
      <c r="T36" s="134"/>
      <c r="U36" s="134"/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4"/>
      <c r="AK36" s="134"/>
      <c r="AL36" s="134"/>
      <c r="AM36" s="134"/>
      <c r="AN36" s="134"/>
      <c r="AO36" s="134"/>
      <c r="AP36" s="134"/>
      <c r="AQ36" s="134"/>
      <c r="AR36" s="134"/>
      <c r="AS36" s="134"/>
      <c r="AT36" s="134"/>
      <c r="AU36" s="134"/>
      <c r="AV36" s="134"/>
      <c r="AW36" s="134"/>
      <c r="AX36" s="134"/>
      <c r="AY36" s="134"/>
      <c r="AZ36" s="134"/>
      <c r="BA36" s="134"/>
      <c r="BB36" s="134"/>
      <c r="BC36" s="134"/>
      <c r="BD36" s="134"/>
      <c r="BE36" s="134"/>
      <c r="BF36" s="134"/>
      <c r="BG36" s="134"/>
      <c r="BH36" s="134"/>
      <c r="BI36" s="134"/>
      <c r="BJ36" s="134"/>
      <c r="BK36" s="134"/>
      <c r="BL36" s="134"/>
      <c r="BM36" s="134"/>
      <c r="BN36" s="134"/>
      <c r="BO36" s="134"/>
      <c r="BP36" s="134"/>
      <c r="BQ36" s="134"/>
      <c r="BR36" s="134"/>
      <c r="BS36" s="134"/>
      <c r="BT36" s="134"/>
      <c r="BU36" s="134"/>
      <c r="BV36" s="134"/>
      <c r="BW36" s="134"/>
      <c r="BX36" s="134"/>
      <c r="BY36" s="134"/>
      <c r="BZ36" s="134"/>
      <c r="CA36" s="134"/>
      <c r="CB36" s="134"/>
      <c r="CC36" s="134"/>
      <c r="CD36" s="134"/>
      <c r="CE36" s="134"/>
      <c r="CF36" s="134"/>
      <c r="CG36" s="134"/>
      <c r="CH36" s="134"/>
      <c r="CI36" s="134"/>
      <c r="CJ36" s="134"/>
      <c r="CK36" s="134"/>
      <c r="CL36" s="134"/>
      <c r="CM36" s="134"/>
      <c r="CN36" s="134"/>
      <c r="CO36" s="134"/>
      <c r="CP36" s="134"/>
      <c r="CQ36" s="134"/>
      <c r="CR36" s="134"/>
      <c r="CS36" s="134"/>
      <c r="CT36" s="134"/>
      <c r="CU36" s="134"/>
      <c r="CV36" s="134"/>
      <c r="CW36" s="134"/>
      <c r="CX36" s="134"/>
      <c r="CY36" s="134"/>
      <c r="CZ36" s="134"/>
      <c r="DA36" s="134"/>
      <c r="DB36" s="134"/>
      <c r="DC36" s="134"/>
      <c r="DD36" s="134"/>
      <c r="DE36" s="134"/>
      <c r="DF36" s="134"/>
      <c r="DG36" s="134"/>
      <c r="DH36" s="134"/>
      <c r="DI36" s="134"/>
      <c r="DJ36" s="134"/>
      <c r="DK36" s="134"/>
      <c r="DL36" s="134"/>
      <c r="DM36" s="134"/>
      <c r="DN36" s="134"/>
      <c r="DO36" s="134"/>
      <c r="DP36" s="134"/>
      <c r="DQ36" s="134"/>
      <c r="DR36" s="134"/>
      <c r="DS36" s="134"/>
      <c r="DT36" s="134"/>
      <c r="DU36" s="134"/>
      <c r="DV36" s="134"/>
      <c r="DW36" s="134"/>
      <c r="DX36" s="134"/>
      <c r="DY36" s="134"/>
      <c r="DZ36" s="134"/>
      <c r="EA36" s="134"/>
      <c r="EB36" s="134"/>
      <c r="EC36" s="134"/>
      <c r="ED36" s="134"/>
      <c r="EE36" s="134"/>
      <c r="EF36" s="134"/>
      <c r="EG36" s="134"/>
      <c r="EH36" s="134"/>
      <c r="EI36" s="134"/>
      <c r="EJ36" s="134"/>
      <c r="EK36" s="134"/>
      <c r="EL36" s="134"/>
      <c r="EM36" s="134"/>
      <c r="EN36" s="134"/>
      <c r="EO36" s="134"/>
      <c r="EP36" s="134"/>
      <c r="EQ36" s="134"/>
      <c r="ER36" s="134"/>
      <c r="ES36" s="134"/>
      <c r="ET36" s="134"/>
      <c r="EU36" s="134"/>
      <c r="EV36" s="134"/>
      <c r="EW36" s="134"/>
      <c r="EX36" s="134"/>
      <c r="EY36" s="134"/>
      <c r="EZ36" s="134"/>
      <c r="FA36" s="134"/>
      <c r="FB36" s="134"/>
      <c r="FC36" s="134"/>
      <c r="FD36" s="134"/>
      <c r="FE36" s="134"/>
      <c r="FF36" s="134"/>
      <c r="FG36" s="134"/>
      <c r="FH36" s="134"/>
      <c r="FI36" s="134"/>
      <c r="FJ36" s="134"/>
      <c r="FK36" s="134"/>
      <c r="FL36" s="134"/>
      <c r="FM36" s="134"/>
      <c r="FN36" s="134"/>
      <c r="FO36" s="134"/>
      <c r="FP36" s="134"/>
      <c r="FQ36" s="134"/>
      <c r="FR36" s="134"/>
      <c r="FS36" s="134"/>
      <c r="FT36" s="134"/>
      <c r="FU36" s="134"/>
      <c r="FV36" s="134"/>
      <c r="FW36" s="134"/>
      <c r="FX36" s="134"/>
      <c r="FY36" s="134"/>
      <c r="FZ36" s="134"/>
      <c r="GA36" s="134"/>
      <c r="GB36" s="134"/>
      <c r="GC36" s="134"/>
      <c r="GD36" s="134"/>
      <c r="GE36" s="134"/>
    </row>
    <row r="37" spans="1:187" ht="14.25" customHeight="1" x14ac:dyDescent="0.2">
      <c r="A37" s="115" t="s">
        <v>212</v>
      </c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5"/>
      <c r="EL37" s="115"/>
      <c r="EM37" s="115"/>
      <c r="EN37" s="115"/>
      <c r="EO37" s="115"/>
      <c r="EP37" s="115"/>
      <c r="EQ37" s="115"/>
      <c r="ER37" s="115"/>
      <c r="ES37" s="115"/>
      <c r="ET37" s="115"/>
      <c r="EU37" s="115"/>
      <c r="EV37" s="115"/>
      <c r="EW37" s="115"/>
      <c r="EX37" s="115"/>
      <c r="EY37" s="115"/>
      <c r="EZ37" s="115"/>
      <c r="FA37" s="115"/>
      <c r="FB37" s="115"/>
      <c r="FC37" s="115"/>
      <c r="FD37" s="115"/>
      <c r="FE37" s="115"/>
      <c r="FF37" s="115"/>
      <c r="FG37" s="115"/>
      <c r="FH37" s="115"/>
      <c r="FI37" s="115"/>
      <c r="FJ37" s="115"/>
      <c r="FK37" s="115"/>
      <c r="FL37" s="115"/>
      <c r="FM37" s="115"/>
      <c r="FN37" s="115"/>
      <c r="FO37" s="115"/>
      <c r="FP37" s="115"/>
      <c r="FQ37" s="115"/>
      <c r="FR37" s="115"/>
      <c r="FS37" s="115"/>
      <c r="FT37" s="115"/>
      <c r="FU37" s="115"/>
      <c r="FV37" s="115"/>
      <c r="FW37" s="115"/>
      <c r="FX37" s="115"/>
      <c r="FY37" s="115"/>
      <c r="FZ37" s="115"/>
      <c r="GA37" s="115"/>
      <c r="GB37" s="115"/>
      <c r="GC37" s="115"/>
      <c r="GD37" s="115"/>
      <c r="GE37" s="115"/>
    </row>
    <row r="38" spans="1:187" ht="6" customHeight="1" x14ac:dyDescent="0.2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</row>
    <row r="39" spans="1:187" ht="21" customHeight="1" x14ac:dyDescent="0.2">
      <c r="A39" s="59" t="s">
        <v>155</v>
      </c>
      <c r="B39" s="59"/>
      <c r="C39" s="59"/>
      <c r="D39" s="59"/>
      <c r="E39" s="59"/>
      <c r="F39" s="59" t="s">
        <v>45</v>
      </c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58" t="s">
        <v>219</v>
      </c>
      <c r="DX39" s="56"/>
      <c r="DY39" s="56"/>
      <c r="DZ39" s="56"/>
      <c r="EA39" s="56"/>
      <c r="EB39" s="56"/>
      <c r="EC39" s="56"/>
      <c r="ED39" s="56"/>
      <c r="EE39" s="56"/>
      <c r="EF39" s="56"/>
      <c r="EG39" s="56"/>
      <c r="EH39" s="56"/>
      <c r="EI39" s="56"/>
      <c r="EJ39" s="56"/>
      <c r="EK39" s="56"/>
      <c r="EL39" s="56"/>
      <c r="EM39" s="56"/>
      <c r="EN39" s="56"/>
      <c r="EO39" s="56"/>
      <c r="EP39" s="56"/>
      <c r="EQ39" s="56"/>
      <c r="ER39" s="57"/>
      <c r="ES39" s="58" t="s">
        <v>158</v>
      </c>
      <c r="ET39" s="63"/>
      <c r="EU39" s="63"/>
      <c r="EV39" s="63"/>
      <c r="EW39" s="63"/>
      <c r="EX39" s="63"/>
      <c r="EY39" s="63"/>
      <c r="EZ39" s="63"/>
      <c r="FA39" s="63"/>
      <c r="FB39" s="63"/>
      <c r="FC39" s="63"/>
      <c r="FD39" s="63"/>
      <c r="FE39" s="63"/>
      <c r="FF39" s="63"/>
      <c r="FG39" s="63"/>
      <c r="FH39" s="63"/>
      <c r="FI39" s="63"/>
      <c r="FJ39" s="63"/>
      <c r="FK39" s="63"/>
      <c r="FL39" s="63"/>
      <c r="FM39" s="63"/>
      <c r="FN39" s="63"/>
      <c r="FO39" s="63"/>
      <c r="FP39" s="63"/>
      <c r="FQ39" s="63"/>
      <c r="FR39" s="63"/>
      <c r="FS39" s="63"/>
      <c r="FT39" s="63"/>
      <c r="FU39" s="63"/>
      <c r="FV39" s="63"/>
      <c r="FW39" s="63"/>
      <c r="FX39" s="63"/>
      <c r="FY39" s="63"/>
      <c r="FZ39" s="63"/>
      <c r="GA39" s="63"/>
      <c r="GB39" s="63"/>
      <c r="GC39" s="63"/>
      <c r="GD39" s="63"/>
      <c r="GE39" s="68"/>
    </row>
    <row r="40" spans="1:187" ht="12.75" x14ac:dyDescent="0.2">
      <c r="A40" s="59">
        <v>1</v>
      </c>
      <c r="B40" s="59"/>
      <c r="C40" s="59"/>
      <c r="D40" s="59"/>
      <c r="E40" s="59"/>
      <c r="F40" s="59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7"/>
      <c r="CE40" s="87"/>
      <c r="CF40" s="87"/>
      <c r="CG40" s="87"/>
      <c r="CH40" s="87"/>
      <c r="CI40" s="87"/>
      <c r="CJ40" s="87"/>
      <c r="CK40" s="87"/>
      <c r="CL40" s="87"/>
      <c r="CM40" s="87"/>
      <c r="CN40" s="87"/>
      <c r="CO40" s="87"/>
      <c r="CP40" s="87"/>
      <c r="CQ40" s="87"/>
      <c r="CR40" s="87"/>
      <c r="CS40" s="87"/>
      <c r="CT40" s="87"/>
      <c r="CU40" s="87"/>
      <c r="CV40" s="87"/>
      <c r="CW40" s="87"/>
      <c r="CX40" s="87"/>
      <c r="CY40" s="87"/>
      <c r="CZ40" s="87"/>
      <c r="DA40" s="87"/>
      <c r="DB40" s="87"/>
      <c r="DC40" s="87"/>
      <c r="DD40" s="87"/>
      <c r="DE40" s="87"/>
      <c r="DF40" s="87"/>
      <c r="DG40" s="87"/>
      <c r="DH40" s="87"/>
      <c r="DI40" s="87"/>
      <c r="DJ40" s="87"/>
      <c r="DK40" s="87"/>
      <c r="DL40" s="87"/>
      <c r="DM40" s="87"/>
      <c r="DN40" s="87"/>
      <c r="DO40" s="87"/>
      <c r="DP40" s="87"/>
      <c r="DQ40" s="87"/>
      <c r="DR40" s="87"/>
      <c r="DS40" s="87"/>
      <c r="DT40" s="87"/>
      <c r="DU40" s="87"/>
      <c r="DV40" s="87"/>
      <c r="DW40" s="58"/>
      <c r="DX40" s="56"/>
      <c r="DY40" s="56"/>
      <c r="DZ40" s="56"/>
      <c r="EA40" s="56"/>
      <c r="EB40" s="56"/>
      <c r="EC40" s="56"/>
      <c r="ED40" s="56"/>
      <c r="EE40" s="56"/>
      <c r="EF40" s="56"/>
      <c r="EG40" s="56"/>
      <c r="EH40" s="56"/>
      <c r="EI40" s="56"/>
      <c r="EJ40" s="56"/>
      <c r="EK40" s="56"/>
      <c r="EL40" s="56"/>
      <c r="EM40" s="56"/>
      <c r="EN40" s="56"/>
      <c r="EO40" s="56"/>
      <c r="EP40" s="56"/>
      <c r="EQ40" s="56"/>
      <c r="ER40" s="57"/>
      <c r="ES40" s="58"/>
      <c r="ET40" s="63"/>
      <c r="EU40" s="63"/>
      <c r="EV40" s="63"/>
      <c r="EW40" s="63"/>
      <c r="EX40" s="63"/>
      <c r="EY40" s="63"/>
      <c r="EZ40" s="63"/>
      <c r="FA40" s="63"/>
      <c r="FB40" s="63"/>
      <c r="FC40" s="63"/>
      <c r="FD40" s="63"/>
      <c r="FE40" s="63"/>
      <c r="FF40" s="63"/>
      <c r="FG40" s="63"/>
      <c r="FH40" s="63"/>
      <c r="FI40" s="63"/>
      <c r="FJ40" s="63"/>
      <c r="FK40" s="63"/>
      <c r="FL40" s="63"/>
      <c r="FM40" s="63"/>
      <c r="FN40" s="63"/>
      <c r="FO40" s="63"/>
      <c r="FP40" s="63"/>
      <c r="FQ40" s="63"/>
      <c r="FR40" s="63"/>
      <c r="FS40" s="63"/>
      <c r="FT40" s="63"/>
      <c r="FU40" s="63"/>
      <c r="FV40" s="63"/>
      <c r="FW40" s="63"/>
      <c r="FX40" s="63"/>
      <c r="FY40" s="63"/>
      <c r="FZ40" s="63"/>
      <c r="GA40" s="63"/>
      <c r="GB40" s="63"/>
      <c r="GC40" s="63"/>
      <c r="GD40" s="63"/>
      <c r="GE40" s="68"/>
    </row>
    <row r="41" spans="1:187" ht="12.75" x14ac:dyDescent="0.2">
      <c r="A41" s="59">
        <v>2</v>
      </c>
      <c r="B41" s="59"/>
      <c r="C41" s="59"/>
      <c r="D41" s="59"/>
      <c r="E41" s="59"/>
      <c r="F41" s="59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58"/>
      <c r="DX41" s="56"/>
      <c r="DY41" s="56"/>
      <c r="DZ41" s="56"/>
      <c r="EA41" s="56"/>
      <c r="EB41" s="56"/>
      <c r="EC41" s="56"/>
      <c r="ED41" s="56"/>
      <c r="EE41" s="56"/>
      <c r="EF41" s="56"/>
      <c r="EG41" s="56"/>
      <c r="EH41" s="56"/>
      <c r="EI41" s="56"/>
      <c r="EJ41" s="56"/>
      <c r="EK41" s="56"/>
      <c r="EL41" s="56"/>
      <c r="EM41" s="56"/>
      <c r="EN41" s="56"/>
      <c r="EO41" s="56"/>
      <c r="EP41" s="56"/>
      <c r="EQ41" s="56"/>
      <c r="ER41" s="57"/>
      <c r="ES41" s="58"/>
      <c r="ET41" s="63"/>
      <c r="EU41" s="63"/>
      <c r="EV41" s="63"/>
      <c r="EW41" s="63"/>
      <c r="EX41" s="63"/>
      <c r="EY41" s="63"/>
      <c r="EZ41" s="63"/>
      <c r="FA41" s="63"/>
      <c r="FB41" s="63"/>
      <c r="FC41" s="63"/>
      <c r="FD41" s="63"/>
      <c r="FE41" s="63"/>
      <c r="FF41" s="63"/>
      <c r="FG41" s="63"/>
      <c r="FH41" s="63"/>
      <c r="FI41" s="63"/>
      <c r="FJ41" s="63"/>
      <c r="FK41" s="63"/>
      <c r="FL41" s="63"/>
      <c r="FM41" s="63"/>
      <c r="FN41" s="63"/>
      <c r="FO41" s="63"/>
      <c r="FP41" s="63"/>
      <c r="FQ41" s="63"/>
      <c r="FR41" s="63"/>
      <c r="FS41" s="63"/>
      <c r="FT41" s="63"/>
      <c r="FU41" s="63"/>
      <c r="FV41" s="63"/>
      <c r="FW41" s="63"/>
      <c r="FX41" s="63"/>
      <c r="FY41" s="63"/>
      <c r="FZ41" s="63"/>
      <c r="GA41" s="63"/>
      <c r="GB41" s="63"/>
      <c r="GC41" s="63"/>
      <c r="GD41" s="63"/>
      <c r="GE41" s="68"/>
    </row>
    <row r="42" spans="1:187" ht="11.25" customHeight="1" x14ac:dyDescent="0.2">
      <c r="A42" s="104" t="s">
        <v>16</v>
      </c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5"/>
      <c r="BN42" s="105"/>
      <c r="BO42" s="105"/>
      <c r="BP42" s="105"/>
      <c r="BQ42" s="105"/>
      <c r="BR42" s="105"/>
      <c r="BS42" s="105"/>
      <c r="BT42" s="105"/>
      <c r="BU42" s="105"/>
      <c r="BV42" s="105"/>
      <c r="BW42" s="105"/>
      <c r="BX42" s="105"/>
      <c r="BY42" s="105"/>
      <c r="BZ42" s="105"/>
      <c r="CA42" s="105"/>
      <c r="CB42" s="105"/>
      <c r="CC42" s="105"/>
      <c r="CD42" s="105"/>
      <c r="CE42" s="105"/>
      <c r="CF42" s="105"/>
      <c r="CG42" s="105"/>
      <c r="CH42" s="105"/>
      <c r="CI42" s="105"/>
      <c r="CJ42" s="105"/>
      <c r="CK42" s="105"/>
      <c r="CL42" s="105"/>
      <c r="CM42" s="105"/>
      <c r="CN42" s="105"/>
      <c r="CO42" s="105"/>
      <c r="CP42" s="105"/>
      <c r="CQ42" s="105"/>
      <c r="CR42" s="105"/>
      <c r="CS42" s="105"/>
      <c r="CT42" s="105"/>
      <c r="CU42" s="105"/>
      <c r="CV42" s="105"/>
      <c r="CW42" s="105"/>
      <c r="CX42" s="105"/>
      <c r="CY42" s="105"/>
      <c r="CZ42" s="105"/>
      <c r="DA42" s="105"/>
      <c r="DB42" s="105"/>
      <c r="DC42" s="105"/>
      <c r="DD42" s="105"/>
      <c r="DE42" s="105"/>
      <c r="DF42" s="105"/>
      <c r="DG42" s="105"/>
      <c r="DH42" s="105"/>
      <c r="DI42" s="105"/>
      <c r="DJ42" s="105"/>
      <c r="DK42" s="105"/>
      <c r="DL42" s="105"/>
      <c r="DM42" s="105"/>
      <c r="DN42" s="105"/>
      <c r="DO42" s="105"/>
      <c r="DP42" s="105"/>
      <c r="DQ42" s="105"/>
      <c r="DR42" s="105"/>
      <c r="DS42" s="105"/>
      <c r="DT42" s="105"/>
      <c r="DU42" s="105"/>
      <c r="DV42" s="105"/>
      <c r="DW42" s="105"/>
      <c r="DX42" s="105"/>
      <c r="DY42" s="105"/>
      <c r="DZ42" s="105"/>
      <c r="EA42" s="105"/>
      <c r="EB42" s="105"/>
      <c r="EC42" s="105"/>
      <c r="ED42" s="105"/>
      <c r="EE42" s="105"/>
      <c r="EF42" s="105"/>
      <c r="EG42" s="105"/>
      <c r="EH42" s="105"/>
      <c r="EI42" s="105"/>
      <c r="EJ42" s="105"/>
      <c r="EK42" s="105"/>
      <c r="EL42" s="105"/>
      <c r="EM42" s="105"/>
      <c r="EN42" s="105"/>
      <c r="EO42" s="105"/>
      <c r="EP42" s="105"/>
      <c r="EQ42" s="105"/>
      <c r="ER42" s="106"/>
      <c r="ES42" s="58"/>
      <c r="ET42" s="63"/>
      <c r="EU42" s="63"/>
      <c r="EV42" s="63"/>
      <c r="EW42" s="63"/>
      <c r="EX42" s="63"/>
      <c r="EY42" s="63"/>
      <c r="EZ42" s="63"/>
      <c r="FA42" s="63"/>
      <c r="FB42" s="63"/>
      <c r="FC42" s="63"/>
      <c r="FD42" s="63"/>
      <c r="FE42" s="63"/>
      <c r="FF42" s="63"/>
      <c r="FG42" s="63"/>
      <c r="FH42" s="63"/>
      <c r="FI42" s="63"/>
      <c r="FJ42" s="63"/>
      <c r="FK42" s="63"/>
      <c r="FL42" s="63"/>
      <c r="FM42" s="63"/>
      <c r="FN42" s="63"/>
      <c r="FO42" s="63"/>
      <c r="FP42" s="63"/>
      <c r="FQ42" s="63"/>
      <c r="FR42" s="63"/>
      <c r="FS42" s="63"/>
      <c r="FT42" s="63"/>
      <c r="FU42" s="63"/>
      <c r="FV42" s="63"/>
      <c r="FW42" s="63"/>
      <c r="FX42" s="63"/>
      <c r="FY42" s="63"/>
      <c r="FZ42" s="63"/>
      <c r="GA42" s="63"/>
      <c r="GB42" s="63"/>
      <c r="GC42" s="63"/>
      <c r="GD42" s="63"/>
      <c r="GE42" s="68"/>
    </row>
    <row r="43" spans="1:187" ht="13.7" customHeight="1" x14ac:dyDescent="0.2">
      <c r="A43" s="107" t="s">
        <v>204</v>
      </c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  <c r="BD43" s="108"/>
      <c r="BE43" s="108"/>
      <c r="BF43" s="108"/>
      <c r="BG43" s="108"/>
      <c r="BH43" s="108"/>
      <c r="BI43" s="108"/>
      <c r="BJ43" s="108"/>
      <c r="BK43" s="108"/>
      <c r="BL43" s="108"/>
      <c r="BM43" s="108"/>
      <c r="BN43" s="108"/>
      <c r="BO43" s="108"/>
      <c r="BP43" s="108"/>
      <c r="BQ43" s="108"/>
      <c r="BR43" s="108"/>
      <c r="BS43" s="108"/>
      <c r="BT43" s="108"/>
      <c r="BU43" s="108"/>
      <c r="BV43" s="108"/>
      <c r="BW43" s="108"/>
      <c r="BX43" s="108"/>
      <c r="BY43" s="108"/>
      <c r="BZ43" s="108"/>
      <c r="CA43" s="108"/>
      <c r="CB43" s="108"/>
      <c r="CC43" s="108"/>
      <c r="CD43" s="108"/>
      <c r="CE43" s="108"/>
      <c r="CF43" s="108"/>
      <c r="CG43" s="108"/>
      <c r="CH43" s="108"/>
      <c r="CI43" s="108"/>
      <c r="CJ43" s="108"/>
      <c r="CK43" s="108"/>
      <c r="CL43" s="108"/>
      <c r="CM43" s="108"/>
      <c r="CN43" s="108"/>
      <c r="CO43" s="108"/>
      <c r="CP43" s="108"/>
      <c r="CQ43" s="108"/>
      <c r="CR43" s="108"/>
      <c r="CS43" s="108"/>
      <c r="CT43" s="108"/>
      <c r="CU43" s="108"/>
      <c r="CV43" s="108"/>
      <c r="CW43" s="108"/>
      <c r="CX43" s="108"/>
      <c r="CY43" s="108"/>
      <c r="CZ43" s="108"/>
      <c r="DA43" s="108"/>
      <c r="DB43" s="108"/>
      <c r="DC43" s="108"/>
      <c r="DD43" s="108"/>
      <c r="DE43" s="108"/>
      <c r="DF43" s="108"/>
      <c r="DG43" s="108"/>
      <c r="DH43" s="108"/>
      <c r="DI43" s="108"/>
      <c r="DJ43" s="108"/>
      <c r="DK43" s="108"/>
      <c r="DL43" s="108"/>
      <c r="DM43" s="108"/>
      <c r="DN43" s="108"/>
      <c r="DO43" s="108"/>
      <c r="DP43" s="108"/>
      <c r="DQ43" s="108"/>
      <c r="DR43" s="108"/>
      <c r="DS43" s="108"/>
      <c r="DT43" s="108"/>
      <c r="DU43" s="108"/>
      <c r="DV43" s="108"/>
      <c r="DW43" s="108"/>
      <c r="DX43" s="108"/>
      <c r="DY43" s="108"/>
      <c r="DZ43" s="108"/>
      <c r="EA43" s="108"/>
      <c r="EB43" s="108"/>
      <c r="EC43" s="108"/>
      <c r="ED43" s="108"/>
      <c r="EE43" s="108"/>
      <c r="EF43" s="108"/>
      <c r="EG43" s="108"/>
      <c r="EH43" s="108"/>
      <c r="EI43" s="108"/>
      <c r="EJ43" s="108"/>
      <c r="EK43" s="108"/>
      <c r="EL43" s="108"/>
      <c r="EM43" s="108"/>
      <c r="EN43" s="108"/>
      <c r="EO43" s="108"/>
      <c r="EP43" s="108"/>
      <c r="EQ43" s="108"/>
      <c r="ER43" s="108"/>
      <c r="ES43" s="108"/>
      <c r="ET43" s="108"/>
      <c r="EU43" s="108"/>
      <c r="EV43" s="108"/>
      <c r="EW43" s="108"/>
      <c r="EX43" s="108"/>
      <c r="EY43" s="108"/>
      <c r="EZ43" s="108"/>
      <c r="FA43" s="108"/>
      <c r="FB43" s="108"/>
      <c r="FC43" s="108"/>
      <c r="FD43" s="108"/>
      <c r="FE43" s="108"/>
      <c r="FF43" s="108"/>
      <c r="FG43" s="108"/>
      <c r="FH43" s="108"/>
      <c r="FI43" s="108"/>
      <c r="FJ43" s="108"/>
      <c r="FK43" s="108"/>
      <c r="FL43" s="108"/>
      <c r="FM43" s="108"/>
      <c r="FN43" s="108"/>
      <c r="FO43" s="108"/>
      <c r="FP43" s="108"/>
      <c r="FQ43" s="108"/>
      <c r="FR43" s="108"/>
      <c r="FS43" s="108"/>
      <c r="FT43" s="108"/>
      <c r="FU43" s="108"/>
      <c r="FV43" s="108"/>
      <c r="FW43" s="108"/>
      <c r="FX43" s="108"/>
      <c r="FY43" s="108"/>
      <c r="FZ43" s="108"/>
      <c r="GA43" s="108"/>
      <c r="GB43" s="108"/>
      <c r="GC43" s="108"/>
      <c r="GD43" s="108"/>
      <c r="GE43" s="108"/>
    </row>
    <row r="44" spans="1:187" x14ac:dyDescent="0.2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</row>
    <row r="45" spans="1:187" ht="11.25" customHeight="1" x14ac:dyDescent="0.2">
      <c r="A45" s="111" t="s">
        <v>205</v>
      </c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1"/>
      <c r="EL45" s="111"/>
      <c r="EM45" s="111"/>
      <c r="EN45" s="111"/>
      <c r="EO45" s="111"/>
      <c r="EP45" s="111"/>
      <c r="EQ45" s="111"/>
      <c r="ER45" s="111"/>
      <c r="ES45" s="111"/>
      <c r="ET45" s="111"/>
      <c r="EU45" s="111"/>
      <c r="EV45" s="111"/>
      <c r="EW45" s="111"/>
      <c r="EX45" s="111"/>
      <c r="EY45" s="111"/>
      <c r="EZ45" s="111"/>
      <c r="FA45" s="111"/>
      <c r="FB45" s="111"/>
      <c r="FC45" s="111"/>
      <c r="FD45" s="111"/>
      <c r="FE45" s="111"/>
      <c r="FF45" s="111"/>
      <c r="FG45" s="111"/>
      <c r="FH45" s="111"/>
      <c r="FI45" s="111"/>
      <c r="FJ45" s="111"/>
      <c r="FK45" s="111"/>
      <c r="FL45" s="111"/>
      <c r="FM45" s="111"/>
      <c r="FN45" s="111"/>
      <c r="FO45" s="111"/>
      <c r="FP45" s="111"/>
      <c r="FQ45" s="111"/>
      <c r="FR45" s="111"/>
      <c r="FS45" s="111"/>
      <c r="FT45" s="111"/>
      <c r="FU45" s="111"/>
      <c r="FV45" s="111"/>
      <c r="FW45" s="111"/>
      <c r="FX45" s="111"/>
      <c r="FY45" s="111"/>
      <c r="FZ45" s="111"/>
      <c r="GA45" s="111"/>
      <c r="GB45" s="111"/>
      <c r="GC45" s="111"/>
      <c r="GD45" s="111"/>
      <c r="GE45" s="111"/>
    </row>
    <row r="46" spans="1:187" ht="11.25" customHeight="1" x14ac:dyDescent="0.2">
      <c r="A46" s="94" t="s">
        <v>161</v>
      </c>
      <c r="B46" s="94"/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4"/>
      <c r="AC46" s="94"/>
      <c r="AD46" s="94"/>
      <c r="AE46" s="94"/>
      <c r="AF46" s="94"/>
      <c r="AG46" s="94"/>
      <c r="AH46" s="94"/>
      <c r="AI46" s="94"/>
      <c r="AJ46" s="94"/>
      <c r="AK46" s="94"/>
      <c r="AL46" s="94"/>
      <c r="AM46" s="94"/>
      <c r="AN46" s="94"/>
      <c r="AO46" s="94"/>
      <c r="AP46" s="94"/>
      <c r="AQ46" s="94"/>
      <c r="AR46" s="94"/>
      <c r="AS46" s="94"/>
      <c r="AT46" s="94"/>
      <c r="AU46" s="94"/>
      <c r="AV46" s="94"/>
      <c r="AW46" s="94"/>
      <c r="AX46" s="94"/>
      <c r="AY46" s="94"/>
      <c r="AZ46" s="94"/>
      <c r="BA46" s="94"/>
      <c r="BB46" s="94"/>
      <c r="BC46" s="94"/>
      <c r="BD46" s="94"/>
      <c r="BE46" s="94"/>
      <c r="BF46" s="94"/>
      <c r="BG46" s="94"/>
      <c r="BH46" s="94"/>
      <c r="BI46" s="94"/>
      <c r="BJ46" s="94"/>
      <c r="BK46" s="94"/>
      <c r="BL46" s="94"/>
      <c r="BM46" s="94"/>
      <c r="BN46" s="94"/>
      <c r="BO46" s="94"/>
      <c r="BP46" s="94"/>
      <c r="BQ46" s="94"/>
      <c r="BR46" s="94"/>
      <c r="BS46" s="94"/>
      <c r="BT46" s="94"/>
      <c r="BU46" s="94"/>
      <c r="BV46" s="94"/>
      <c r="BW46" s="94"/>
      <c r="BX46" s="94"/>
      <c r="BY46" s="94"/>
      <c r="BZ46" s="94"/>
      <c r="CA46" s="94"/>
      <c r="CB46" s="94"/>
      <c r="CC46" s="94"/>
      <c r="CD46" s="94"/>
      <c r="CE46" s="94"/>
      <c r="CF46" s="94"/>
      <c r="CG46" s="94"/>
      <c r="CH46" s="94"/>
      <c r="CI46" s="94"/>
      <c r="CJ46" s="94"/>
      <c r="CK46" s="94"/>
      <c r="CL46" s="94"/>
      <c r="CM46" s="94"/>
      <c r="CN46" s="94"/>
      <c r="CO46" s="94"/>
      <c r="CP46" s="94"/>
      <c r="CQ46" s="94"/>
      <c r="CR46" s="94"/>
      <c r="CS46" s="94"/>
      <c r="CT46" s="94"/>
      <c r="CU46" s="94"/>
      <c r="CV46" s="94"/>
      <c r="CW46" s="94"/>
      <c r="CX46" s="94"/>
      <c r="CY46" s="94"/>
      <c r="CZ46" s="94"/>
      <c r="DA46" s="94"/>
      <c r="DB46" s="94"/>
      <c r="DC46" s="94"/>
      <c r="DD46" s="94"/>
      <c r="DE46" s="94"/>
      <c r="DF46" s="94"/>
      <c r="DG46" s="94"/>
      <c r="DH46" s="94"/>
      <c r="DI46" s="94"/>
      <c r="DJ46" s="94"/>
      <c r="DK46" s="94"/>
      <c r="DL46" s="94"/>
      <c r="DM46" s="94"/>
      <c r="DN46" s="94"/>
      <c r="DO46" s="94"/>
      <c r="DP46" s="94"/>
      <c r="DQ46" s="94"/>
      <c r="DR46" s="94"/>
      <c r="DS46" s="94"/>
      <c r="DT46" s="94"/>
      <c r="DU46" s="94"/>
      <c r="DV46" s="94"/>
      <c r="DW46" s="94"/>
      <c r="DX46" s="94"/>
      <c r="DY46" s="94"/>
      <c r="DZ46" s="94"/>
      <c r="EA46" s="94"/>
      <c r="EB46" s="94"/>
      <c r="EC46" s="94"/>
      <c r="ED46" s="94"/>
      <c r="EE46" s="94"/>
      <c r="EF46" s="94"/>
      <c r="EG46" s="94"/>
      <c r="EH46" s="94"/>
      <c r="EI46" s="94"/>
      <c r="EJ46" s="94"/>
      <c r="EK46" s="94"/>
      <c r="EL46" s="94"/>
      <c r="EM46" s="94"/>
      <c r="EN46" s="94"/>
      <c r="EO46" s="94"/>
      <c r="EP46" s="94"/>
      <c r="EQ46" s="94"/>
      <c r="ER46" s="94"/>
      <c r="ES46" s="94"/>
      <c r="ET46" s="94"/>
      <c r="EU46" s="94"/>
      <c r="EV46" s="94"/>
      <c r="EW46" s="94"/>
      <c r="EX46" s="94"/>
      <c r="EY46" s="94"/>
      <c r="EZ46" s="94"/>
      <c r="FA46" s="94"/>
      <c r="FB46" s="94"/>
      <c r="FC46" s="94"/>
      <c r="FD46" s="94"/>
      <c r="FE46" s="94"/>
      <c r="FF46" s="94"/>
      <c r="FG46" s="94"/>
      <c r="FH46" s="94"/>
      <c r="FI46" s="94"/>
      <c r="FJ46" s="94"/>
      <c r="FK46" s="94"/>
      <c r="FL46" s="94"/>
      <c r="FM46" s="94"/>
      <c r="FN46" s="94"/>
      <c r="FO46" s="94"/>
      <c r="FP46" s="94"/>
      <c r="FQ46" s="94"/>
      <c r="FR46" s="94"/>
      <c r="FS46" s="94"/>
      <c r="FT46" s="94"/>
      <c r="FU46" s="94"/>
      <c r="FV46" s="94"/>
      <c r="FW46" s="94"/>
      <c r="FX46" s="94"/>
      <c r="FY46" s="94"/>
      <c r="FZ46" s="94"/>
      <c r="GA46" s="94"/>
      <c r="GB46" s="94"/>
      <c r="GC46" s="94"/>
      <c r="GD46" s="94"/>
      <c r="GE46" s="94"/>
    </row>
    <row r="47" spans="1:187" ht="5.25" customHeight="1" x14ac:dyDescent="0.2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</row>
    <row r="48" spans="1:187" ht="23.25" customHeight="1" x14ac:dyDescent="0.2">
      <c r="A48" s="99" t="s">
        <v>155</v>
      </c>
      <c r="B48" s="99"/>
      <c r="C48" s="99"/>
      <c r="D48" s="99"/>
      <c r="E48" s="99"/>
      <c r="F48" s="91" t="s">
        <v>45</v>
      </c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92"/>
      <c r="AG48" s="92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  <c r="AT48" s="92"/>
      <c r="AU48" s="92"/>
      <c r="AV48" s="92"/>
      <c r="AW48" s="92"/>
      <c r="AX48" s="92"/>
      <c r="AY48" s="92"/>
      <c r="AZ48" s="92"/>
      <c r="BA48" s="92"/>
      <c r="BB48" s="92"/>
      <c r="BC48" s="92"/>
      <c r="BD48" s="92"/>
      <c r="BE48" s="92"/>
      <c r="BF48" s="92"/>
      <c r="BG48" s="92"/>
      <c r="BH48" s="92"/>
      <c r="BI48" s="92"/>
      <c r="BJ48" s="92"/>
      <c r="BK48" s="92"/>
      <c r="BL48" s="92"/>
      <c r="BM48" s="92"/>
      <c r="BN48" s="92"/>
      <c r="BO48" s="92"/>
      <c r="BP48" s="92"/>
      <c r="BQ48" s="92"/>
      <c r="BR48" s="92"/>
      <c r="BS48" s="92"/>
      <c r="BT48" s="92"/>
      <c r="BU48" s="92"/>
      <c r="BV48" s="92"/>
      <c r="BW48" s="92"/>
      <c r="BX48" s="92"/>
      <c r="BY48" s="92"/>
      <c r="BZ48" s="92"/>
      <c r="CA48" s="92"/>
      <c r="CB48" s="92"/>
      <c r="CC48" s="92"/>
      <c r="CD48" s="92"/>
      <c r="CE48" s="92"/>
      <c r="CF48" s="92"/>
      <c r="CG48" s="92"/>
      <c r="CH48" s="92"/>
      <c r="CI48" s="92"/>
      <c r="CJ48" s="92"/>
      <c r="CK48" s="92"/>
      <c r="CL48" s="92"/>
      <c r="CM48" s="92"/>
      <c r="CN48" s="92"/>
      <c r="CO48" s="92"/>
      <c r="CP48" s="92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2"/>
      <c r="DB48" s="92"/>
      <c r="DC48" s="92"/>
      <c r="DD48" s="92"/>
      <c r="DE48" s="92"/>
      <c r="DF48" s="92"/>
      <c r="DG48" s="92"/>
      <c r="DH48" s="92"/>
      <c r="DI48" s="92"/>
      <c r="DJ48" s="92"/>
      <c r="DK48" s="92"/>
      <c r="DL48" s="92"/>
      <c r="DM48" s="92"/>
      <c r="DN48" s="92"/>
      <c r="DO48" s="92"/>
      <c r="DP48" s="92"/>
      <c r="DQ48" s="92"/>
      <c r="DR48" s="92"/>
      <c r="DS48" s="92"/>
      <c r="DT48" s="92"/>
      <c r="DU48" s="92"/>
      <c r="DV48" s="92"/>
      <c r="DW48" s="92"/>
      <c r="DX48" s="92"/>
      <c r="DY48" s="92"/>
      <c r="DZ48" s="92"/>
      <c r="EA48" s="92"/>
      <c r="EB48" s="92"/>
      <c r="EC48" s="92"/>
      <c r="ED48" s="92"/>
      <c r="EE48" s="92"/>
      <c r="EF48" s="92"/>
      <c r="EG48" s="92"/>
      <c r="EH48" s="92"/>
      <c r="EI48" s="92"/>
      <c r="EJ48" s="92"/>
      <c r="EK48" s="92"/>
      <c r="EL48" s="92"/>
      <c r="EM48" s="92"/>
      <c r="EN48" s="92"/>
      <c r="EO48" s="92"/>
      <c r="EP48" s="92"/>
      <c r="EQ48" s="92"/>
      <c r="ER48" s="93"/>
      <c r="ES48" s="91" t="s">
        <v>158</v>
      </c>
      <c r="ET48" s="92"/>
      <c r="EU48" s="92"/>
      <c r="EV48" s="92"/>
      <c r="EW48" s="92"/>
      <c r="EX48" s="92"/>
      <c r="EY48" s="92"/>
      <c r="EZ48" s="92"/>
      <c r="FA48" s="92"/>
      <c r="FB48" s="92"/>
      <c r="FC48" s="92"/>
      <c r="FD48" s="92"/>
      <c r="FE48" s="92"/>
      <c r="FF48" s="92"/>
      <c r="FG48" s="92"/>
      <c r="FH48" s="92"/>
      <c r="FI48" s="92"/>
      <c r="FJ48" s="92"/>
      <c r="FK48" s="92"/>
      <c r="FL48" s="92"/>
      <c r="FM48" s="92"/>
      <c r="FN48" s="92"/>
      <c r="FO48" s="92"/>
      <c r="FP48" s="92"/>
      <c r="FQ48" s="92"/>
      <c r="FR48" s="92"/>
      <c r="FS48" s="92"/>
      <c r="FT48" s="92"/>
      <c r="FU48" s="92"/>
      <c r="FV48" s="92"/>
      <c r="FW48" s="92"/>
      <c r="FX48" s="92"/>
      <c r="FY48" s="92"/>
      <c r="FZ48" s="92"/>
      <c r="GA48" s="92"/>
      <c r="GB48" s="92"/>
      <c r="GC48" s="92"/>
      <c r="GD48" s="92"/>
      <c r="GE48" s="93"/>
    </row>
    <row r="49" spans="1:187" ht="16.5" hidden="1" customHeight="1" x14ac:dyDescent="0.2">
      <c r="A49" s="59">
        <v>1</v>
      </c>
      <c r="B49" s="59"/>
      <c r="C49" s="59"/>
      <c r="D49" s="59"/>
      <c r="E49" s="59"/>
      <c r="F49" s="104" t="s">
        <v>383</v>
      </c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Q49" s="126"/>
      <c r="R49" s="126"/>
      <c r="S49" s="126"/>
      <c r="T49" s="126"/>
      <c r="U49" s="126"/>
      <c r="V49" s="126"/>
      <c r="W49" s="126"/>
      <c r="X49" s="126"/>
      <c r="Y49" s="126"/>
      <c r="Z49" s="126"/>
      <c r="AA49" s="126"/>
      <c r="AB49" s="126"/>
      <c r="AC49" s="126"/>
      <c r="AD49" s="126"/>
      <c r="AE49" s="126"/>
      <c r="AF49" s="126"/>
      <c r="AG49" s="126"/>
      <c r="AH49" s="126"/>
      <c r="AI49" s="126"/>
      <c r="AJ49" s="126"/>
      <c r="AK49" s="126"/>
      <c r="AL49" s="126"/>
      <c r="AM49" s="126"/>
      <c r="AN49" s="126"/>
      <c r="AO49" s="126"/>
      <c r="AP49" s="126"/>
      <c r="AQ49" s="126"/>
      <c r="AR49" s="126"/>
      <c r="AS49" s="126"/>
      <c r="AT49" s="126"/>
      <c r="AU49" s="126"/>
      <c r="AV49" s="126"/>
      <c r="AW49" s="126"/>
      <c r="AX49" s="126"/>
      <c r="AY49" s="126"/>
      <c r="AZ49" s="126"/>
      <c r="BA49" s="126"/>
      <c r="BB49" s="126"/>
      <c r="BC49" s="126"/>
      <c r="BD49" s="126"/>
      <c r="BE49" s="126"/>
      <c r="BF49" s="126"/>
      <c r="BG49" s="126"/>
      <c r="BH49" s="126"/>
      <c r="BI49" s="126"/>
      <c r="BJ49" s="126"/>
      <c r="BK49" s="126"/>
      <c r="BL49" s="126"/>
      <c r="BM49" s="126"/>
      <c r="BN49" s="126"/>
      <c r="BO49" s="126"/>
      <c r="BP49" s="126"/>
      <c r="BQ49" s="126"/>
      <c r="BR49" s="126"/>
      <c r="BS49" s="126"/>
      <c r="BT49" s="126"/>
      <c r="BU49" s="126"/>
      <c r="BV49" s="126"/>
      <c r="BW49" s="126"/>
      <c r="BX49" s="126"/>
      <c r="BY49" s="126"/>
      <c r="BZ49" s="126"/>
      <c r="CA49" s="126"/>
      <c r="CB49" s="126"/>
      <c r="CC49" s="126"/>
      <c r="CD49" s="126"/>
      <c r="CE49" s="126"/>
      <c r="CF49" s="126"/>
      <c r="CG49" s="126"/>
      <c r="CH49" s="126"/>
      <c r="CI49" s="126"/>
      <c r="CJ49" s="126"/>
      <c r="CK49" s="126"/>
      <c r="CL49" s="126"/>
      <c r="CM49" s="126"/>
      <c r="CN49" s="126"/>
      <c r="CO49" s="126"/>
      <c r="CP49" s="126"/>
      <c r="CQ49" s="126"/>
      <c r="CR49" s="126"/>
      <c r="CS49" s="126"/>
      <c r="CT49" s="126"/>
      <c r="CU49" s="126"/>
      <c r="CV49" s="126"/>
      <c r="CW49" s="126"/>
      <c r="CX49" s="126"/>
      <c r="CY49" s="126"/>
      <c r="CZ49" s="126"/>
      <c r="DA49" s="126"/>
      <c r="DB49" s="126"/>
      <c r="DC49" s="126"/>
      <c r="DD49" s="126"/>
      <c r="DE49" s="126"/>
      <c r="DF49" s="126"/>
      <c r="DG49" s="126"/>
      <c r="DH49" s="126"/>
      <c r="DI49" s="126"/>
      <c r="DJ49" s="126"/>
      <c r="DK49" s="126"/>
      <c r="DL49" s="126"/>
      <c r="DM49" s="126"/>
      <c r="DN49" s="126"/>
      <c r="DO49" s="126"/>
      <c r="DP49" s="126"/>
      <c r="DQ49" s="126"/>
      <c r="DR49" s="126"/>
      <c r="DS49" s="126"/>
      <c r="DT49" s="126"/>
      <c r="DU49" s="126"/>
      <c r="DV49" s="127"/>
      <c r="DW49" s="58">
        <v>152</v>
      </c>
      <c r="DX49" s="56"/>
      <c r="DY49" s="56"/>
      <c r="DZ49" s="56"/>
      <c r="EA49" s="56"/>
      <c r="EB49" s="56"/>
      <c r="EC49" s="56"/>
      <c r="ED49" s="56"/>
      <c r="EE49" s="56"/>
      <c r="EF49" s="56"/>
      <c r="EG49" s="56"/>
      <c r="EH49" s="56"/>
      <c r="EI49" s="56"/>
      <c r="EJ49" s="56"/>
      <c r="EK49" s="56"/>
      <c r="EL49" s="56"/>
      <c r="EM49" s="56"/>
      <c r="EN49" s="56"/>
      <c r="EO49" s="56"/>
      <c r="EP49" s="56"/>
      <c r="EQ49" s="56"/>
      <c r="ER49" s="57"/>
      <c r="ES49" s="98"/>
      <c r="ET49" s="63"/>
      <c r="EU49" s="63"/>
      <c r="EV49" s="63"/>
      <c r="EW49" s="63"/>
      <c r="EX49" s="63"/>
      <c r="EY49" s="63"/>
      <c r="EZ49" s="63"/>
      <c r="FA49" s="63"/>
      <c r="FB49" s="63"/>
      <c r="FC49" s="63"/>
      <c r="FD49" s="63"/>
      <c r="FE49" s="63"/>
      <c r="FF49" s="63"/>
      <c r="FG49" s="63"/>
      <c r="FH49" s="63"/>
      <c r="FI49" s="63"/>
      <c r="FJ49" s="63"/>
      <c r="FK49" s="63"/>
      <c r="FL49" s="63"/>
      <c r="FM49" s="63"/>
      <c r="FN49" s="63"/>
      <c r="FO49" s="63"/>
      <c r="FP49" s="63"/>
      <c r="FQ49" s="63"/>
      <c r="FR49" s="63"/>
      <c r="FS49" s="63"/>
      <c r="FT49" s="63"/>
      <c r="FU49" s="63"/>
      <c r="FV49" s="63"/>
      <c r="FW49" s="63"/>
      <c r="FX49" s="63"/>
      <c r="FY49" s="63"/>
      <c r="FZ49" s="63"/>
      <c r="GA49" s="63"/>
      <c r="GB49" s="63"/>
      <c r="GC49" s="63"/>
      <c r="GD49" s="63"/>
      <c r="GE49" s="68"/>
    </row>
    <row r="50" spans="1:187" ht="24.75" hidden="1" customHeight="1" x14ac:dyDescent="0.2">
      <c r="A50" s="59">
        <v>2</v>
      </c>
      <c r="B50" s="59"/>
      <c r="C50" s="59"/>
      <c r="D50" s="59"/>
      <c r="E50" s="59"/>
      <c r="F50" s="104" t="s">
        <v>384</v>
      </c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  <c r="BM50" s="126"/>
      <c r="BN50" s="126"/>
      <c r="BO50" s="126"/>
      <c r="BP50" s="126"/>
      <c r="BQ50" s="126"/>
      <c r="BR50" s="126"/>
      <c r="BS50" s="126"/>
      <c r="BT50" s="126"/>
      <c r="BU50" s="126"/>
      <c r="BV50" s="126"/>
      <c r="BW50" s="126"/>
      <c r="BX50" s="126"/>
      <c r="BY50" s="126"/>
      <c r="BZ50" s="126"/>
      <c r="CA50" s="126"/>
      <c r="CB50" s="126"/>
      <c r="CC50" s="126"/>
      <c r="CD50" s="126"/>
      <c r="CE50" s="126"/>
      <c r="CF50" s="126"/>
      <c r="CG50" s="126"/>
      <c r="CH50" s="126"/>
      <c r="CI50" s="126"/>
      <c r="CJ50" s="126"/>
      <c r="CK50" s="126"/>
      <c r="CL50" s="126"/>
      <c r="CM50" s="126"/>
      <c r="CN50" s="126"/>
      <c r="CO50" s="126"/>
      <c r="CP50" s="126"/>
      <c r="CQ50" s="126"/>
      <c r="CR50" s="126"/>
      <c r="CS50" s="126"/>
      <c r="CT50" s="126"/>
      <c r="CU50" s="126"/>
      <c r="CV50" s="126"/>
      <c r="CW50" s="126"/>
      <c r="CX50" s="126"/>
      <c r="CY50" s="126"/>
      <c r="CZ50" s="126"/>
      <c r="DA50" s="126"/>
      <c r="DB50" s="126"/>
      <c r="DC50" s="126"/>
      <c r="DD50" s="126"/>
      <c r="DE50" s="126"/>
      <c r="DF50" s="126"/>
      <c r="DG50" s="126"/>
      <c r="DH50" s="126"/>
      <c r="DI50" s="126"/>
      <c r="DJ50" s="126"/>
      <c r="DK50" s="126"/>
      <c r="DL50" s="126"/>
      <c r="DM50" s="126"/>
      <c r="DN50" s="126"/>
      <c r="DO50" s="126"/>
      <c r="DP50" s="126"/>
      <c r="DQ50" s="126"/>
      <c r="DR50" s="126"/>
      <c r="DS50" s="126"/>
      <c r="DT50" s="126"/>
      <c r="DU50" s="126"/>
      <c r="DV50" s="127"/>
      <c r="DW50" s="58">
        <v>152</v>
      </c>
      <c r="DX50" s="56"/>
      <c r="DY50" s="56"/>
      <c r="DZ50" s="56"/>
      <c r="EA50" s="56"/>
      <c r="EB50" s="56"/>
      <c r="EC50" s="56"/>
      <c r="ED50" s="56"/>
      <c r="EE50" s="56"/>
      <c r="EF50" s="56"/>
      <c r="EG50" s="56"/>
      <c r="EH50" s="56"/>
      <c r="EI50" s="56"/>
      <c r="EJ50" s="56"/>
      <c r="EK50" s="56"/>
      <c r="EL50" s="56"/>
      <c r="EM50" s="56"/>
      <c r="EN50" s="56"/>
      <c r="EO50" s="56"/>
      <c r="EP50" s="56"/>
      <c r="EQ50" s="56"/>
      <c r="ER50" s="57"/>
      <c r="ES50" s="98"/>
      <c r="ET50" s="63"/>
      <c r="EU50" s="63"/>
      <c r="EV50" s="63"/>
      <c r="EW50" s="63"/>
      <c r="EX50" s="63"/>
      <c r="EY50" s="63"/>
      <c r="EZ50" s="63"/>
      <c r="FA50" s="63"/>
      <c r="FB50" s="63"/>
      <c r="FC50" s="63"/>
      <c r="FD50" s="63"/>
      <c r="FE50" s="63"/>
      <c r="FF50" s="63"/>
      <c r="FG50" s="63"/>
      <c r="FH50" s="63"/>
      <c r="FI50" s="63"/>
      <c r="FJ50" s="63"/>
      <c r="FK50" s="63"/>
      <c r="FL50" s="63"/>
      <c r="FM50" s="63"/>
      <c r="FN50" s="63"/>
      <c r="FO50" s="63"/>
      <c r="FP50" s="63"/>
      <c r="FQ50" s="63"/>
      <c r="FR50" s="63"/>
      <c r="FS50" s="63"/>
      <c r="FT50" s="63"/>
      <c r="FU50" s="63"/>
      <c r="FV50" s="63"/>
      <c r="FW50" s="63"/>
      <c r="FX50" s="63"/>
      <c r="FY50" s="63"/>
      <c r="FZ50" s="63"/>
      <c r="GA50" s="63"/>
      <c r="GB50" s="63"/>
      <c r="GC50" s="63"/>
      <c r="GD50" s="63"/>
      <c r="GE50" s="68"/>
    </row>
    <row r="51" spans="1:187" ht="28.5" customHeight="1" x14ac:dyDescent="0.2">
      <c r="A51" s="59">
        <v>1</v>
      </c>
      <c r="B51" s="59"/>
      <c r="C51" s="59"/>
      <c r="D51" s="59"/>
      <c r="E51" s="59"/>
      <c r="F51" s="104" t="s">
        <v>385</v>
      </c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  <c r="AA51" s="126"/>
      <c r="AB51" s="126"/>
      <c r="AC51" s="126"/>
      <c r="AD51" s="126"/>
      <c r="AE51" s="126"/>
      <c r="AF51" s="126"/>
      <c r="AG51" s="126"/>
      <c r="AH51" s="126"/>
      <c r="AI51" s="126"/>
      <c r="AJ51" s="126"/>
      <c r="AK51" s="126"/>
      <c r="AL51" s="126"/>
      <c r="AM51" s="126"/>
      <c r="AN51" s="126"/>
      <c r="AO51" s="126"/>
      <c r="AP51" s="126"/>
      <c r="AQ51" s="126"/>
      <c r="AR51" s="126"/>
      <c r="AS51" s="126"/>
      <c r="AT51" s="126"/>
      <c r="AU51" s="126"/>
      <c r="AV51" s="126"/>
      <c r="AW51" s="126"/>
      <c r="AX51" s="126"/>
      <c r="AY51" s="126"/>
      <c r="AZ51" s="126"/>
      <c r="BA51" s="126"/>
      <c r="BB51" s="126"/>
      <c r="BC51" s="126"/>
      <c r="BD51" s="126"/>
      <c r="BE51" s="126"/>
      <c r="BF51" s="126"/>
      <c r="BG51" s="126"/>
      <c r="BH51" s="126"/>
      <c r="BI51" s="126"/>
      <c r="BJ51" s="126"/>
      <c r="BK51" s="126"/>
      <c r="BL51" s="126"/>
      <c r="BM51" s="126"/>
      <c r="BN51" s="126"/>
      <c r="BO51" s="126"/>
      <c r="BP51" s="126"/>
      <c r="BQ51" s="126"/>
      <c r="BR51" s="126"/>
      <c r="BS51" s="126"/>
      <c r="BT51" s="126"/>
      <c r="BU51" s="126"/>
      <c r="BV51" s="126"/>
      <c r="BW51" s="126"/>
      <c r="BX51" s="126"/>
      <c r="BY51" s="126"/>
      <c r="BZ51" s="126"/>
      <c r="CA51" s="126"/>
      <c r="CB51" s="126"/>
      <c r="CC51" s="126"/>
      <c r="CD51" s="126"/>
      <c r="CE51" s="126"/>
      <c r="CF51" s="126"/>
      <c r="CG51" s="126"/>
      <c r="CH51" s="126"/>
      <c r="CI51" s="126"/>
      <c r="CJ51" s="126"/>
      <c r="CK51" s="126"/>
      <c r="CL51" s="126"/>
      <c r="CM51" s="126"/>
      <c r="CN51" s="126"/>
      <c r="CO51" s="126"/>
      <c r="CP51" s="126"/>
      <c r="CQ51" s="126"/>
      <c r="CR51" s="126"/>
      <c r="CS51" s="126"/>
      <c r="CT51" s="126"/>
      <c r="CU51" s="126"/>
      <c r="CV51" s="126"/>
      <c r="CW51" s="126"/>
      <c r="CX51" s="126"/>
      <c r="CY51" s="126"/>
      <c r="CZ51" s="126"/>
      <c r="DA51" s="126"/>
      <c r="DB51" s="126"/>
      <c r="DC51" s="126"/>
      <c r="DD51" s="126"/>
      <c r="DE51" s="126"/>
      <c r="DF51" s="126"/>
      <c r="DG51" s="126"/>
      <c r="DH51" s="126"/>
      <c r="DI51" s="126"/>
      <c r="DJ51" s="126"/>
      <c r="DK51" s="126"/>
      <c r="DL51" s="126"/>
      <c r="DM51" s="126"/>
      <c r="DN51" s="126"/>
      <c r="DO51" s="126"/>
      <c r="DP51" s="126"/>
      <c r="DQ51" s="126"/>
      <c r="DR51" s="126"/>
      <c r="DS51" s="126"/>
      <c r="DT51" s="126"/>
      <c r="DU51" s="126"/>
      <c r="DV51" s="127"/>
      <c r="DW51" s="58">
        <v>152</v>
      </c>
      <c r="DX51" s="56"/>
      <c r="DY51" s="56"/>
      <c r="DZ51" s="56"/>
      <c r="EA51" s="56"/>
      <c r="EB51" s="56"/>
      <c r="EC51" s="56"/>
      <c r="ED51" s="56"/>
      <c r="EE51" s="56"/>
      <c r="EF51" s="56"/>
      <c r="EG51" s="56"/>
      <c r="EH51" s="56"/>
      <c r="EI51" s="56"/>
      <c r="EJ51" s="56"/>
      <c r="EK51" s="56"/>
      <c r="EL51" s="56"/>
      <c r="EM51" s="56"/>
      <c r="EN51" s="56"/>
      <c r="EO51" s="56"/>
      <c r="EP51" s="56"/>
      <c r="EQ51" s="56"/>
      <c r="ER51" s="57"/>
      <c r="ES51" s="98">
        <v>4500000</v>
      </c>
      <c r="ET51" s="109"/>
      <c r="EU51" s="109"/>
      <c r="EV51" s="109"/>
      <c r="EW51" s="109"/>
      <c r="EX51" s="109"/>
      <c r="EY51" s="109"/>
      <c r="EZ51" s="109"/>
      <c r="FA51" s="109"/>
      <c r="FB51" s="109"/>
      <c r="FC51" s="109"/>
      <c r="FD51" s="109"/>
      <c r="FE51" s="109"/>
      <c r="FF51" s="109"/>
      <c r="FG51" s="109"/>
      <c r="FH51" s="109"/>
      <c r="FI51" s="109"/>
      <c r="FJ51" s="109"/>
      <c r="FK51" s="109"/>
      <c r="FL51" s="109"/>
      <c r="FM51" s="109"/>
      <c r="FN51" s="109"/>
      <c r="FO51" s="109"/>
      <c r="FP51" s="109"/>
      <c r="FQ51" s="109"/>
      <c r="FR51" s="109"/>
      <c r="FS51" s="109"/>
      <c r="FT51" s="109"/>
      <c r="FU51" s="109"/>
      <c r="FV51" s="109"/>
      <c r="FW51" s="109"/>
      <c r="FX51" s="109"/>
      <c r="FY51" s="109"/>
      <c r="FZ51" s="109"/>
      <c r="GA51" s="109"/>
      <c r="GB51" s="109"/>
      <c r="GC51" s="109"/>
      <c r="GD51" s="109"/>
      <c r="GE51" s="110"/>
    </row>
    <row r="52" spans="1:187" ht="11.25" customHeight="1" x14ac:dyDescent="0.2">
      <c r="A52" s="101" t="s">
        <v>16</v>
      </c>
      <c r="B52" s="102"/>
      <c r="C52" s="102"/>
      <c r="D52" s="102"/>
      <c r="E52" s="102"/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  <c r="BO52" s="102"/>
      <c r="BP52" s="102"/>
      <c r="BQ52" s="102"/>
      <c r="BR52" s="102"/>
      <c r="BS52" s="102"/>
      <c r="BT52" s="102"/>
      <c r="BU52" s="102"/>
      <c r="BV52" s="102"/>
      <c r="BW52" s="102"/>
      <c r="BX52" s="102"/>
      <c r="BY52" s="102"/>
      <c r="BZ52" s="102"/>
      <c r="CA52" s="102"/>
      <c r="CB52" s="102"/>
      <c r="CC52" s="102"/>
      <c r="CD52" s="102"/>
      <c r="CE52" s="102"/>
      <c r="CF52" s="102"/>
      <c r="CG52" s="102"/>
      <c r="CH52" s="102"/>
      <c r="CI52" s="102"/>
      <c r="CJ52" s="102"/>
      <c r="CK52" s="102"/>
      <c r="CL52" s="102"/>
      <c r="CM52" s="102"/>
      <c r="CN52" s="102"/>
      <c r="CO52" s="102"/>
      <c r="CP52" s="102"/>
      <c r="CQ52" s="102"/>
      <c r="CR52" s="102"/>
      <c r="CS52" s="102"/>
      <c r="CT52" s="102"/>
      <c r="CU52" s="102"/>
      <c r="CV52" s="102"/>
      <c r="CW52" s="102"/>
      <c r="CX52" s="102"/>
      <c r="CY52" s="102"/>
      <c r="CZ52" s="102"/>
      <c r="DA52" s="102"/>
      <c r="DB52" s="102"/>
      <c r="DC52" s="102"/>
      <c r="DD52" s="102"/>
      <c r="DE52" s="102"/>
      <c r="DF52" s="102"/>
      <c r="DG52" s="102"/>
      <c r="DH52" s="102"/>
      <c r="DI52" s="102"/>
      <c r="DJ52" s="102"/>
      <c r="DK52" s="102"/>
      <c r="DL52" s="102"/>
      <c r="DM52" s="102"/>
      <c r="DN52" s="102"/>
      <c r="DO52" s="102"/>
      <c r="DP52" s="102"/>
      <c r="DQ52" s="102"/>
      <c r="DR52" s="102"/>
      <c r="DS52" s="102"/>
      <c r="DT52" s="102"/>
      <c r="DU52" s="102"/>
      <c r="DV52" s="102"/>
      <c r="DW52" s="102"/>
      <c r="DX52" s="102"/>
      <c r="DY52" s="102"/>
      <c r="DZ52" s="102"/>
      <c r="EA52" s="102"/>
      <c r="EB52" s="102"/>
      <c r="EC52" s="102"/>
      <c r="ED52" s="102"/>
      <c r="EE52" s="102"/>
      <c r="EF52" s="102"/>
      <c r="EG52" s="102"/>
      <c r="EH52" s="102"/>
      <c r="EI52" s="102"/>
      <c r="EJ52" s="102"/>
      <c r="EK52" s="102"/>
      <c r="EL52" s="102"/>
      <c r="EM52" s="102"/>
      <c r="EN52" s="102"/>
      <c r="EO52" s="102"/>
      <c r="EP52" s="102"/>
      <c r="EQ52" s="102"/>
      <c r="ER52" s="103"/>
      <c r="ES52" s="100">
        <f>SUM(ES49:ES51)</f>
        <v>4500000</v>
      </c>
      <c r="ET52" s="92"/>
      <c r="EU52" s="92"/>
      <c r="EV52" s="92"/>
      <c r="EW52" s="92"/>
      <c r="EX52" s="92"/>
      <c r="EY52" s="92"/>
      <c r="EZ52" s="92"/>
      <c r="FA52" s="92"/>
      <c r="FB52" s="92"/>
      <c r="FC52" s="92"/>
      <c r="FD52" s="92"/>
      <c r="FE52" s="92"/>
      <c r="FF52" s="92"/>
      <c r="FG52" s="92"/>
      <c r="FH52" s="92"/>
      <c r="FI52" s="92"/>
      <c r="FJ52" s="92"/>
      <c r="FK52" s="92"/>
      <c r="FL52" s="92"/>
      <c r="FM52" s="92"/>
      <c r="FN52" s="92"/>
      <c r="FO52" s="92"/>
      <c r="FP52" s="92"/>
      <c r="FQ52" s="92"/>
      <c r="FR52" s="92"/>
      <c r="FS52" s="92"/>
      <c r="FT52" s="92"/>
      <c r="FU52" s="92"/>
      <c r="FV52" s="92"/>
      <c r="FW52" s="92"/>
      <c r="FX52" s="92"/>
      <c r="FY52" s="92"/>
      <c r="FZ52" s="92"/>
      <c r="GA52" s="92"/>
      <c r="GB52" s="92"/>
      <c r="GC52" s="92"/>
      <c r="GD52" s="92"/>
      <c r="GE52" s="93"/>
    </row>
    <row r="53" spans="1:187" x14ac:dyDescent="0.2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  <c r="FR53" s="26"/>
      <c r="FS53" s="26"/>
      <c r="FT53" s="26"/>
      <c r="FU53" s="26"/>
      <c r="FV53" s="26"/>
      <c r="FW53" s="26"/>
      <c r="FX53" s="26"/>
      <c r="FY53" s="26"/>
      <c r="FZ53" s="26"/>
      <c r="GA53" s="26"/>
      <c r="GB53" s="26"/>
      <c r="GC53" s="26"/>
      <c r="GD53" s="26"/>
      <c r="GE53" s="26"/>
    </row>
    <row r="54" spans="1:187" ht="11.25" customHeight="1" x14ac:dyDescent="0.2">
      <c r="A54" s="94" t="s">
        <v>162</v>
      </c>
      <c r="B54" s="94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  <c r="BB54" s="94"/>
      <c r="BC54" s="94"/>
      <c r="BD54" s="94"/>
      <c r="BE54" s="94"/>
      <c r="BF54" s="94"/>
      <c r="BG54" s="94"/>
      <c r="BH54" s="94"/>
      <c r="BI54" s="94"/>
      <c r="BJ54" s="94"/>
      <c r="BK54" s="94"/>
      <c r="BL54" s="94"/>
      <c r="BM54" s="94"/>
      <c r="BN54" s="94"/>
      <c r="BO54" s="94"/>
      <c r="BP54" s="94"/>
      <c r="BQ54" s="94"/>
      <c r="BR54" s="94"/>
      <c r="BS54" s="94"/>
      <c r="BT54" s="94"/>
      <c r="BU54" s="94"/>
      <c r="BV54" s="94"/>
      <c r="BW54" s="94"/>
      <c r="BX54" s="94"/>
      <c r="BY54" s="94"/>
      <c r="BZ54" s="94"/>
      <c r="CA54" s="94"/>
      <c r="CB54" s="94"/>
      <c r="CC54" s="94"/>
      <c r="CD54" s="94"/>
      <c r="CE54" s="94"/>
      <c r="CF54" s="94"/>
      <c r="CG54" s="94"/>
      <c r="CH54" s="94"/>
      <c r="CI54" s="94"/>
      <c r="CJ54" s="94"/>
      <c r="CK54" s="94"/>
      <c r="CL54" s="94"/>
      <c r="CM54" s="94"/>
      <c r="CN54" s="94"/>
      <c r="CO54" s="94"/>
      <c r="CP54" s="94"/>
      <c r="CQ54" s="94"/>
      <c r="CR54" s="94"/>
      <c r="CS54" s="94"/>
      <c r="CT54" s="94"/>
      <c r="CU54" s="94"/>
      <c r="CV54" s="94"/>
      <c r="CW54" s="94"/>
      <c r="CX54" s="94"/>
      <c r="CY54" s="94"/>
      <c r="CZ54" s="94"/>
      <c r="DA54" s="94"/>
      <c r="DB54" s="94"/>
      <c r="DC54" s="94"/>
      <c r="DD54" s="94"/>
      <c r="DE54" s="94"/>
      <c r="DF54" s="94"/>
      <c r="DG54" s="94"/>
      <c r="DH54" s="94"/>
      <c r="DI54" s="94"/>
      <c r="DJ54" s="94"/>
      <c r="DK54" s="94"/>
      <c r="DL54" s="94"/>
      <c r="DM54" s="94"/>
      <c r="DN54" s="94"/>
      <c r="DO54" s="94"/>
      <c r="DP54" s="94"/>
      <c r="DQ54" s="94"/>
      <c r="DR54" s="94"/>
      <c r="DS54" s="94"/>
      <c r="DT54" s="94"/>
      <c r="DU54" s="94"/>
      <c r="DV54" s="94"/>
      <c r="DW54" s="94"/>
      <c r="DX54" s="94"/>
      <c r="DY54" s="94"/>
      <c r="DZ54" s="94"/>
      <c r="EA54" s="94"/>
      <c r="EB54" s="94"/>
      <c r="EC54" s="94"/>
      <c r="ED54" s="94"/>
      <c r="EE54" s="94"/>
      <c r="EF54" s="94"/>
      <c r="EG54" s="94"/>
      <c r="EH54" s="94"/>
      <c r="EI54" s="94"/>
      <c r="EJ54" s="94"/>
      <c r="EK54" s="94"/>
      <c r="EL54" s="94"/>
      <c r="EM54" s="94"/>
      <c r="EN54" s="94"/>
      <c r="EO54" s="94"/>
      <c r="EP54" s="94"/>
      <c r="EQ54" s="94"/>
      <c r="ER54" s="94"/>
      <c r="ES54" s="94"/>
      <c r="ET54" s="94"/>
      <c r="EU54" s="94"/>
      <c r="EV54" s="94"/>
      <c r="EW54" s="94"/>
      <c r="EX54" s="94"/>
      <c r="EY54" s="94"/>
      <c r="EZ54" s="94"/>
      <c r="FA54" s="94"/>
      <c r="FB54" s="94"/>
      <c r="FC54" s="94"/>
      <c r="FD54" s="94"/>
      <c r="FE54" s="94"/>
      <c r="FF54" s="94"/>
      <c r="FG54" s="94"/>
      <c r="FH54" s="94"/>
      <c r="FI54" s="94"/>
      <c r="FJ54" s="94"/>
      <c r="FK54" s="94"/>
      <c r="FL54" s="94"/>
      <c r="FM54" s="94"/>
      <c r="FN54" s="94"/>
      <c r="FO54" s="94"/>
      <c r="FP54" s="94"/>
      <c r="FQ54" s="94"/>
      <c r="FR54" s="94"/>
      <c r="FS54" s="94"/>
      <c r="FT54" s="94"/>
      <c r="FU54" s="94"/>
      <c r="FV54" s="94"/>
      <c r="FW54" s="94"/>
      <c r="FX54" s="94"/>
      <c r="FY54" s="94"/>
      <c r="FZ54" s="94"/>
      <c r="GA54" s="94"/>
      <c r="GB54" s="94"/>
      <c r="GC54" s="94"/>
      <c r="GD54" s="94"/>
      <c r="GE54" s="94"/>
    </row>
    <row r="55" spans="1:187" ht="7.5" customHeight="1" x14ac:dyDescent="0.2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</row>
    <row r="56" spans="1:187" ht="26.25" customHeight="1" x14ac:dyDescent="0.2">
      <c r="A56" s="99" t="s">
        <v>155</v>
      </c>
      <c r="B56" s="99"/>
      <c r="C56" s="99"/>
      <c r="D56" s="99"/>
      <c r="E56" s="99"/>
      <c r="F56" s="91" t="s">
        <v>45</v>
      </c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  <c r="BT56" s="92"/>
      <c r="BU56" s="92"/>
      <c r="BV56" s="92"/>
      <c r="BW56" s="92"/>
      <c r="BX56" s="92"/>
      <c r="BY56" s="92"/>
      <c r="BZ56" s="92"/>
      <c r="CA56" s="92"/>
      <c r="CB56" s="92"/>
      <c r="CC56" s="92"/>
      <c r="CD56" s="92"/>
      <c r="CE56" s="92"/>
      <c r="CF56" s="92"/>
      <c r="CG56" s="92"/>
      <c r="CH56" s="92"/>
      <c r="CI56" s="92"/>
      <c r="CJ56" s="92"/>
      <c r="CK56" s="92"/>
      <c r="CL56" s="92"/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3"/>
      <c r="ES56" s="91" t="s">
        <v>158</v>
      </c>
      <c r="ET56" s="92"/>
      <c r="EU56" s="92"/>
      <c r="EV56" s="92"/>
      <c r="EW56" s="92"/>
      <c r="EX56" s="92"/>
      <c r="EY56" s="92"/>
      <c r="EZ56" s="92"/>
      <c r="FA56" s="92"/>
      <c r="FB56" s="92"/>
      <c r="FC56" s="92"/>
      <c r="FD56" s="92"/>
      <c r="FE56" s="92"/>
      <c r="FF56" s="92"/>
      <c r="FG56" s="92"/>
      <c r="FH56" s="92"/>
      <c r="FI56" s="92"/>
      <c r="FJ56" s="92"/>
      <c r="FK56" s="92"/>
      <c r="FL56" s="92"/>
      <c r="FM56" s="92"/>
      <c r="FN56" s="92"/>
      <c r="FO56" s="92"/>
      <c r="FP56" s="92"/>
      <c r="FQ56" s="92"/>
      <c r="FR56" s="92"/>
      <c r="FS56" s="92"/>
      <c r="FT56" s="92"/>
      <c r="FU56" s="92"/>
      <c r="FV56" s="92"/>
      <c r="FW56" s="92"/>
      <c r="FX56" s="92"/>
      <c r="FY56" s="92"/>
      <c r="FZ56" s="92"/>
      <c r="GA56" s="92"/>
      <c r="GB56" s="92"/>
      <c r="GC56" s="92"/>
      <c r="GD56" s="92"/>
      <c r="GE56" s="93"/>
    </row>
    <row r="57" spans="1:187" x14ac:dyDescent="0.2">
      <c r="A57" s="99">
        <v>1</v>
      </c>
      <c r="B57" s="99"/>
      <c r="C57" s="99"/>
      <c r="D57" s="99"/>
      <c r="E57" s="99"/>
      <c r="F57" s="91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92"/>
      <c r="AJ57" s="92"/>
      <c r="AK57" s="92"/>
      <c r="AL57" s="92"/>
      <c r="AM57" s="92"/>
      <c r="AN57" s="92"/>
      <c r="AO57" s="92"/>
      <c r="AP57" s="92"/>
      <c r="AQ57" s="92"/>
      <c r="AR57" s="92"/>
      <c r="AS57" s="92"/>
      <c r="AT57" s="92"/>
      <c r="AU57" s="92"/>
      <c r="AV57" s="92"/>
      <c r="AW57" s="92"/>
      <c r="AX57" s="92"/>
      <c r="AY57" s="92"/>
      <c r="AZ57" s="92"/>
      <c r="BA57" s="92"/>
      <c r="BB57" s="92"/>
      <c r="BC57" s="92"/>
      <c r="BD57" s="92"/>
      <c r="BE57" s="92"/>
      <c r="BF57" s="92"/>
      <c r="BG57" s="92"/>
      <c r="BH57" s="92"/>
      <c r="BI57" s="92"/>
      <c r="BJ57" s="92"/>
      <c r="BK57" s="92"/>
      <c r="BL57" s="92"/>
      <c r="BM57" s="92"/>
      <c r="BN57" s="92"/>
      <c r="BO57" s="92"/>
      <c r="BP57" s="92"/>
      <c r="BQ57" s="92"/>
      <c r="BR57" s="92"/>
      <c r="BS57" s="92"/>
      <c r="BT57" s="92"/>
      <c r="BU57" s="92"/>
      <c r="BV57" s="92"/>
      <c r="BW57" s="92"/>
      <c r="BX57" s="92"/>
      <c r="BY57" s="92"/>
      <c r="BZ57" s="92"/>
      <c r="CA57" s="92"/>
      <c r="CB57" s="92"/>
      <c r="CC57" s="92"/>
      <c r="CD57" s="92"/>
      <c r="CE57" s="92"/>
      <c r="CF57" s="92"/>
      <c r="CG57" s="92"/>
      <c r="CH57" s="92"/>
      <c r="CI57" s="92"/>
      <c r="CJ57" s="92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3"/>
      <c r="ES57" s="91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  <c r="FF57" s="92"/>
      <c r="FG57" s="92"/>
      <c r="FH57" s="92"/>
      <c r="FI57" s="92"/>
      <c r="FJ57" s="92"/>
      <c r="FK57" s="92"/>
      <c r="FL57" s="92"/>
      <c r="FM57" s="92"/>
      <c r="FN57" s="92"/>
      <c r="FO57" s="92"/>
      <c r="FP57" s="92"/>
      <c r="FQ57" s="92"/>
      <c r="FR57" s="92"/>
      <c r="FS57" s="92"/>
      <c r="FT57" s="92"/>
      <c r="FU57" s="92"/>
      <c r="FV57" s="92"/>
      <c r="FW57" s="92"/>
      <c r="FX57" s="92"/>
      <c r="FY57" s="92"/>
      <c r="FZ57" s="92"/>
      <c r="GA57" s="92"/>
      <c r="GB57" s="92"/>
      <c r="GC57" s="92"/>
      <c r="GD57" s="92"/>
      <c r="GE57" s="93"/>
    </row>
    <row r="58" spans="1:187" x14ac:dyDescent="0.2">
      <c r="A58" s="99">
        <v>2</v>
      </c>
      <c r="B58" s="99"/>
      <c r="C58" s="99"/>
      <c r="D58" s="99"/>
      <c r="E58" s="99"/>
      <c r="F58" s="91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2"/>
      <c r="AF58" s="92"/>
      <c r="AG58" s="92"/>
      <c r="AH58" s="92"/>
      <c r="AI58" s="92"/>
      <c r="AJ58" s="92"/>
      <c r="AK58" s="92"/>
      <c r="AL58" s="92"/>
      <c r="AM58" s="92"/>
      <c r="AN58" s="92"/>
      <c r="AO58" s="92"/>
      <c r="AP58" s="92"/>
      <c r="AQ58" s="92"/>
      <c r="AR58" s="92"/>
      <c r="AS58" s="92"/>
      <c r="AT58" s="92"/>
      <c r="AU58" s="92"/>
      <c r="AV58" s="92"/>
      <c r="AW58" s="92"/>
      <c r="AX58" s="92"/>
      <c r="AY58" s="92"/>
      <c r="AZ58" s="92"/>
      <c r="BA58" s="92"/>
      <c r="BB58" s="92"/>
      <c r="BC58" s="92"/>
      <c r="BD58" s="92"/>
      <c r="BE58" s="92"/>
      <c r="BF58" s="92"/>
      <c r="BG58" s="92"/>
      <c r="BH58" s="92"/>
      <c r="BI58" s="92"/>
      <c r="BJ58" s="92"/>
      <c r="BK58" s="92"/>
      <c r="BL58" s="92"/>
      <c r="BM58" s="92"/>
      <c r="BN58" s="92"/>
      <c r="BO58" s="92"/>
      <c r="BP58" s="92"/>
      <c r="BQ58" s="92"/>
      <c r="BR58" s="92"/>
      <c r="BS58" s="92"/>
      <c r="BT58" s="92"/>
      <c r="BU58" s="92"/>
      <c r="BV58" s="92"/>
      <c r="BW58" s="92"/>
      <c r="BX58" s="92"/>
      <c r="BY58" s="92"/>
      <c r="BZ58" s="92"/>
      <c r="CA58" s="92"/>
      <c r="CB58" s="92"/>
      <c r="CC58" s="92"/>
      <c r="CD58" s="92"/>
      <c r="CE58" s="92"/>
      <c r="CF58" s="92"/>
      <c r="CG58" s="92"/>
      <c r="CH58" s="92"/>
      <c r="CI58" s="92"/>
      <c r="CJ58" s="92"/>
      <c r="CK58" s="92"/>
      <c r="CL58" s="92"/>
      <c r="CM58" s="92"/>
      <c r="CN58" s="92"/>
      <c r="CO58" s="92"/>
      <c r="CP58" s="92"/>
      <c r="CQ58" s="92"/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  <c r="DW58" s="92"/>
      <c r="DX58" s="92"/>
      <c r="DY58" s="92"/>
      <c r="DZ58" s="92"/>
      <c r="EA58" s="92"/>
      <c r="EB58" s="92"/>
      <c r="EC58" s="92"/>
      <c r="ED58" s="92"/>
      <c r="EE58" s="92"/>
      <c r="EF58" s="92"/>
      <c r="EG58" s="92"/>
      <c r="EH58" s="92"/>
      <c r="EI58" s="92"/>
      <c r="EJ58" s="92"/>
      <c r="EK58" s="92"/>
      <c r="EL58" s="92"/>
      <c r="EM58" s="92"/>
      <c r="EN58" s="92"/>
      <c r="EO58" s="92"/>
      <c r="EP58" s="92"/>
      <c r="EQ58" s="92"/>
      <c r="ER58" s="93"/>
      <c r="ES58" s="91"/>
      <c r="ET58" s="92"/>
      <c r="EU58" s="92"/>
      <c r="EV58" s="92"/>
      <c r="EW58" s="92"/>
      <c r="EX58" s="92"/>
      <c r="EY58" s="92"/>
      <c r="EZ58" s="92"/>
      <c r="FA58" s="92"/>
      <c r="FB58" s="92"/>
      <c r="FC58" s="92"/>
      <c r="FD58" s="92"/>
      <c r="FE58" s="92"/>
      <c r="FF58" s="92"/>
      <c r="FG58" s="92"/>
      <c r="FH58" s="92"/>
      <c r="FI58" s="92"/>
      <c r="FJ58" s="92"/>
      <c r="FK58" s="92"/>
      <c r="FL58" s="92"/>
      <c r="FM58" s="92"/>
      <c r="FN58" s="92"/>
      <c r="FO58" s="92"/>
      <c r="FP58" s="92"/>
      <c r="FQ58" s="92"/>
      <c r="FR58" s="92"/>
      <c r="FS58" s="92"/>
      <c r="FT58" s="92"/>
      <c r="FU58" s="92"/>
      <c r="FV58" s="92"/>
      <c r="FW58" s="92"/>
      <c r="FX58" s="92"/>
      <c r="FY58" s="92"/>
      <c r="FZ58" s="92"/>
      <c r="GA58" s="92"/>
      <c r="GB58" s="92"/>
      <c r="GC58" s="92"/>
      <c r="GD58" s="92"/>
      <c r="GE58" s="93"/>
    </row>
    <row r="59" spans="1:187" ht="11.25" customHeight="1" x14ac:dyDescent="0.2">
      <c r="A59" s="95" t="s">
        <v>16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7"/>
      <c r="ES59" s="91"/>
      <c r="ET59" s="92"/>
      <c r="EU59" s="92"/>
      <c r="EV59" s="92"/>
      <c r="EW59" s="92"/>
      <c r="EX59" s="92"/>
      <c r="EY59" s="92"/>
      <c r="EZ59" s="92"/>
      <c r="FA59" s="92"/>
      <c r="FB59" s="92"/>
      <c r="FC59" s="92"/>
      <c r="FD59" s="92"/>
      <c r="FE59" s="92"/>
      <c r="FF59" s="92"/>
      <c r="FG59" s="92"/>
      <c r="FH59" s="92"/>
      <c r="FI59" s="92"/>
      <c r="FJ59" s="92"/>
      <c r="FK59" s="92"/>
      <c r="FL59" s="92"/>
      <c r="FM59" s="92"/>
      <c r="FN59" s="92"/>
      <c r="FO59" s="92"/>
      <c r="FP59" s="92"/>
      <c r="FQ59" s="92"/>
      <c r="FR59" s="92"/>
      <c r="FS59" s="92"/>
      <c r="FT59" s="92"/>
      <c r="FU59" s="92"/>
      <c r="FV59" s="92"/>
      <c r="FW59" s="92"/>
      <c r="FX59" s="92"/>
      <c r="FY59" s="92"/>
      <c r="FZ59" s="92"/>
      <c r="GA59" s="92"/>
      <c r="GB59" s="92"/>
      <c r="GC59" s="92"/>
      <c r="GD59" s="92"/>
      <c r="GE59" s="93"/>
    </row>
    <row r="60" spans="1:187" x14ac:dyDescent="0.2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  <c r="FR60" s="26"/>
      <c r="FS60" s="26"/>
      <c r="FT60" s="26"/>
      <c r="FU60" s="26"/>
      <c r="FV60" s="26"/>
      <c r="FW60" s="26"/>
      <c r="FX60" s="26"/>
      <c r="FY60" s="26"/>
      <c r="FZ60" s="26"/>
      <c r="GA60" s="26"/>
      <c r="GB60" s="26"/>
      <c r="GC60" s="26"/>
      <c r="GD60" s="26"/>
      <c r="GE60" s="26"/>
    </row>
    <row r="61" spans="1:187" ht="11.25" customHeight="1" x14ac:dyDescent="0.2">
      <c r="A61" s="94" t="s">
        <v>163</v>
      </c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  <c r="AK61" s="94"/>
      <c r="AL61" s="94"/>
      <c r="AM61" s="94"/>
      <c r="AN61" s="94"/>
      <c r="AO61" s="94"/>
      <c r="AP61" s="94"/>
      <c r="AQ61" s="94"/>
      <c r="AR61" s="94"/>
      <c r="AS61" s="94"/>
      <c r="AT61" s="94"/>
      <c r="AU61" s="94"/>
      <c r="AV61" s="94"/>
      <c r="AW61" s="94"/>
      <c r="AX61" s="94"/>
      <c r="AY61" s="94"/>
      <c r="AZ61" s="94"/>
      <c r="BA61" s="94"/>
      <c r="BB61" s="94"/>
      <c r="BC61" s="94"/>
      <c r="BD61" s="94"/>
      <c r="BE61" s="94"/>
      <c r="BF61" s="94"/>
      <c r="BG61" s="94"/>
      <c r="BH61" s="94"/>
      <c r="BI61" s="94"/>
      <c r="BJ61" s="94"/>
      <c r="BK61" s="94"/>
      <c r="BL61" s="94"/>
      <c r="BM61" s="94"/>
      <c r="BN61" s="94"/>
      <c r="BO61" s="94"/>
      <c r="BP61" s="94"/>
      <c r="BQ61" s="94"/>
      <c r="BR61" s="94"/>
      <c r="BS61" s="94"/>
      <c r="BT61" s="94"/>
      <c r="BU61" s="94"/>
      <c r="BV61" s="94"/>
      <c r="BW61" s="94"/>
      <c r="BX61" s="94"/>
      <c r="BY61" s="94"/>
      <c r="BZ61" s="94"/>
      <c r="CA61" s="94"/>
      <c r="CB61" s="94"/>
      <c r="CC61" s="94"/>
      <c r="CD61" s="94"/>
      <c r="CE61" s="94"/>
      <c r="CF61" s="94"/>
      <c r="CG61" s="94"/>
      <c r="CH61" s="94"/>
      <c r="CI61" s="94"/>
      <c r="CJ61" s="94"/>
      <c r="CK61" s="94"/>
      <c r="CL61" s="94"/>
      <c r="CM61" s="94"/>
      <c r="CN61" s="94"/>
      <c r="CO61" s="94"/>
      <c r="CP61" s="94"/>
      <c r="CQ61" s="94"/>
      <c r="CR61" s="94"/>
      <c r="CS61" s="94"/>
      <c r="CT61" s="94"/>
      <c r="CU61" s="94"/>
      <c r="CV61" s="94"/>
      <c r="CW61" s="94"/>
      <c r="CX61" s="94"/>
      <c r="CY61" s="94"/>
      <c r="CZ61" s="94"/>
      <c r="DA61" s="94"/>
      <c r="DB61" s="94"/>
      <c r="DC61" s="94"/>
      <c r="DD61" s="94"/>
      <c r="DE61" s="94"/>
      <c r="DF61" s="94"/>
      <c r="DG61" s="94"/>
      <c r="DH61" s="94"/>
      <c r="DI61" s="94"/>
      <c r="DJ61" s="94"/>
      <c r="DK61" s="94"/>
      <c r="DL61" s="94"/>
      <c r="DM61" s="94"/>
      <c r="DN61" s="94"/>
      <c r="DO61" s="94"/>
      <c r="DP61" s="94"/>
      <c r="DQ61" s="94"/>
      <c r="DR61" s="94"/>
      <c r="DS61" s="94"/>
      <c r="DT61" s="94"/>
      <c r="DU61" s="94"/>
      <c r="DV61" s="94"/>
      <c r="DW61" s="94"/>
      <c r="DX61" s="94"/>
      <c r="DY61" s="94"/>
      <c r="DZ61" s="94"/>
      <c r="EA61" s="94"/>
      <c r="EB61" s="94"/>
      <c r="EC61" s="94"/>
      <c r="ED61" s="94"/>
      <c r="EE61" s="94"/>
      <c r="EF61" s="94"/>
      <c r="EG61" s="94"/>
      <c r="EH61" s="94"/>
      <c r="EI61" s="94"/>
      <c r="EJ61" s="94"/>
      <c r="EK61" s="94"/>
      <c r="EL61" s="94"/>
      <c r="EM61" s="94"/>
      <c r="EN61" s="94"/>
      <c r="EO61" s="94"/>
      <c r="EP61" s="94"/>
      <c r="EQ61" s="94"/>
      <c r="ER61" s="94"/>
      <c r="ES61" s="94"/>
      <c r="ET61" s="94"/>
      <c r="EU61" s="94"/>
      <c r="EV61" s="94"/>
      <c r="EW61" s="94"/>
      <c r="EX61" s="94"/>
      <c r="EY61" s="94"/>
      <c r="EZ61" s="94"/>
      <c r="FA61" s="94"/>
      <c r="FB61" s="94"/>
      <c r="FC61" s="94"/>
      <c r="FD61" s="94"/>
      <c r="FE61" s="94"/>
      <c r="FF61" s="94"/>
      <c r="FG61" s="94"/>
      <c r="FH61" s="94"/>
      <c r="FI61" s="94"/>
      <c r="FJ61" s="94"/>
      <c r="FK61" s="94"/>
      <c r="FL61" s="94"/>
      <c r="FM61" s="94"/>
      <c r="FN61" s="94"/>
      <c r="FO61" s="94"/>
      <c r="FP61" s="94"/>
      <c r="FQ61" s="94"/>
      <c r="FR61" s="94"/>
      <c r="FS61" s="94"/>
      <c r="FT61" s="94"/>
      <c r="FU61" s="94"/>
      <c r="FV61" s="94"/>
      <c r="FW61" s="94"/>
      <c r="FX61" s="94"/>
      <c r="FY61" s="94"/>
      <c r="FZ61" s="94"/>
      <c r="GA61" s="94"/>
      <c r="GB61" s="94"/>
      <c r="GC61" s="94"/>
      <c r="GD61" s="94"/>
      <c r="GE61" s="94"/>
    </row>
    <row r="62" spans="1:187" ht="4.7" customHeight="1" x14ac:dyDescent="0.2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  <c r="FQ62" s="26"/>
      <c r="FR62" s="26"/>
      <c r="FS62" s="26"/>
      <c r="FT62" s="26"/>
      <c r="FU62" s="26"/>
      <c r="FV62" s="26"/>
      <c r="FW62" s="26"/>
      <c r="FX62" s="26"/>
      <c r="FY62" s="26"/>
      <c r="FZ62" s="26"/>
      <c r="GA62" s="26"/>
      <c r="GB62" s="26"/>
      <c r="GC62" s="26"/>
      <c r="GD62" s="26"/>
      <c r="GE62" s="26"/>
    </row>
    <row r="63" spans="1:187" ht="21" customHeight="1" x14ac:dyDescent="0.2">
      <c r="A63" s="99" t="s">
        <v>155</v>
      </c>
      <c r="B63" s="99"/>
      <c r="C63" s="99"/>
      <c r="D63" s="99"/>
      <c r="E63" s="99"/>
      <c r="F63" s="91" t="s">
        <v>45</v>
      </c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  <c r="AU63" s="92"/>
      <c r="AV63" s="92"/>
      <c r="AW63" s="92"/>
      <c r="AX63" s="92"/>
      <c r="AY63" s="92"/>
      <c r="AZ63" s="92"/>
      <c r="BA63" s="92"/>
      <c r="BB63" s="92"/>
      <c r="BC63" s="92"/>
      <c r="BD63" s="92"/>
      <c r="BE63" s="92"/>
      <c r="BF63" s="92"/>
      <c r="BG63" s="92"/>
      <c r="BH63" s="92"/>
      <c r="BI63" s="92"/>
      <c r="BJ63" s="92"/>
      <c r="BK63" s="92"/>
      <c r="BL63" s="92"/>
      <c r="BM63" s="92"/>
      <c r="BN63" s="92"/>
      <c r="BO63" s="92"/>
      <c r="BP63" s="92"/>
      <c r="BQ63" s="92"/>
      <c r="BR63" s="92"/>
      <c r="BS63" s="92"/>
      <c r="BT63" s="92"/>
      <c r="BU63" s="92"/>
      <c r="BV63" s="92"/>
      <c r="BW63" s="92"/>
      <c r="BX63" s="92"/>
      <c r="BY63" s="92"/>
      <c r="BZ63" s="92"/>
      <c r="CA63" s="92"/>
      <c r="CB63" s="92"/>
      <c r="CC63" s="92"/>
      <c r="CD63" s="92"/>
      <c r="CE63" s="92"/>
      <c r="CF63" s="92"/>
      <c r="CG63" s="92"/>
      <c r="CH63" s="92"/>
      <c r="CI63" s="92"/>
      <c r="CJ63" s="92"/>
      <c r="CK63" s="92"/>
      <c r="CL63" s="92"/>
      <c r="CM63" s="92"/>
      <c r="CN63" s="92"/>
      <c r="CO63" s="92"/>
      <c r="CP63" s="92"/>
      <c r="CQ63" s="92"/>
      <c r="CR63" s="92"/>
      <c r="CS63" s="92"/>
      <c r="CT63" s="92"/>
      <c r="CU63" s="92"/>
      <c r="CV63" s="92"/>
      <c r="CW63" s="92"/>
      <c r="CX63" s="92"/>
      <c r="CY63" s="92"/>
      <c r="CZ63" s="92"/>
      <c r="DA63" s="92"/>
      <c r="DB63" s="92"/>
      <c r="DC63" s="92"/>
      <c r="DD63" s="92"/>
      <c r="DE63" s="92"/>
      <c r="DF63" s="92"/>
      <c r="DG63" s="92"/>
      <c r="DH63" s="92"/>
      <c r="DI63" s="92"/>
      <c r="DJ63" s="92"/>
      <c r="DK63" s="92"/>
      <c r="DL63" s="92"/>
      <c r="DM63" s="92"/>
      <c r="DN63" s="92"/>
      <c r="DO63" s="92"/>
      <c r="DP63" s="92"/>
      <c r="DQ63" s="92"/>
      <c r="DR63" s="92"/>
      <c r="DS63" s="92"/>
      <c r="DT63" s="92"/>
      <c r="DU63" s="92"/>
      <c r="DV63" s="92"/>
      <c r="DW63" s="92"/>
      <c r="DX63" s="92"/>
      <c r="DY63" s="92"/>
      <c r="DZ63" s="92"/>
      <c r="EA63" s="92"/>
      <c r="EB63" s="92"/>
      <c r="EC63" s="92"/>
      <c r="ED63" s="92"/>
      <c r="EE63" s="92"/>
      <c r="EF63" s="92"/>
      <c r="EG63" s="92"/>
      <c r="EH63" s="92"/>
      <c r="EI63" s="92"/>
      <c r="EJ63" s="92"/>
      <c r="EK63" s="92"/>
      <c r="EL63" s="92"/>
      <c r="EM63" s="92"/>
      <c r="EN63" s="92"/>
      <c r="EO63" s="92"/>
      <c r="EP63" s="92"/>
      <c r="EQ63" s="92"/>
      <c r="ER63" s="93"/>
      <c r="ES63" s="91" t="s">
        <v>158</v>
      </c>
      <c r="ET63" s="92"/>
      <c r="EU63" s="92"/>
      <c r="EV63" s="92"/>
      <c r="EW63" s="92"/>
      <c r="EX63" s="92"/>
      <c r="EY63" s="92"/>
      <c r="EZ63" s="92"/>
      <c r="FA63" s="92"/>
      <c r="FB63" s="92"/>
      <c r="FC63" s="92"/>
      <c r="FD63" s="92"/>
      <c r="FE63" s="92"/>
      <c r="FF63" s="92"/>
      <c r="FG63" s="92"/>
      <c r="FH63" s="92"/>
      <c r="FI63" s="92"/>
      <c r="FJ63" s="92"/>
      <c r="FK63" s="92"/>
      <c r="FL63" s="92"/>
      <c r="FM63" s="92"/>
      <c r="FN63" s="92"/>
      <c r="FO63" s="92"/>
      <c r="FP63" s="92"/>
      <c r="FQ63" s="92"/>
      <c r="FR63" s="92"/>
      <c r="FS63" s="92"/>
      <c r="FT63" s="92"/>
      <c r="FU63" s="92"/>
      <c r="FV63" s="92"/>
      <c r="FW63" s="92"/>
      <c r="FX63" s="92"/>
      <c r="FY63" s="92"/>
      <c r="FZ63" s="92"/>
      <c r="GA63" s="92"/>
      <c r="GB63" s="92"/>
      <c r="GC63" s="92"/>
      <c r="GD63" s="92"/>
      <c r="GE63" s="93"/>
    </row>
    <row r="64" spans="1:187" x14ac:dyDescent="0.2">
      <c r="A64" s="99">
        <v>1</v>
      </c>
      <c r="B64" s="99"/>
      <c r="C64" s="99"/>
      <c r="D64" s="99"/>
      <c r="E64" s="99"/>
      <c r="F64" s="91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2"/>
      <c r="AB64" s="92"/>
      <c r="AC64" s="92"/>
      <c r="AD64" s="92"/>
      <c r="AE64" s="92"/>
      <c r="AF64" s="92"/>
      <c r="AG64" s="92"/>
      <c r="AH64" s="92"/>
      <c r="AI64" s="92"/>
      <c r="AJ64" s="92"/>
      <c r="AK64" s="92"/>
      <c r="AL64" s="92"/>
      <c r="AM64" s="92"/>
      <c r="AN64" s="92"/>
      <c r="AO64" s="92"/>
      <c r="AP64" s="92"/>
      <c r="AQ64" s="92"/>
      <c r="AR64" s="92"/>
      <c r="AS64" s="92"/>
      <c r="AT64" s="92"/>
      <c r="AU64" s="92"/>
      <c r="AV64" s="92"/>
      <c r="AW64" s="92"/>
      <c r="AX64" s="92"/>
      <c r="AY64" s="92"/>
      <c r="AZ64" s="92"/>
      <c r="BA64" s="92"/>
      <c r="BB64" s="92"/>
      <c r="BC64" s="92"/>
      <c r="BD64" s="92"/>
      <c r="BE64" s="92"/>
      <c r="BF64" s="92"/>
      <c r="BG64" s="92"/>
      <c r="BH64" s="92"/>
      <c r="BI64" s="92"/>
      <c r="BJ64" s="92"/>
      <c r="BK64" s="92"/>
      <c r="BL64" s="92"/>
      <c r="BM64" s="92"/>
      <c r="BN64" s="92"/>
      <c r="BO64" s="92"/>
      <c r="BP64" s="92"/>
      <c r="BQ64" s="92"/>
      <c r="BR64" s="92"/>
      <c r="BS64" s="92"/>
      <c r="BT64" s="92"/>
      <c r="BU64" s="92"/>
      <c r="BV64" s="92"/>
      <c r="BW64" s="92"/>
      <c r="BX64" s="92"/>
      <c r="BY64" s="92"/>
      <c r="BZ64" s="92"/>
      <c r="CA64" s="92"/>
      <c r="CB64" s="92"/>
      <c r="CC64" s="92"/>
      <c r="CD64" s="92"/>
      <c r="CE64" s="92"/>
      <c r="CF64" s="92"/>
      <c r="CG64" s="92"/>
      <c r="CH64" s="92"/>
      <c r="CI64" s="92"/>
      <c r="CJ64" s="92"/>
      <c r="CK64" s="92"/>
      <c r="CL64" s="92"/>
      <c r="CM64" s="92"/>
      <c r="CN64" s="92"/>
      <c r="CO64" s="92"/>
      <c r="CP64" s="92"/>
      <c r="CQ64" s="92"/>
      <c r="CR64" s="92"/>
      <c r="CS64" s="92"/>
      <c r="CT64" s="92"/>
      <c r="CU64" s="92"/>
      <c r="CV64" s="92"/>
      <c r="CW64" s="92"/>
      <c r="CX64" s="92"/>
      <c r="CY64" s="92"/>
      <c r="CZ64" s="92"/>
      <c r="DA64" s="92"/>
      <c r="DB64" s="92"/>
      <c r="DC64" s="92"/>
      <c r="DD64" s="92"/>
      <c r="DE64" s="92"/>
      <c r="DF64" s="92"/>
      <c r="DG64" s="92"/>
      <c r="DH64" s="92"/>
      <c r="DI64" s="92"/>
      <c r="DJ64" s="92"/>
      <c r="DK64" s="92"/>
      <c r="DL64" s="92"/>
      <c r="DM64" s="92"/>
      <c r="DN64" s="92"/>
      <c r="DO64" s="92"/>
      <c r="DP64" s="92"/>
      <c r="DQ64" s="92"/>
      <c r="DR64" s="92"/>
      <c r="DS64" s="92"/>
      <c r="DT64" s="92"/>
      <c r="DU64" s="92"/>
      <c r="DV64" s="92"/>
      <c r="DW64" s="92"/>
      <c r="DX64" s="92"/>
      <c r="DY64" s="92"/>
      <c r="DZ64" s="92"/>
      <c r="EA64" s="92"/>
      <c r="EB64" s="92"/>
      <c r="EC64" s="92"/>
      <c r="ED64" s="92"/>
      <c r="EE64" s="92"/>
      <c r="EF64" s="92"/>
      <c r="EG64" s="92"/>
      <c r="EH64" s="92"/>
      <c r="EI64" s="92"/>
      <c r="EJ64" s="92"/>
      <c r="EK64" s="92"/>
      <c r="EL64" s="92"/>
      <c r="EM64" s="92"/>
      <c r="EN64" s="92"/>
      <c r="EO64" s="92"/>
      <c r="EP64" s="92"/>
      <c r="EQ64" s="92"/>
      <c r="ER64" s="93"/>
      <c r="ES64" s="91"/>
      <c r="ET64" s="92"/>
      <c r="EU64" s="92"/>
      <c r="EV64" s="92"/>
      <c r="EW64" s="92"/>
      <c r="EX64" s="92"/>
      <c r="EY64" s="92"/>
      <c r="EZ64" s="92"/>
      <c r="FA64" s="92"/>
      <c r="FB64" s="92"/>
      <c r="FC64" s="92"/>
      <c r="FD64" s="92"/>
      <c r="FE64" s="92"/>
      <c r="FF64" s="92"/>
      <c r="FG64" s="92"/>
      <c r="FH64" s="92"/>
      <c r="FI64" s="92"/>
      <c r="FJ64" s="92"/>
      <c r="FK64" s="92"/>
      <c r="FL64" s="92"/>
      <c r="FM64" s="92"/>
      <c r="FN64" s="92"/>
      <c r="FO64" s="92"/>
      <c r="FP64" s="92"/>
      <c r="FQ64" s="92"/>
      <c r="FR64" s="92"/>
      <c r="FS64" s="92"/>
      <c r="FT64" s="92"/>
      <c r="FU64" s="92"/>
      <c r="FV64" s="92"/>
      <c r="FW64" s="92"/>
      <c r="FX64" s="92"/>
      <c r="FY64" s="92"/>
      <c r="FZ64" s="92"/>
      <c r="GA64" s="92"/>
      <c r="GB64" s="92"/>
      <c r="GC64" s="92"/>
      <c r="GD64" s="92"/>
      <c r="GE64" s="93"/>
    </row>
    <row r="65" spans="1:187" x14ac:dyDescent="0.2">
      <c r="A65" s="99">
        <v>2</v>
      </c>
      <c r="B65" s="99"/>
      <c r="C65" s="99"/>
      <c r="D65" s="99"/>
      <c r="E65" s="99"/>
      <c r="F65" s="91"/>
      <c r="G65" s="92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  <c r="AH65" s="92"/>
      <c r="AI65" s="92"/>
      <c r="AJ65" s="92"/>
      <c r="AK65" s="92"/>
      <c r="AL65" s="92"/>
      <c r="AM65" s="92"/>
      <c r="AN65" s="92"/>
      <c r="AO65" s="92"/>
      <c r="AP65" s="92"/>
      <c r="AQ65" s="92"/>
      <c r="AR65" s="92"/>
      <c r="AS65" s="92"/>
      <c r="AT65" s="92"/>
      <c r="AU65" s="92"/>
      <c r="AV65" s="92"/>
      <c r="AW65" s="92"/>
      <c r="AX65" s="92"/>
      <c r="AY65" s="92"/>
      <c r="AZ65" s="92"/>
      <c r="BA65" s="92"/>
      <c r="BB65" s="92"/>
      <c r="BC65" s="92"/>
      <c r="BD65" s="92"/>
      <c r="BE65" s="92"/>
      <c r="BF65" s="92"/>
      <c r="BG65" s="92"/>
      <c r="BH65" s="92"/>
      <c r="BI65" s="92"/>
      <c r="BJ65" s="92"/>
      <c r="BK65" s="92"/>
      <c r="BL65" s="92"/>
      <c r="BM65" s="92"/>
      <c r="BN65" s="92"/>
      <c r="BO65" s="92"/>
      <c r="BP65" s="92"/>
      <c r="BQ65" s="92"/>
      <c r="BR65" s="92"/>
      <c r="BS65" s="92"/>
      <c r="BT65" s="92"/>
      <c r="BU65" s="92"/>
      <c r="BV65" s="92"/>
      <c r="BW65" s="92"/>
      <c r="BX65" s="92"/>
      <c r="BY65" s="92"/>
      <c r="BZ65" s="92"/>
      <c r="CA65" s="92"/>
      <c r="CB65" s="92"/>
      <c r="CC65" s="92"/>
      <c r="CD65" s="92"/>
      <c r="CE65" s="92"/>
      <c r="CF65" s="92"/>
      <c r="CG65" s="92"/>
      <c r="CH65" s="92"/>
      <c r="CI65" s="92"/>
      <c r="CJ65" s="92"/>
      <c r="CK65" s="92"/>
      <c r="CL65" s="92"/>
      <c r="CM65" s="92"/>
      <c r="CN65" s="92"/>
      <c r="CO65" s="92"/>
      <c r="CP65" s="92"/>
      <c r="CQ65" s="92"/>
      <c r="CR65" s="92"/>
      <c r="CS65" s="92"/>
      <c r="CT65" s="92"/>
      <c r="CU65" s="92"/>
      <c r="CV65" s="92"/>
      <c r="CW65" s="92"/>
      <c r="CX65" s="92"/>
      <c r="CY65" s="92"/>
      <c r="CZ65" s="92"/>
      <c r="DA65" s="92"/>
      <c r="DB65" s="92"/>
      <c r="DC65" s="92"/>
      <c r="DD65" s="92"/>
      <c r="DE65" s="92"/>
      <c r="DF65" s="92"/>
      <c r="DG65" s="92"/>
      <c r="DH65" s="92"/>
      <c r="DI65" s="92"/>
      <c r="DJ65" s="92"/>
      <c r="DK65" s="92"/>
      <c r="DL65" s="92"/>
      <c r="DM65" s="92"/>
      <c r="DN65" s="92"/>
      <c r="DO65" s="92"/>
      <c r="DP65" s="92"/>
      <c r="DQ65" s="92"/>
      <c r="DR65" s="92"/>
      <c r="DS65" s="92"/>
      <c r="DT65" s="92"/>
      <c r="DU65" s="92"/>
      <c r="DV65" s="92"/>
      <c r="DW65" s="92"/>
      <c r="DX65" s="92"/>
      <c r="DY65" s="92"/>
      <c r="DZ65" s="92"/>
      <c r="EA65" s="92"/>
      <c r="EB65" s="92"/>
      <c r="EC65" s="92"/>
      <c r="ED65" s="92"/>
      <c r="EE65" s="92"/>
      <c r="EF65" s="92"/>
      <c r="EG65" s="92"/>
      <c r="EH65" s="92"/>
      <c r="EI65" s="92"/>
      <c r="EJ65" s="92"/>
      <c r="EK65" s="92"/>
      <c r="EL65" s="92"/>
      <c r="EM65" s="92"/>
      <c r="EN65" s="92"/>
      <c r="EO65" s="92"/>
      <c r="EP65" s="92"/>
      <c r="EQ65" s="92"/>
      <c r="ER65" s="93"/>
      <c r="ES65" s="91"/>
      <c r="ET65" s="92"/>
      <c r="EU65" s="92"/>
      <c r="EV65" s="92"/>
      <c r="EW65" s="92"/>
      <c r="EX65" s="92"/>
      <c r="EY65" s="92"/>
      <c r="EZ65" s="92"/>
      <c r="FA65" s="92"/>
      <c r="FB65" s="92"/>
      <c r="FC65" s="92"/>
      <c r="FD65" s="92"/>
      <c r="FE65" s="92"/>
      <c r="FF65" s="92"/>
      <c r="FG65" s="92"/>
      <c r="FH65" s="92"/>
      <c r="FI65" s="92"/>
      <c r="FJ65" s="92"/>
      <c r="FK65" s="92"/>
      <c r="FL65" s="92"/>
      <c r="FM65" s="92"/>
      <c r="FN65" s="92"/>
      <c r="FO65" s="92"/>
      <c r="FP65" s="92"/>
      <c r="FQ65" s="92"/>
      <c r="FR65" s="92"/>
      <c r="FS65" s="92"/>
      <c r="FT65" s="92"/>
      <c r="FU65" s="92"/>
      <c r="FV65" s="92"/>
      <c r="FW65" s="92"/>
      <c r="FX65" s="92"/>
      <c r="FY65" s="92"/>
      <c r="FZ65" s="92"/>
      <c r="GA65" s="92"/>
      <c r="GB65" s="92"/>
      <c r="GC65" s="92"/>
      <c r="GD65" s="92"/>
      <c r="GE65" s="93"/>
    </row>
    <row r="66" spans="1:187" ht="11.25" customHeight="1" x14ac:dyDescent="0.2">
      <c r="A66" s="95" t="s">
        <v>16</v>
      </c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7"/>
      <c r="ES66" s="91"/>
      <c r="ET66" s="92"/>
      <c r="EU66" s="92"/>
      <c r="EV66" s="92"/>
      <c r="EW66" s="92"/>
      <c r="EX66" s="92"/>
      <c r="EY66" s="92"/>
      <c r="EZ66" s="92"/>
      <c r="FA66" s="92"/>
      <c r="FB66" s="92"/>
      <c r="FC66" s="92"/>
      <c r="FD66" s="92"/>
      <c r="FE66" s="92"/>
      <c r="FF66" s="92"/>
      <c r="FG66" s="92"/>
      <c r="FH66" s="92"/>
      <c r="FI66" s="92"/>
      <c r="FJ66" s="92"/>
      <c r="FK66" s="92"/>
      <c r="FL66" s="92"/>
      <c r="FM66" s="92"/>
      <c r="FN66" s="92"/>
      <c r="FO66" s="92"/>
      <c r="FP66" s="92"/>
      <c r="FQ66" s="92"/>
      <c r="FR66" s="92"/>
      <c r="FS66" s="92"/>
      <c r="FT66" s="92"/>
      <c r="FU66" s="92"/>
      <c r="FV66" s="92"/>
      <c r="FW66" s="92"/>
      <c r="FX66" s="92"/>
      <c r="FY66" s="92"/>
      <c r="FZ66" s="92"/>
      <c r="GA66" s="92"/>
      <c r="GB66" s="92"/>
      <c r="GC66" s="92"/>
      <c r="GD66" s="92"/>
      <c r="GE66" s="93"/>
    </row>
    <row r="67" spans="1:187" x14ac:dyDescent="0.2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</row>
    <row r="68" spans="1:187" ht="11.25" customHeight="1" x14ac:dyDescent="0.2">
      <c r="A68" s="94" t="s">
        <v>164</v>
      </c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  <c r="BM68" s="94"/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94"/>
      <c r="CC68" s="94"/>
      <c r="CD68" s="94"/>
      <c r="CE68" s="94"/>
      <c r="CF68" s="94"/>
      <c r="CG68" s="94"/>
      <c r="CH68" s="94"/>
      <c r="CI68" s="94"/>
      <c r="CJ68" s="94"/>
      <c r="CK68" s="94"/>
      <c r="CL68" s="94"/>
      <c r="CM68" s="94"/>
      <c r="CN68" s="94"/>
      <c r="CO68" s="94"/>
      <c r="CP68" s="94"/>
      <c r="CQ68" s="94"/>
      <c r="CR68" s="94"/>
      <c r="CS68" s="94"/>
      <c r="CT68" s="94"/>
      <c r="CU68" s="94"/>
      <c r="CV68" s="94"/>
      <c r="CW68" s="94"/>
      <c r="CX68" s="94"/>
      <c r="CY68" s="94"/>
      <c r="CZ68" s="94"/>
      <c r="DA68" s="94"/>
      <c r="DB68" s="94"/>
      <c r="DC68" s="94"/>
      <c r="DD68" s="94"/>
      <c r="DE68" s="94"/>
      <c r="DF68" s="94"/>
      <c r="DG68" s="94"/>
      <c r="DH68" s="94"/>
      <c r="DI68" s="94"/>
      <c r="DJ68" s="94"/>
      <c r="DK68" s="94"/>
      <c r="DL68" s="94"/>
      <c r="DM68" s="94"/>
      <c r="DN68" s="94"/>
      <c r="DO68" s="94"/>
      <c r="DP68" s="94"/>
      <c r="DQ68" s="94"/>
      <c r="DR68" s="94"/>
      <c r="DS68" s="94"/>
      <c r="DT68" s="94"/>
      <c r="DU68" s="94"/>
      <c r="DV68" s="94"/>
      <c r="DW68" s="94"/>
      <c r="DX68" s="94"/>
      <c r="DY68" s="94"/>
      <c r="DZ68" s="94"/>
      <c r="EA68" s="94"/>
      <c r="EB68" s="94"/>
      <c r="EC68" s="94"/>
      <c r="ED68" s="94"/>
      <c r="EE68" s="94"/>
      <c r="EF68" s="94"/>
      <c r="EG68" s="94"/>
      <c r="EH68" s="94"/>
      <c r="EI68" s="94"/>
      <c r="EJ68" s="94"/>
      <c r="EK68" s="94"/>
      <c r="EL68" s="94"/>
      <c r="EM68" s="94"/>
      <c r="EN68" s="94"/>
      <c r="EO68" s="94"/>
      <c r="EP68" s="94"/>
      <c r="EQ68" s="94"/>
      <c r="ER68" s="94"/>
      <c r="ES68" s="94"/>
      <c r="ET68" s="94"/>
      <c r="EU68" s="94"/>
      <c r="EV68" s="94"/>
      <c r="EW68" s="94"/>
      <c r="EX68" s="94"/>
      <c r="EY68" s="94"/>
      <c r="EZ68" s="94"/>
      <c r="FA68" s="94"/>
      <c r="FB68" s="94"/>
      <c r="FC68" s="94"/>
      <c r="FD68" s="94"/>
      <c r="FE68" s="94"/>
      <c r="FF68" s="94"/>
      <c r="FG68" s="94"/>
      <c r="FH68" s="94"/>
      <c r="FI68" s="94"/>
      <c r="FJ68" s="94"/>
      <c r="FK68" s="94"/>
      <c r="FL68" s="94"/>
      <c r="FM68" s="94"/>
      <c r="FN68" s="94"/>
      <c r="FO68" s="94"/>
      <c r="FP68" s="94"/>
      <c r="FQ68" s="94"/>
      <c r="FR68" s="94"/>
      <c r="FS68" s="94"/>
      <c r="FT68" s="94"/>
      <c r="FU68" s="94"/>
      <c r="FV68" s="94"/>
      <c r="FW68" s="94"/>
      <c r="FX68" s="94"/>
      <c r="FY68" s="94"/>
      <c r="FZ68" s="94"/>
      <c r="GA68" s="94"/>
      <c r="GB68" s="94"/>
      <c r="GC68" s="94"/>
      <c r="GD68" s="94"/>
      <c r="GE68" s="94"/>
    </row>
    <row r="69" spans="1:187" ht="6.75" customHeight="1" x14ac:dyDescent="0.2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</row>
    <row r="70" spans="1:187" ht="22.7" customHeight="1" x14ac:dyDescent="0.2">
      <c r="A70" s="99" t="s">
        <v>155</v>
      </c>
      <c r="B70" s="99"/>
      <c r="C70" s="99"/>
      <c r="D70" s="99"/>
      <c r="E70" s="99"/>
      <c r="F70" s="91" t="s">
        <v>45</v>
      </c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  <c r="AG70" s="92"/>
      <c r="AH70" s="92"/>
      <c r="AI70" s="92"/>
      <c r="AJ70" s="92"/>
      <c r="AK70" s="92"/>
      <c r="AL70" s="92"/>
      <c r="AM70" s="92"/>
      <c r="AN70" s="92"/>
      <c r="AO70" s="92"/>
      <c r="AP70" s="92"/>
      <c r="AQ70" s="92"/>
      <c r="AR70" s="92"/>
      <c r="AS70" s="92"/>
      <c r="AT70" s="92"/>
      <c r="AU70" s="92"/>
      <c r="AV70" s="92"/>
      <c r="AW70" s="92"/>
      <c r="AX70" s="92"/>
      <c r="AY70" s="92"/>
      <c r="AZ70" s="92"/>
      <c r="BA70" s="92"/>
      <c r="BB70" s="92"/>
      <c r="BC70" s="92"/>
      <c r="BD70" s="92"/>
      <c r="BE70" s="92"/>
      <c r="BF70" s="92"/>
      <c r="BG70" s="92"/>
      <c r="BH70" s="92"/>
      <c r="BI70" s="92"/>
      <c r="BJ70" s="92"/>
      <c r="BK70" s="92"/>
      <c r="BL70" s="92"/>
      <c r="BM70" s="92"/>
      <c r="BN70" s="92"/>
      <c r="BO70" s="92"/>
      <c r="BP70" s="92"/>
      <c r="BQ70" s="92"/>
      <c r="BR70" s="92"/>
      <c r="BS70" s="92"/>
      <c r="BT70" s="92"/>
      <c r="BU70" s="92"/>
      <c r="BV70" s="92"/>
      <c r="BW70" s="92"/>
      <c r="BX70" s="92"/>
      <c r="BY70" s="92"/>
      <c r="BZ70" s="92"/>
      <c r="CA70" s="92"/>
      <c r="CB70" s="92"/>
      <c r="CC70" s="92"/>
      <c r="CD70" s="92"/>
      <c r="CE70" s="92"/>
      <c r="CF70" s="92"/>
      <c r="CG70" s="92"/>
      <c r="CH70" s="92"/>
      <c r="CI70" s="92"/>
      <c r="CJ70" s="92"/>
      <c r="CK70" s="92"/>
      <c r="CL70" s="92"/>
      <c r="CM70" s="92"/>
      <c r="CN70" s="92"/>
      <c r="CO70" s="92"/>
      <c r="CP70" s="92"/>
      <c r="CQ70" s="92"/>
      <c r="CR70" s="92"/>
      <c r="CS70" s="92"/>
      <c r="CT70" s="92"/>
      <c r="CU70" s="92"/>
      <c r="CV70" s="92"/>
      <c r="CW70" s="92"/>
      <c r="CX70" s="92"/>
      <c r="CY70" s="92"/>
      <c r="CZ70" s="92"/>
      <c r="DA70" s="92"/>
      <c r="DB70" s="92"/>
      <c r="DC70" s="92"/>
      <c r="DD70" s="92"/>
      <c r="DE70" s="92"/>
      <c r="DF70" s="92"/>
      <c r="DG70" s="92"/>
      <c r="DH70" s="92"/>
      <c r="DI70" s="92"/>
      <c r="DJ70" s="92"/>
      <c r="DK70" s="92"/>
      <c r="DL70" s="92"/>
      <c r="DM70" s="92"/>
      <c r="DN70" s="92"/>
      <c r="DO70" s="92"/>
      <c r="DP70" s="92"/>
      <c r="DQ70" s="92"/>
      <c r="DR70" s="92"/>
      <c r="DS70" s="92"/>
      <c r="DT70" s="92"/>
      <c r="DU70" s="92"/>
      <c r="DV70" s="92"/>
      <c r="DW70" s="92"/>
      <c r="DX70" s="92"/>
      <c r="DY70" s="92"/>
      <c r="DZ70" s="92"/>
      <c r="EA70" s="92"/>
      <c r="EB70" s="92"/>
      <c r="EC70" s="92"/>
      <c r="ED70" s="92"/>
      <c r="EE70" s="92"/>
      <c r="EF70" s="92"/>
      <c r="EG70" s="92"/>
      <c r="EH70" s="92"/>
      <c r="EI70" s="92"/>
      <c r="EJ70" s="92"/>
      <c r="EK70" s="92"/>
      <c r="EL70" s="92"/>
      <c r="EM70" s="92"/>
      <c r="EN70" s="92"/>
      <c r="EO70" s="92"/>
      <c r="EP70" s="92"/>
      <c r="EQ70" s="92"/>
      <c r="ER70" s="93"/>
      <c r="ES70" s="91" t="s">
        <v>158</v>
      </c>
      <c r="ET70" s="92"/>
      <c r="EU70" s="92"/>
      <c r="EV70" s="92"/>
      <c r="EW70" s="92"/>
      <c r="EX70" s="92"/>
      <c r="EY70" s="92"/>
      <c r="EZ70" s="92"/>
      <c r="FA70" s="92"/>
      <c r="FB70" s="92"/>
      <c r="FC70" s="92"/>
      <c r="FD70" s="92"/>
      <c r="FE70" s="92"/>
      <c r="FF70" s="92"/>
      <c r="FG70" s="92"/>
      <c r="FH70" s="92"/>
      <c r="FI70" s="92"/>
      <c r="FJ70" s="92"/>
      <c r="FK70" s="92"/>
      <c r="FL70" s="92"/>
      <c r="FM70" s="92"/>
      <c r="FN70" s="92"/>
      <c r="FO70" s="92"/>
      <c r="FP70" s="92"/>
      <c r="FQ70" s="92"/>
      <c r="FR70" s="92"/>
      <c r="FS70" s="92"/>
      <c r="FT70" s="92"/>
      <c r="FU70" s="92"/>
      <c r="FV70" s="92"/>
      <c r="FW70" s="92"/>
      <c r="FX70" s="92"/>
      <c r="FY70" s="92"/>
      <c r="FZ70" s="92"/>
      <c r="GA70" s="92"/>
      <c r="GB70" s="92"/>
      <c r="GC70" s="92"/>
      <c r="GD70" s="92"/>
      <c r="GE70" s="93"/>
    </row>
    <row r="71" spans="1:187" x14ac:dyDescent="0.2">
      <c r="A71" s="99">
        <v>1</v>
      </c>
      <c r="B71" s="99"/>
      <c r="C71" s="99"/>
      <c r="D71" s="99"/>
      <c r="E71" s="99"/>
      <c r="F71" s="91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  <c r="BM71" s="92"/>
      <c r="BN71" s="92"/>
      <c r="BO71" s="92"/>
      <c r="BP71" s="92"/>
      <c r="BQ71" s="92"/>
      <c r="BR71" s="92"/>
      <c r="BS71" s="92"/>
      <c r="BT71" s="92"/>
      <c r="BU71" s="92"/>
      <c r="BV71" s="92"/>
      <c r="BW71" s="92"/>
      <c r="BX71" s="92"/>
      <c r="BY71" s="92"/>
      <c r="BZ71" s="92"/>
      <c r="CA71" s="92"/>
      <c r="CB71" s="92"/>
      <c r="CC71" s="92"/>
      <c r="CD71" s="92"/>
      <c r="CE71" s="92"/>
      <c r="CF71" s="92"/>
      <c r="CG71" s="92"/>
      <c r="CH71" s="92"/>
      <c r="CI71" s="92"/>
      <c r="CJ71" s="92"/>
      <c r="CK71" s="92"/>
      <c r="CL71" s="92"/>
      <c r="CM71" s="92"/>
      <c r="CN71" s="92"/>
      <c r="CO71" s="92"/>
      <c r="CP71" s="92"/>
      <c r="CQ71" s="92"/>
      <c r="CR71" s="92"/>
      <c r="CS71" s="92"/>
      <c r="CT71" s="92"/>
      <c r="CU71" s="92"/>
      <c r="CV71" s="92"/>
      <c r="CW71" s="92"/>
      <c r="CX71" s="92"/>
      <c r="CY71" s="92"/>
      <c r="CZ71" s="92"/>
      <c r="DA71" s="92"/>
      <c r="DB71" s="92"/>
      <c r="DC71" s="92"/>
      <c r="DD71" s="92"/>
      <c r="DE71" s="92"/>
      <c r="DF71" s="92"/>
      <c r="DG71" s="92"/>
      <c r="DH71" s="92"/>
      <c r="DI71" s="92"/>
      <c r="DJ71" s="92"/>
      <c r="DK71" s="92"/>
      <c r="DL71" s="92"/>
      <c r="DM71" s="92"/>
      <c r="DN71" s="92"/>
      <c r="DO71" s="92"/>
      <c r="DP71" s="92"/>
      <c r="DQ71" s="92"/>
      <c r="DR71" s="92"/>
      <c r="DS71" s="92"/>
      <c r="DT71" s="92"/>
      <c r="DU71" s="92"/>
      <c r="DV71" s="92"/>
      <c r="DW71" s="92"/>
      <c r="DX71" s="92"/>
      <c r="DY71" s="92"/>
      <c r="DZ71" s="92"/>
      <c r="EA71" s="92"/>
      <c r="EB71" s="92"/>
      <c r="EC71" s="92"/>
      <c r="ED71" s="92"/>
      <c r="EE71" s="92"/>
      <c r="EF71" s="92"/>
      <c r="EG71" s="92"/>
      <c r="EH71" s="92"/>
      <c r="EI71" s="92"/>
      <c r="EJ71" s="92"/>
      <c r="EK71" s="92"/>
      <c r="EL71" s="92"/>
      <c r="EM71" s="92"/>
      <c r="EN71" s="92"/>
      <c r="EO71" s="92"/>
      <c r="EP71" s="92"/>
      <c r="EQ71" s="92"/>
      <c r="ER71" s="93"/>
      <c r="ES71" s="91"/>
      <c r="ET71" s="92"/>
      <c r="EU71" s="92"/>
      <c r="EV71" s="92"/>
      <c r="EW71" s="92"/>
      <c r="EX71" s="92"/>
      <c r="EY71" s="92"/>
      <c r="EZ71" s="92"/>
      <c r="FA71" s="92"/>
      <c r="FB71" s="92"/>
      <c r="FC71" s="92"/>
      <c r="FD71" s="92"/>
      <c r="FE71" s="92"/>
      <c r="FF71" s="92"/>
      <c r="FG71" s="92"/>
      <c r="FH71" s="92"/>
      <c r="FI71" s="92"/>
      <c r="FJ71" s="92"/>
      <c r="FK71" s="92"/>
      <c r="FL71" s="92"/>
      <c r="FM71" s="92"/>
      <c r="FN71" s="92"/>
      <c r="FO71" s="92"/>
      <c r="FP71" s="92"/>
      <c r="FQ71" s="92"/>
      <c r="FR71" s="92"/>
      <c r="FS71" s="92"/>
      <c r="FT71" s="92"/>
      <c r="FU71" s="92"/>
      <c r="FV71" s="92"/>
      <c r="FW71" s="92"/>
      <c r="FX71" s="92"/>
      <c r="FY71" s="92"/>
      <c r="FZ71" s="92"/>
      <c r="GA71" s="92"/>
      <c r="GB71" s="92"/>
      <c r="GC71" s="92"/>
      <c r="GD71" s="92"/>
      <c r="GE71" s="93"/>
    </row>
    <row r="72" spans="1:187" x14ac:dyDescent="0.2">
      <c r="A72" s="99">
        <v>2</v>
      </c>
      <c r="B72" s="99"/>
      <c r="C72" s="99"/>
      <c r="D72" s="99"/>
      <c r="E72" s="99"/>
      <c r="F72" s="91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  <c r="BH72" s="92"/>
      <c r="BI72" s="92"/>
      <c r="BJ72" s="92"/>
      <c r="BK72" s="92"/>
      <c r="BL72" s="92"/>
      <c r="BM72" s="92"/>
      <c r="BN72" s="92"/>
      <c r="BO72" s="92"/>
      <c r="BP72" s="92"/>
      <c r="BQ72" s="92"/>
      <c r="BR72" s="92"/>
      <c r="BS72" s="92"/>
      <c r="BT72" s="92"/>
      <c r="BU72" s="92"/>
      <c r="BV72" s="92"/>
      <c r="BW72" s="92"/>
      <c r="BX72" s="92"/>
      <c r="BY72" s="92"/>
      <c r="BZ72" s="92"/>
      <c r="CA72" s="92"/>
      <c r="CB72" s="92"/>
      <c r="CC72" s="92"/>
      <c r="CD72" s="92"/>
      <c r="CE72" s="92"/>
      <c r="CF72" s="92"/>
      <c r="CG72" s="92"/>
      <c r="CH72" s="92"/>
      <c r="CI72" s="92"/>
      <c r="CJ72" s="92"/>
      <c r="CK72" s="92"/>
      <c r="CL72" s="92"/>
      <c r="CM72" s="92"/>
      <c r="CN72" s="92"/>
      <c r="CO72" s="92"/>
      <c r="CP72" s="92"/>
      <c r="CQ72" s="92"/>
      <c r="CR72" s="92"/>
      <c r="CS72" s="92"/>
      <c r="CT72" s="92"/>
      <c r="CU72" s="92"/>
      <c r="CV72" s="92"/>
      <c r="CW72" s="92"/>
      <c r="CX72" s="92"/>
      <c r="CY72" s="92"/>
      <c r="CZ72" s="92"/>
      <c r="DA72" s="92"/>
      <c r="DB72" s="92"/>
      <c r="DC72" s="92"/>
      <c r="DD72" s="92"/>
      <c r="DE72" s="92"/>
      <c r="DF72" s="92"/>
      <c r="DG72" s="92"/>
      <c r="DH72" s="92"/>
      <c r="DI72" s="92"/>
      <c r="DJ72" s="92"/>
      <c r="DK72" s="92"/>
      <c r="DL72" s="92"/>
      <c r="DM72" s="92"/>
      <c r="DN72" s="92"/>
      <c r="DO72" s="92"/>
      <c r="DP72" s="92"/>
      <c r="DQ72" s="92"/>
      <c r="DR72" s="92"/>
      <c r="DS72" s="92"/>
      <c r="DT72" s="92"/>
      <c r="DU72" s="92"/>
      <c r="DV72" s="92"/>
      <c r="DW72" s="92"/>
      <c r="DX72" s="92"/>
      <c r="DY72" s="92"/>
      <c r="DZ72" s="92"/>
      <c r="EA72" s="92"/>
      <c r="EB72" s="92"/>
      <c r="EC72" s="92"/>
      <c r="ED72" s="92"/>
      <c r="EE72" s="92"/>
      <c r="EF72" s="92"/>
      <c r="EG72" s="92"/>
      <c r="EH72" s="92"/>
      <c r="EI72" s="92"/>
      <c r="EJ72" s="92"/>
      <c r="EK72" s="92"/>
      <c r="EL72" s="92"/>
      <c r="EM72" s="92"/>
      <c r="EN72" s="92"/>
      <c r="EO72" s="92"/>
      <c r="EP72" s="92"/>
      <c r="EQ72" s="92"/>
      <c r="ER72" s="93"/>
      <c r="ES72" s="91"/>
      <c r="ET72" s="92"/>
      <c r="EU72" s="92"/>
      <c r="EV72" s="92"/>
      <c r="EW72" s="92"/>
      <c r="EX72" s="92"/>
      <c r="EY72" s="92"/>
      <c r="EZ72" s="92"/>
      <c r="FA72" s="92"/>
      <c r="FB72" s="92"/>
      <c r="FC72" s="92"/>
      <c r="FD72" s="92"/>
      <c r="FE72" s="92"/>
      <c r="FF72" s="92"/>
      <c r="FG72" s="92"/>
      <c r="FH72" s="92"/>
      <c r="FI72" s="92"/>
      <c r="FJ72" s="92"/>
      <c r="FK72" s="92"/>
      <c r="FL72" s="92"/>
      <c r="FM72" s="92"/>
      <c r="FN72" s="92"/>
      <c r="FO72" s="92"/>
      <c r="FP72" s="92"/>
      <c r="FQ72" s="92"/>
      <c r="FR72" s="92"/>
      <c r="FS72" s="92"/>
      <c r="FT72" s="92"/>
      <c r="FU72" s="92"/>
      <c r="FV72" s="92"/>
      <c r="FW72" s="92"/>
      <c r="FX72" s="92"/>
      <c r="FY72" s="92"/>
      <c r="FZ72" s="92"/>
      <c r="GA72" s="92"/>
      <c r="GB72" s="92"/>
      <c r="GC72" s="92"/>
      <c r="GD72" s="92"/>
      <c r="GE72" s="93"/>
    </row>
    <row r="73" spans="1:187" ht="11.25" customHeight="1" x14ac:dyDescent="0.2">
      <c r="A73" s="95" t="s">
        <v>16</v>
      </c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7"/>
      <c r="ES73" s="91"/>
      <c r="ET73" s="92"/>
      <c r="EU73" s="92"/>
      <c r="EV73" s="92"/>
      <c r="EW73" s="92"/>
      <c r="EX73" s="92"/>
      <c r="EY73" s="92"/>
      <c r="EZ73" s="92"/>
      <c r="FA73" s="92"/>
      <c r="FB73" s="92"/>
      <c r="FC73" s="92"/>
      <c r="FD73" s="92"/>
      <c r="FE73" s="92"/>
      <c r="FF73" s="92"/>
      <c r="FG73" s="92"/>
      <c r="FH73" s="92"/>
      <c r="FI73" s="92"/>
      <c r="FJ73" s="92"/>
      <c r="FK73" s="92"/>
      <c r="FL73" s="92"/>
      <c r="FM73" s="92"/>
      <c r="FN73" s="92"/>
      <c r="FO73" s="92"/>
      <c r="FP73" s="92"/>
      <c r="FQ73" s="92"/>
      <c r="FR73" s="92"/>
      <c r="FS73" s="92"/>
      <c r="FT73" s="92"/>
      <c r="FU73" s="92"/>
      <c r="FV73" s="92"/>
      <c r="FW73" s="92"/>
      <c r="FX73" s="92"/>
      <c r="FY73" s="92"/>
      <c r="FZ73" s="92"/>
      <c r="GA73" s="92"/>
      <c r="GB73" s="92"/>
      <c r="GC73" s="92"/>
      <c r="GD73" s="92"/>
      <c r="GE73" s="93"/>
    </row>
    <row r="74" spans="1:187" x14ac:dyDescent="0.2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</row>
    <row r="75" spans="1:187" x14ac:dyDescent="0.2">
      <c r="A75" s="130" t="s">
        <v>207</v>
      </c>
      <c r="B75" s="130"/>
      <c r="C75" s="130"/>
      <c r="D75" s="130"/>
      <c r="E75" s="130"/>
      <c r="F75" s="130"/>
      <c r="G75" s="130"/>
      <c r="H75" s="130"/>
      <c r="I75" s="130"/>
      <c r="J75" s="130"/>
      <c r="K75" s="130"/>
      <c r="L75" s="130"/>
      <c r="M75" s="130"/>
      <c r="N75" s="130"/>
      <c r="O75" s="130"/>
      <c r="P75" s="130"/>
      <c r="Q75" s="130"/>
      <c r="R75" s="130"/>
      <c r="S75" s="130"/>
      <c r="T75" s="130"/>
      <c r="U75" s="130"/>
      <c r="V75" s="130"/>
      <c r="W75" s="130"/>
      <c r="X75" s="130"/>
      <c r="Y75" s="130"/>
      <c r="Z75" s="130"/>
      <c r="AA75" s="130"/>
      <c r="AB75" s="130"/>
      <c r="AC75" s="130"/>
      <c r="AD75" s="130"/>
      <c r="AE75" s="130"/>
      <c r="AF75" s="130"/>
      <c r="AG75" s="130"/>
      <c r="AH75" s="130"/>
      <c r="AI75" s="130"/>
      <c r="AJ75" s="130"/>
      <c r="AK75" s="130"/>
      <c r="AL75" s="130"/>
      <c r="AM75" s="130"/>
      <c r="AN75" s="130"/>
      <c r="AO75" s="130"/>
      <c r="AP75" s="130"/>
      <c r="AQ75" s="130"/>
      <c r="AR75" s="130"/>
      <c r="AS75" s="130"/>
      <c r="AT75" s="130"/>
      <c r="AU75" s="130"/>
      <c r="AV75" s="130"/>
      <c r="AW75" s="130"/>
      <c r="AX75" s="130"/>
      <c r="AY75" s="130"/>
      <c r="AZ75" s="130"/>
      <c r="BA75" s="130"/>
      <c r="BB75" s="130"/>
      <c r="BC75" s="130"/>
      <c r="BD75" s="130"/>
      <c r="BE75" s="130"/>
      <c r="BF75" s="130"/>
      <c r="BG75" s="130"/>
      <c r="BH75" s="130"/>
      <c r="BI75" s="130"/>
      <c r="BJ75" s="130"/>
      <c r="BK75" s="130"/>
      <c r="BL75" s="130"/>
      <c r="BM75" s="130"/>
      <c r="BN75" s="130"/>
      <c r="BO75" s="130"/>
      <c r="BP75" s="130"/>
      <c r="BQ75" s="130"/>
      <c r="BR75" s="130"/>
      <c r="BS75" s="130"/>
      <c r="BT75" s="130"/>
      <c r="BU75" s="130"/>
      <c r="BV75" s="130"/>
      <c r="BW75" s="130"/>
      <c r="BX75" s="130"/>
      <c r="BY75" s="130"/>
      <c r="BZ75" s="130"/>
      <c r="CA75" s="130"/>
      <c r="CB75" s="130"/>
      <c r="CC75" s="130"/>
      <c r="CD75" s="130"/>
      <c r="CE75" s="130"/>
      <c r="CF75" s="130"/>
      <c r="CG75" s="130"/>
      <c r="CH75" s="130"/>
      <c r="CI75" s="130"/>
      <c r="CJ75" s="130"/>
      <c r="CK75" s="130"/>
      <c r="CL75" s="130"/>
      <c r="CM75" s="130"/>
      <c r="CN75" s="130"/>
      <c r="CO75" s="130"/>
      <c r="CP75" s="130"/>
      <c r="CQ75" s="130"/>
      <c r="CR75" s="130"/>
      <c r="CS75" s="130"/>
      <c r="CT75" s="130"/>
      <c r="CU75" s="130"/>
      <c r="CV75" s="130"/>
      <c r="CW75" s="130"/>
      <c r="CX75" s="130"/>
      <c r="CY75" s="130"/>
      <c r="CZ75" s="130"/>
      <c r="DA75" s="130"/>
      <c r="DB75" s="130"/>
      <c r="DC75" s="130"/>
      <c r="DD75" s="130"/>
      <c r="DE75" s="130"/>
      <c r="DF75" s="130"/>
      <c r="DG75" s="130"/>
      <c r="DH75" s="130"/>
      <c r="DI75" s="130"/>
      <c r="DJ75" s="130"/>
      <c r="DK75" s="130"/>
      <c r="DL75" s="130"/>
      <c r="DM75" s="130"/>
      <c r="DN75" s="130"/>
      <c r="DO75" s="130"/>
      <c r="DP75" s="130"/>
      <c r="DQ75" s="130"/>
      <c r="DR75" s="130"/>
      <c r="DS75" s="130"/>
      <c r="DT75" s="130"/>
      <c r="DU75" s="130"/>
      <c r="DV75" s="130"/>
      <c r="DW75" s="130"/>
      <c r="DX75" s="130"/>
      <c r="DY75" s="130"/>
      <c r="DZ75" s="130"/>
      <c r="EA75" s="130"/>
      <c r="EB75" s="130"/>
      <c r="EC75" s="130"/>
      <c r="ED75" s="130"/>
      <c r="EE75" s="130"/>
      <c r="EF75" s="130"/>
      <c r="EG75" s="130"/>
      <c r="EH75" s="130"/>
      <c r="EI75" s="130"/>
      <c r="EJ75" s="130"/>
      <c r="EK75" s="130"/>
      <c r="EL75" s="130"/>
      <c r="EM75" s="130"/>
      <c r="EN75" s="130"/>
      <c r="EO75" s="130"/>
      <c r="EP75" s="130"/>
      <c r="EQ75" s="130"/>
      <c r="ER75" s="130"/>
      <c r="ES75" s="130"/>
      <c r="ET75" s="130"/>
      <c r="EU75" s="130"/>
      <c r="EV75" s="130"/>
      <c r="EW75" s="130"/>
      <c r="EX75" s="130"/>
      <c r="EY75" s="130"/>
      <c r="EZ75" s="130"/>
      <c r="FA75" s="130"/>
      <c r="FB75" s="130"/>
      <c r="FC75" s="130"/>
      <c r="FD75" s="130"/>
      <c r="FE75" s="130"/>
      <c r="FF75" s="130"/>
      <c r="FG75" s="130"/>
      <c r="FH75" s="130"/>
      <c r="FI75" s="130"/>
      <c r="FJ75" s="130"/>
      <c r="FK75" s="130"/>
      <c r="FL75" s="130"/>
      <c r="FM75" s="130"/>
      <c r="FN75" s="130"/>
      <c r="FO75" s="130"/>
      <c r="FP75" s="130"/>
      <c r="FQ75" s="130"/>
      <c r="FR75" s="130"/>
      <c r="FS75" s="130"/>
      <c r="FT75" s="130"/>
      <c r="FU75" s="130"/>
      <c r="FV75" s="130"/>
      <c r="FW75" s="130"/>
      <c r="FX75" s="130"/>
      <c r="FY75" s="130"/>
      <c r="FZ75" s="130"/>
      <c r="GA75" s="130"/>
      <c r="GB75" s="130"/>
      <c r="GC75" s="130"/>
      <c r="GD75" s="130"/>
      <c r="GE75" s="130"/>
    </row>
    <row r="76" spans="1:187" ht="6" customHeight="1" x14ac:dyDescent="0.2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</row>
    <row r="77" spans="1:187" ht="21" customHeight="1" x14ac:dyDescent="0.2">
      <c r="A77" s="59" t="s">
        <v>155</v>
      </c>
      <c r="B77" s="59"/>
      <c r="C77" s="59"/>
      <c r="D77" s="59"/>
      <c r="E77" s="59"/>
      <c r="F77" s="59" t="s">
        <v>45</v>
      </c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  <c r="AA77" s="87"/>
      <c r="AB77" s="87"/>
      <c r="AC77" s="87"/>
      <c r="AD77" s="87"/>
      <c r="AE77" s="87"/>
      <c r="AF77" s="87"/>
      <c r="AG77" s="87"/>
      <c r="AH77" s="87"/>
      <c r="AI77" s="87"/>
      <c r="AJ77" s="87"/>
      <c r="AK77" s="87"/>
      <c r="AL77" s="87"/>
      <c r="AM77" s="87"/>
      <c r="AN77" s="87"/>
      <c r="AO77" s="87"/>
      <c r="AP77" s="87"/>
      <c r="AQ77" s="87"/>
      <c r="AR77" s="87"/>
      <c r="AS77" s="87"/>
      <c r="AT77" s="87"/>
      <c r="AU77" s="87"/>
      <c r="AV77" s="87"/>
      <c r="AW77" s="87"/>
      <c r="AX77" s="87"/>
      <c r="AY77" s="87"/>
      <c r="AZ77" s="87"/>
      <c r="BA77" s="87"/>
      <c r="BB77" s="87"/>
      <c r="BC77" s="87"/>
      <c r="BD77" s="87"/>
      <c r="BE77" s="87"/>
      <c r="BF77" s="87"/>
      <c r="BG77" s="87"/>
      <c r="BH77" s="87"/>
      <c r="BI77" s="87"/>
      <c r="BJ77" s="87"/>
      <c r="BK77" s="87"/>
      <c r="BL77" s="87"/>
      <c r="BM77" s="87"/>
      <c r="BN77" s="87"/>
      <c r="BO77" s="87"/>
      <c r="BP77" s="87"/>
      <c r="BQ77" s="87"/>
      <c r="BR77" s="87"/>
      <c r="BS77" s="87"/>
      <c r="BT77" s="87"/>
      <c r="BU77" s="87"/>
      <c r="BV77" s="87"/>
      <c r="BW77" s="87"/>
      <c r="BX77" s="87"/>
      <c r="BY77" s="87"/>
      <c r="BZ77" s="87"/>
      <c r="CA77" s="87"/>
      <c r="CB77" s="87"/>
      <c r="CC77" s="87"/>
      <c r="CD77" s="87"/>
      <c r="CE77" s="87"/>
      <c r="CF77" s="87"/>
      <c r="CG77" s="87"/>
      <c r="CH77" s="87"/>
      <c r="CI77" s="87"/>
      <c r="CJ77" s="87"/>
      <c r="CK77" s="87"/>
      <c r="CL77" s="87"/>
      <c r="CM77" s="87"/>
      <c r="CN77" s="87"/>
      <c r="CO77" s="87"/>
      <c r="CP77" s="87"/>
      <c r="CQ77" s="87"/>
      <c r="CR77" s="87"/>
      <c r="CS77" s="87"/>
      <c r="CT77" s="87"/>
      <c r="CU77" s="87"/>
      <c r="CV77" s="87"/>
      <c r="CW77" s="87"/>
      <c r="CX77" s="87"/>
      <c r="CY77" s="87"/>
      <c r="CZ77" s="87"/>
      <c r="DA77" s="87"/>
      <c r="DB77" s="87"/>
      <c r="DC77" s="87"/>
      <c r="DD77" s="87"/>
      <c r="DE77" s="87"/>
      <c r="DF77" s="87"/>
      <c r="DG77" s="87"/>
      <c r="DH77" s="87"/>
      <c r="DI77" s="87"/>
      <c r="DJ77" s="87"/>
      <c r="DK77" s="87"/>
      <c r="DL77" s="87"/>
      <c r="DM77" s="87"/>
      <c r="DN77" s="87"/>
      <c r="DO77" s="87"/>
      <c r="DP77" s="87"/>
      <c r="DQ77" s="87"/>
      <c r="DR77" s="87"/>
      <c r="DS77" s="87"/>
      <c r="DT77" s="87"/>
      <c r="DU77" s="87"/>
      <c r="DV77" s="87"/>
      <c r="DW77" s="58" t="s">
        <v>219</v>
      </c>
      <c r="DX77" s="56"/>
      <c r="DY77" s="56"/>
      <c r="DZ77" s="56"/>
      <c r="EA77" s="56"/>
      <c r="EB77" s="56"/>
      <c r="EC77" s="56"/>
      <c r="ED77" s="56"/>
      <c r="EE77" s="56"/>
      <c r="EF77" s="56"/>
      <c r="EG77" s="56"/>
      <c r="EH77" s="56"/>
      <c r="EI77" s="56"/>
      <c r="EJ77" s="56"/>
      <c r="EK77" s="56"/>
      <c r="EL77" s="56"/>
      <c r="EM77" s="56"/>
      <c r="EN77" s="56"/>
      <c r="EO77" s="56"/>
      <c r="EP77" s="56"/>
      <c r="EQ77" s="56"/>
      <c r="ER77" s="57"/>
      <c r="ES77" s="58" t="s">
        <v>158</v>
      </c>
      <c r="ET77" s="63"/>
      <c r="EU77" s="63"/>
      <c r="EV77" s="63"/>
      <c r="EW77" s="63"/>
      <c r="EX77" s="63"/>
      <c r="EY77" s="63"/>
      <c r="EZ77" s="63"/>
      <c r="FA77" s="63"/>
      <c r="FB77" s="63"/>
      <c r="FC77" s="63"/>
      <c r="FD77" s="63"/>
      <c r="FE77" s="63"/>
      <c r="FF77" s="63"/>
      <c r="FG77" s="63"/>
      <c r="FH77" s="63"/>
      <c r="FI77" s="63"/>
      <c r="FJ77" s="63"/>
      <c r="FK77" s="63"/>
      <c r="FL77" s="63"/>
      <c r="FM77" s="63"/>
      <c r="FN77" s="63"/>
      <c r="FO77" s="63"/>
      <c r="FP77" s="63"/>
      <c r="FQ77" s="63"/>
      <c r="FR77" s="63"/>
      <c r="FS77" s="63"/>
      <c r="FT77" s="63"/>
      <c r="FU77" s="63"/>
      <c r="FV77" s="63"/>
      <c r="FW77" s="63"/>
      <c r="FX77" s="63"/>
      <c r="FY77" s="63"/>
      <c r="FZ77" s="63"/>
      <c r="GA77" s="63"/>
      <c r="GB77" s="63"/>
      <c r="GC77" s="63"/>
      <c r="GD77" s="63"/>
      <c r="GE77" s="68"/>
    </row>
    <row r="78" spans="1:187" ht="12.75" x14ac:dyDescent="0.2">
      <c r="A78" s="59">
        <v>1</v>
      </c>
      <c r="B78" s="59"/>
      <c r="C78" s="59"/>
      <c r="D78" s="59"/>
      <c r="E78" s="59"/>
      <c r="F78" s="104"/>
      <c r="G78" s="126"/>
      <c r="H78" s="126"/>
      <c r="I78" s="126"/>
      <c r="J78" s="126"/>
      <c r="K78" s="126"/>
      <c r="L78" s="126"/>
      <c r="M78" s="126"/>
      <c r="N78" s="126"/>
      <c r="O78" s="126"/>
      <c r="P78" s="126"/>
      <c r="Q78" s="126"/>
      <c r="R78" s="126"/>
      <c r="S78" s="126"/>
      <c r="T78" s="126"/>
      <c r="U78" s="126"/>
      <c r="V78" s="126"/>
      <c r="W78" s="126"/>
      <c r="X78" s="126"/>
      <c r="Y78" s="126"/>
      <c r="Z78" s="126"/>
      <c r="AA78" s="126"/>
      <c r="AB78" s="126"/>
      <c r="AC78" s="126"/>
      <c r="AD78" s="126"/>
      <c r="AE78" s="126"/>
      <c r="AF78" s="126"/>
      <c r="AG78" s="126"/>
      <c r="AH78" s="126"/>
      <c r="AI78" s="126"/>
      <c r="AJ78" s="126"/>
      <c r="AK78" s="126"/>
      <c r="AL78" s="126"/>
      <c r="AM78" s="126"/>
      <c r="AN78" s="126"/>
      <c r="AO78" s="126"/>
      <c r="AP78" s="126"/>
      <c r="AQ78" s="126"/>
      <c r="AR78" s="126"/>
      <c r="AS78" s="126"/>
      <c r="AT78" s="126"/>
      <c r="AU78" s="126"/>
      <c r="AV78" s="126"/>
      <c r="AW78" s="126"/>
      <c r="AX78" s="126"/>
      <c r="AY78" s="126"/>
      <c r="AZ78" s="126"/>
      <c r="BA78" s="126"/>
      <c r="BB78" s="126"/>
      <c r="BC78" s="126"/>
      <c r="BD78" s="126"/>
      <c r="BE78" s="126"/>
      <c r="BF78" s="126"/>
      <c r="BG78" s="126"/>
      <c r="BH78" s="126"/>
      <c r="BI78" s="126"/>
      <c r="BJ78" s="126"/>
      <c r="BK78" s="126"/>
      <c r="BL78" s="126"/>
      <c r="BM78" s="126"/>
      <c r="BN78" s="126"/>
      <c r="BO78" s="126"/>
      <c r="BP78" s="126"/>
      <c r="BQ78" s="126"/>
      <c r="BR78" s="126"/>
      <c r="BS78" s="126"/>
      <c r="BT78" s="126"/>
      <c r="BU78" s="126"/>
      <c r="BV78" s="126"/>
      <c r="BW78" s="126"/>
      <c r="BX78" s="126"/>
      <c r="BY78" s="126"/>
      <c r="BZ78" s="126"/>
      <c r="CA78" s="126"/>
      <c r="CB78" s="126"/>
      <c r="CC78" s="126"/>
      <c r="CD78" s="126"/>
      <c r="CE78" s="126"/>
      <c r="CF78" s="126"/>
      <c r="CG78" s="126"/>
      <c r="CH78" s="126"/>
      <c r="CI78" s="126"/>
      <c r="CJ78" s="126"/>
      <c r="CK78" s="126"/>
      <c r="CL78" s="126"/>
      <c r="CM78" s="126"/>
      <c r="CN78" s="126"/>
      <c r="CO78" s="126"/>
      <c r="CP78" s="126"/>
      <c r="CQ78" s="126"/>
      <c r="CR78" s="126"/>
      <c r="CS78" s="126"/>
      <c r="CT78" s="126"/>
      <c r="CU78" s="126"/>
      <c r="CV78" s="126"/>
      <c r="CW78" s="126"/>
      <c r="CX78" s="126"/>
      <c r="CY78" s="126"/>
      <c r="CZ78" s="126"/>
      <c r="DA78" s="126"/>
      <c r="DB78" s="126"/>
      <c r="DC78" s="126"/>
      <c r="DD78" s="126"/>
      <c r="DE78" s="126"/>
      <c r="DF78" s="126"/>
      <c r="DG78" s="126"/>
      <c r="DH78" s="126"/>
      <c r="DI78" s="126"/>
      <c r="DJ78" s="126"/>
      <c r="DK78" s="126"/>
      <c r="DL78" s="126"/>
      <c r="DM78" s="126"/>
      <c r="DN78" s="126"/>
      <c r="DO78" s="126"/>
      <c r="DP78" s="126"/>
      <c r="DQ78" s="126"/>
      <c r="DR78" s="126"/>
      <c r="DS78" s="126"/>
      <c r="DT78" s="126"/>
      <c r="DU78" s="126"/>
      <c r="DV78" s="127"/>
      <c r="DW78" s="58"/>
      <c r="DX78" s="56"/>
      <c r="DY78" s="56"/>
      <c r="DZ78" s="56"/>
      <c r="EA78" s="56"/>
      <c r="EB78" s="56"/>
      <c r="EC78" s="56"/>
      <c r="ED78" s="56"/>
      <c r="EE78" s="56"/>
      <c r="EF78" s="56"/>
      <c r="EG78" s="56"/>
      <c r="EH78" s="56"/>
      <c r="EI78" s="56"/>
      <c r="EJ78" s="56"/>
      <c r="EK78" s="56"/>
      <c r="EL78" s="56"/>
      <c r="EM78" s="56"/>
      <c r="EN78" s="56"/>
      <c r="EO78" s="56"/>
      <c r="EP78" s="56"/>
      <c r="EQ78" s="56"/>
      <c r="ER78" s="57"/>
      <c r="ES78" s="98"/>
      <c r="ET78" s="63"/>
      <c r="EU78" s="63"/>
      <c r="EV78" s="63"/>
      <c r="EW78" s="63"/>
      <c r="EX78" s="63"/>
      <c r="EY78" s="63"/>
      <c r="EZ78" s="63"/>
      <c r="FA78" s="63"/>
      <c r="FB78" s="63"/>
      <c r="FC78" s="63"/>
      <c r="FD78" s="63"/>
      <c r="FE78" s="63"/>
      <c r="FF78" s="63"/>
      <c r="FG78" s="63"/>
      <c r="FH78" s="63"/>
      <c r="FI78" s="63"/>
      <c r="FJ78" s="63"/>
      <c r="FK78" s="63"/>
      <c r="FL78" s="63"/>
      <c r="FM78" s="63"/>
      <c r="FN78" s="63"/>
      <c r="FO78" s="63"/>
      <c r="FP78" s="63"/>
      <c r="FQ78" s="63"/>
      <c r="FR78" s="63"/>
      <c r="FS78" s="63"/>
      <c r="FT78" s="63"/>
      <c r="FU78" s="63"/>
      <c r="FV78" s="63"/>
      <c r="FW78" s="63"/>
      <c r="FX78" s="63"/>
      <c r="FY78" s="63"/>
      <c r="FZ78" s="63"/>
      <c r="GA78" s="63"/>
      <c r="GB78" s="63"/>
      <c r="GC78" s="63"/>
      <c r="GD78" s="63"/>
      <c r="GE78" s="68"/>
    </row>
    <row r="79" spans="1:187" ht="26.25" customHeight="1" x14ac:dyDescent="0.2">
      <c r="A79" s="59">
        <v>2</v>
      </c>
      <c r="B79" s="59"/>
      <c r="C79" s="59"/>
      <c r="D79" s="59"/>
      <c r="E79" s="59"/>
      <c r="F79" s="104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6"/>
      <c r="S79" s="126"/>
      <c r="T79" s="126"/>
      <c r="U79" s="126"/>
      <c r="V79" s="126"/>
      <c r="W79" s="126"/>
      <c r="X79" s="126"/>
      <c r="Y79" s="126"/>
      <c r="Z79" s="126"/>
      <c r="AA79" s="126"/>
      <c r="AB79" s="126"/>
      <c r="AC79" s="126"/>
      <c r="AD79" s="126"/>
      <c r="AE79" s="126"/>
      <c r="AF79" s="126"/>
      <c r="AG79" s="126"/>
      <c r="AH79" s="126"/>
      <c r="AI79" s="126"/>
      <c r="AJ79" s="126"/>
      <c r="AK79" s="126"/>
      <c r="AL79" s="126"/>
      <c r="AM79" s="126"/>
      <c r="AN79" s="126"/>
      <c r="AO79" s="126"/>
      <c r="AP79" s="126"/>
      <c r="AQ79" s="126"/>
      <c r="AR79" s="126"/>
      <c r="AS79" s="126"/>
      <c r="AT79" s="126"/>
      <c r="AU79" s="126"/>
      <c r="AV79" s="126"/>
      <c r="AW79" s="126"/>
      <c r="AX79" s="126"/>
      <c r="AY79" s="126"/>
      <c r="AZ79" s="126"/>
      <c r="BA79" s="126"/>
      <c r="BB79" s="126"/>
      <c r="BC79" s="126"/>
      <c r="BD79" s="126"/>
      <c r="BE79" s="126"/>
      <c r="BF79" s="126"/>
      <c r="BG79" s="126"/>
      <c r="BH79" s="126"/>
      <c r="BI79" s="126"/>
      <c r="BJ79" s="126"/>
      <c r="BK79" s="126"/>
      <c r="BL79" s="126"/>
      <c r="BM79" s="126"/>
      <c r="BN79" s="126"/>
      <c r="BO79" s="126"/>
      <c r="BP79" s="126"/>
      <c r="BQ79" s="126"/>
      <c r="BR79" s="126"/>
      <c r="BS79" s="126"/>
      <c r="BT79" s="126"/>
      <c r="BU79" s="126"/>
      <c r="BV79" s="126"/>
      <c r="BW79" s="126"/>
      <c r="BX79" s="126"/>
      <c r="BY79" s="126"/>
      <c r="BZ79" s="126"/>
      <c r="CA79" s="126"/>
      <c r="CB79" s="126"/>
      <c r="CC79" s="126"/>
      <c r="CD79" s="126"/>
      <c r="CE79" s="126"/>
      <c r="CF79" s="126"/>
      <c r="CG79" s="126"/>
      <c r="CH79" s="126"/>
      <c r="CI79" s="126"/>
      <c r="CJ79" s="126"/>
      <c r="CK79" s="126"/>
      <c r="CL79" s="126"/>
      <c r="CM79" s="126"/>
      <c r="CN79" s="126"/>
      <c r="CO79" s="126"/>
      <c r="CP79" s="126"/>
      <c r="CQ79" s="126"/>
      <c r="CR79" s="126"/>
      <c r="CS79" s="126"/>
      <c r="CT79" s="126"/>
      <c r="CU79" s="126"/>
      <c r="CV79" s="126"/>
      <c r="CW79" s="126"/>
      <c r="CX79" s="126"/>
      <c r="CY79" s="126"/>
      <c r="CZ79" s="126"/>
      <c r="DA79" s="126"/>
      <c r="DB79" s="126"/>
      <c r="DC79" s="126"/>
      <c r="DD79" s="126"/>
      <c r="DE79" s="126"/>
      <c r="DF79" s="126"/>
      <c r="DG79" s="126"/>
      <c r="DH79" s="126"/>
      <c r="DI79" s="126"/>
      <c r="DJ79" s="126"/>
      <c r="DK79" s="126"/>
      <c r="DL79" s="126"/>
      <c r="DM79" s="126"/>
      <c r="DN79" s="126"/>
      <c r="DO79" s="126"/>
      <c r="DP79" s="126"/>
      <c r="DQ79" s="126"/>
      <c r="DR79" s="126"/>
      <c r="DS79" s="126"/>
      <c r="DT79" s="126"/>
      <c r="DU79" s="126"/>
      <c r="DV79" s="127"/>
      <c r="DW79" s="58"/>
      <c r="DX79" s="56"/>
      <c r="DY79" s="56"/>
      <c r="DZ79" s="56"/>
      <c r="EA79" s="56"/>
      <c r="EB79" s="56"/>
      <c r="EC79" s="56"/>
      <c r="ED79" s="56"/>
      <c r="EE79" s="56"/>
      <c r="EF79" s="56"/>
      <c r="EG79" s="56"/>
      <c r="EH79" s="56"/>
      <c r="EI79" s="56"/>
      <c r="EJ79" s="56"/>
      <c r="EK79" s="56"/>
      <c r="EL79" s="56"/>
      <c r="EM79" s="56"/>
      <c r="EN79" s="56"/>
      <c r="EO79" s="56"/>
      <c r="EP79" s="56"/>
      <c r="EQ79" s="56"/>
      <c r="ER79" s="57"/>
      <c r="ES79" s="98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8"/>
    </row>
    <row r="80" spans="1:187" ht="25.5" customHeight="1" x14ac:dyDescent="0.2">
      <c r="A80" s="59">
        <v>3</v>
      </c>
      <c r="B80" s="59"/>
      <c r="C80" s="59"/>
      <c r="D80" s="59"/>
      <c r="E80" s="59"/>
      <c r="F80" s="104"/>
      <c r="G80" s="126"/>
      <c r="H80" s="126"/>
      <c r="I80" s="126"/>
      <c r="J80" s="126"/>
      <c r="K80" s="126"/>
      <c r="L80" s="126"/>
      <c r="M80" s="126"/>
      <c r="N80" s="126"/>
      <c r="O80" s="126"/>
      <c r="P80" s="126"/>
      <c r="Q80" s="126"/>
      <c r="R80" s="126"/>
      <c r="S80" s="126"/>
      <c r="T80" s="126"/>
      <c r="U80" s="126"/>
      <c r="V80" s="126"/>
      <c r="W80" s="126"/>
      <c r="X80" s="126"/>
      <c r="Y80" s="126"/>
      <c r="Z80" s="126"/>
      <c r="AA80" s="126"/>
      <c r="AB80" s="126"/>
      <c r="AC80" s="126"/>
      <c r="AD80" s="126"/>
      <c r="AE80" s="126"/>
      <c r="AF80" s="126"/>
      <c r="AG80" s="126"/>
      <c r="AH80" s="126"/>
      <c r="AI80" s="126"/>
      <c r="AJ80" s="126"/>
      <c r="AK80" s="126"/>
      <c r="AL80" s="126"/>
      <c r="AM80" s="126"/>
      <c r="AN80" s="126"/>
      <c r="AO80" s="126"/>
      <c r="AP80" s="126"/>
      <c r="AQ80" s="126"/>
      <c r="AR80" s="126"/>
      <c r="AS80" s="126"/>
      <c r="AT80" s="126"/>
      <c r="AU80" s="126"/>
      <c r="AV80" s="126"/>
      <c r="AW80" s="126"/>
      <c r="AX80" s="126"/>
      <c r="AY80" s="126"/>
      <c r="AZ80" s="126"/>
      <c r="BA80" s="126"/>
      <c r="BB80" s="126"/>
      <c r="BC80" s="126"/>
      <c r="BD80" s="126"/>
      <c r="BE80" s="126"/>
      <c r="BF80" s="126"/>
      <c r="BG80" s="126"/>
      <c r="BH80" s="126"/>
      <c r="BI80" s="126"/>
      <c r="BJ80" s="126"/>
      <c r="BK80" s="126"/>
      <c r="BL80" s="126"/>
      <c r="BM80" s="126"/>
      <c r="BN80" s="126"/>
      <c r="BO80" s="126"/>
      <c r="BP80" s="126"/>
      <c r="BQ80" s="126"/>
      <c r="BR80" s="126"/>
      <c r="BS80" s="126"/>
      <c r="BT80" s="126"/>
      <c r="BU80" s="126"/>
      <c r="BV80" s="126"/>
      <c r="BW80" s="126"/>
      <c r="BX80" s="126"/>
      <c r="BY80" s="126"/>
      <c r="BZ80" s="126"/>
      <c r="CA80" s="126"/>
      <c r="CB80" s="126"/>
      <c r="CC80" s="126"/>
      <c r="CD80" s="126"/>
      <c r="CE80" s="126"/>
      <c r="CF80" s="126"/>
      <c r="CG80" s="126"/>
      <c r="CH80" s="126"/>
      <c r="CI80" s="126"/>
      <c r="CJ80" s="126"/>
      <c r="CK80" s="126"/>
      <c r="CL80" s="126"/>
      <c r="CM80" s="126"/>
      <c r="CN80" s="126"/>
      <c r="CO80" s="126"/>
      <c r="CP80" s="126"/>
      <c r="CQ80" s="126"/>
      <c r="CR80" s="126"/>
      <c r="CS80" s="126"/>
      <c r="CT80" s="126"/>
      <c r="CU80" s="126"/>
      <c r="CV80" s="126"/>
      <c r="CW80" s="126"/>
      <c r="CX80" s="126"/>
      <c r="CY80" s="126"/>
      <c r="CZ80" s="126"/>
      <c r="DA80" s="126"/>
      <c r="DB80" s="126"/>
      <c r="DC80" s="126"/>
      <c r="DD80" s="126"/>
      <c r="DE80" s="126"/>
      <c r="DF80" s="126"/>
      <c r="DG80" s="126"/>
      <c r="DH80" s="126"/>
      <c r="DI80" s="126"/>
      <c r="DJ80" s="126"/>
      <c r="DK80" s="126"/>
      <c r="DL80" s="126"/>
      <c r="DM80" s="126"/>
      <c r="DN80" s="126"/>
      <c r="DO80" s="126"/>
      <c r="DP80" s="126"/>
      <c r="DQ80" s="126"/>
      <c r="DR80" s="126"/>
      <c r="DS80" s="126"/>
      <c r="DT80" s="126"/>
      <c r="DU80" s="126"/>
      <c r="DV80" s="127"/>
      <c r="DW80" s="58"/>
      <c r="DX80" s="56"/>
      <c r="DY80" s="56"/>
      <c r="DZ80" s="56"/>
      <c r="EA80" s="56"/>
      <c r="EB80" s="56"/>
      <c r="EC80" s="56"/>
      <c r="ED80" s="56"/>
      <c r="EE80" s="56"/>
      <c r="EF80" s="56"/>
      <c r="EG80" s="56"/>
      <c r="EH80" s="56"/>
      <c r="EI80" s="56"/>
      <c r="EJ80" s="56"/>
      <c r="EK80" s="56"/>
      <c r="EL80" s="56"/>
      <c r="EM80" s="56"/>
      <c r="EN80" s="56"/>
      <c r="EO80" s="56"/>
      <c r="EP80" s="56"/>
      <c r="EQ80" s="56"/>
      <c r="ER80" s="57"/>
      <c r="ES80" s="98"/>
      <c r="ET80" s="109"/>
      <c r="EU80" s="109"/>
      <c r="EV80" s="109"/>
      <c r="EW80" s="109"/>
      <c r="EX80" s="109"/>
      <c r="EY80" s="109"/>
      <c r="EZ80" s="109"/>
      <c r="FA80" s="109"/>
      <c r="FB80" s="109"/>
      <c r="FC80" s="109"/>
      <c r="FD80" s="109"/>
      <c r="FE80" s="109"/>
      <c r="FF80" s="109"/>
      <c r="FG80" s="109"/>
      <c r="FH80" s="109"/>
      <c r="FI80" s="109"/>
      <c r="FJ80" s="109"/>
      <c r="FK80" s="109"/>
      <c r="FL80" s="109"/>
      <c r="FM80" s="109"/>
      <c r="FN80" s="109"/>
      <c r="FO80" s="109"/>
      <c r="FP80" s="109"/>
      <c r="FQ80" s="109"/>
      <c r="FR80" s="109"/>
      <c r="FS80" s="109"/>
      <c r="FT80" s="109"/>
      <c r="FU80" s="109"/>
      <c r="FV80" s="109"/>
      <c r="FW80" s="109"/>
      <c r="FX80" s="109"/>
      <c r="FY80" s="109"/>
      <c r="FZ80" s="109"/>
      <c r="GA80" s="109"/>
      <c r="GB80" s="109"/>
      <c r="GC80" s="109"/>
      <c r="GD80" s="109"/>
      <c r="GE80" s="110"/>
    </row>
    <row r="81" spans="1:195" ht="11.25" customHeight="1" x14ac:dyDescent="0.2">
      <c r="A81" s="58" t="s">
        <v>16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63"/>
      <c r="BI81" s="63"/>
      <c r="BJ81" s="63"/>
      <c r="BK81" s="63"/>
      <c r="BL81" s="63"/>
      <c r="BM81" s="63"/>
      <c r="BN81" s="63"/>
      <c r="BO81" s="63"/>
      <c r="BP81" s="63"/>
      <c r="BQ81" s="63"/>
      <c r="BR81" s="63"/>
      <c r="BS81" s="63"/>
      <c r="BT81" s="63"/>
      <c r="BU81" s="63"/>
      <c r="BV81" s="63"/>
      <c r="BW81" s="63"/>
      <c r="BX81" s="63"/>
      <c r="BY81" s="63"/>
      <c r="BZ81" s="63"/>
      <c r="CA81" s="63"/>
      <c r="CB81" s="63"/>
      <c r="CC81" s="63"/>
      <c r="CD81" s="63"/>
      <c r="CE81" s="63"/>
      <c r="CF81" s="63"/>
      <c r="CG81" s="63"/>
      <c r="CH81" s="63"/>
      <c r="CI81" s="63"/>
      <c r="CJ81" s="63"/>
      <c r="CK81" s="63"/>
      <c r="CL81" s="63"/>
      <c r="CM81" s="63"/>
      <c r="CN81" s="63"/>
      <c r="CO81" s="63"/>
      <c r="CP81" s="63"/>
      <c r="CQ81" s="63"/>
      <c r="CR81" s="63"/>
      <c r="CS81" s="63"/>
      <c r="CT81" s="63"/>
      <c r="CU81" s="63"/>
      <c r="CV81" s="63"/>
      <c r="CW81" s="63"/>
      <c r="CX81" s="63"/>
      <c r="CY81" s="63"/>
      <c r="CZ81" s="63"/>
      <c r="DA81" s="63"/>
      <c r="DB81" s="63"/>
      <c r="DC81" s="63"/>
      <c r="DD81" s="63"/>
      <c r="DE81" s="63"/>
      <c r="DF81" s="63"/>
      <c r="DG81" s="63"/>
      <c r="DH81" s="63"/>
      <c r="DI81" s="63"/>
      <c r="DJ81" s="63"/>
      <c r="DK81" s="63"/>
      <c r="DL81" s="63"/>
      <c r="DM81" s="63"/>
      <c r="DN81" s="63"/>
      <c r="DO81" s="63"/>
      <c r="DP81" s="63"/>
      <c r="DQ81" s="63"/>
      <c r="DR81" s="63"/>
      <c r="DS81" s="63"/>
      <c r="DT81" s="63"/>
      <c r="DU81" s="63"/>
      <c r="DV81" s="63"/>
      <c r="DW81" s="63"/>
      <c r="DX81" s="63"/>
      <c r="DY81" s="63"/>
      <c r="DZ81" s="63"/>
      <c r="EA81" s="63"/>
      <c r="EB81" s="63"/>
      <c r="EC81" s="63"/>
      <c r="ED81" s="63"/>
      <c r="EE81" s="63"/>
      <c r="EF81" s="63"/>
      <c r="EG81" s="63"/>
      <c r="EH81" s="63"/>
      <c r="EI81" s="63"/>
      <c r="EJ81" s="63"/>
      <c r="EK81" s="63"/>
      <c r="EL81" s="63"/>
      <c r="EM81" s="63"/>
      <c r="EN81" s="63"/>
      <c r="EO81" s="63"/>
      <c r="EP81" s="63"/>
      <c r="EQ81" s="63"/>
      <c r="ER81" s="68"/>
      <c r="ES81" s="98">
        <f>SUM(ES78:ES80)</f>
        <v>0</v>
      </c>
      <c r="ET81" s="63"/>
      <c r="EU81" s="63"/>
      <c r="EV81" s="63"/>
      <c r="EW81" s="63"/>
      <c r="EX81" s="63"/>
      <c r="EY81" s="63"/>
      <c r="EZ81" s="63"/>
      <c r="FA81" s="63"/>
      <c r="FB81" s="63"/>
      <c r="FC81" s="63"/>
      <c r="FD81" s="63"/>
      <c r="FE81" s="63"/>
      <c r="FF81" s="63"/>
      <c r="FG81" s="63"/>
      <c r="FH81" s="63"/>
      <c r="FI81" s="63"/>
      <c r="FJ81" s="63"/>
      <c r="FK81" s="63"/>
      <c r="FL81" s="63"/>
      <c r="FM81" s="63"/>
      <c r="FN81" s="63"/>
      <c r="FO81" s="63"/>
      <c r="FP81" s="63"/>
      <c r="FQ81" s="63"/>
      <c r="FR81" s="63"/>
      <c r="FS81" s="63"/>
      <c r="FT81" s="63"/>
      <c r="FU81" s="63"/>
      <c r="FV81" s="63"/>
      <c r="FW81" s="63"/>
      <c r="FX81" s="63"/>
      <c r="FY81" s="63"/>
      <c r="FZ81" s="63"/>
      <c r="GA81" s="63"/>
      <c r="GB81" s="63"/>
      <c r="GC81" s="63"/>
      <c r="GD81" s="63"/>
      <c r="GE81" s="68"/>
    </row>
    <row r="82" spans="1:195" ht="16.5" customHeight="1" x14ac:dyDescent="0.2">
      <c r="A82" s="107" t="s">
        <v>206</v>
      </c>
      <c r="B82" s="108"/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8"/>
      <c r="AA82" s="108"/>
      <c r="AB82" s="108"/>
      <c r="AC82" s="108"/>
      <c r="AD82" s="108"/>
      <c r="AE82" s="108"/>
      <c r="AF82" s="108"/>
      <c r="AG82" s="108"/>
      <c r="AH82" s="108"/>
      <c r="AI82" s="108"/>
      <c r="AJ82" s="108"/>
      <c r="AK82" s="108"/>
      <c r="AL82" s="108"/>
      <c r="AM82" s="108"/>
      <c r="AN82" s="108"/>
      <c r="AO82" s="108"/>
      <c r="AP82" s="108"/>
      <c r="AQ82" s="108"/>
      <c r="AR82" s="108"/>
      <c r="AS82" s="108"/>
      <c r="AT82" s="108"/>
      <c r="AU82" s="108"/>
      <c r="AV82" s="108"/>
      <c r="AW82" s="108"/>
      <c r="AX82" s="108"/>
      <c r="AY82" s="108"/>
      <c r="AZ82" s="108"/>
      <c r="BA82" s="108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8"/>
      <c r="BM82" s="108"/>
      <c r="BN82" s="108"/>
      <c r="BO82" s="108"/>
      <c r="BP82" s="108"/>
      <c r="BQ82" s="108"/>
      <c r="BR82" s="108"/>
      <c r="BS82" s="108"/>
      <c r="BT82" s="108"/>
      <c r="BU82" s="108"/>
      <c r="BV82" s="108"/>
      <c r="BW82" s="108"/>
      <c r="BX82" s="108"/>
      <c r="BY82" s="108"/>
      <c r="BZ82" s="108"/>
      <c r="CA82" s="108"/>
      <c r="CB82" s="108"/>
      <c r="CC82" s="108"/>
      <c r="CD82" s="108"/>
      <c r="CE82" s="108"/>
      <c r="CF82" s="108"/>
      <c r="CG82" s="108"/>
      <c r="CH82" s="108"/>
      <c r="CI82" s="108"/>
      <c r="CJ82" s="108"/>
      <c r="CK82" s="108"/>
      <c r="CL82" s="108"/>
      <c r="CM82" s="108"/>
      <c r="CN82" s="108"/>
      <c r="CO82" s="108"/>
      <c r="CP82" s="108"/>
      <c r="CQ82" s="108"/>
      <c r="CR82" s="108"/>
      <c r="CS82" s="108"/>
      <c r="CT82" s="108"/>
      <c r="CU82" s="108"/>
      <c r="CV82" s="108"/>
      <c r="CW82" s="108"/>
      <c r="CX82" s="108"/>
      <c r="CY82" s="108"/>
      <c r="CZ82" s="108"/>
      <c r="DA82" s="108"/>
      <c r="DB82" s="108"/>
      <c r="DC82" s="108"/>
      <c r="DD82" s="108"/>
      <c r="DE82" s="108"/>
      <c r="DF82" s="108"/>
      <c r="DG82" s="108"/>
      <c r="DH82" s="108"/>
      <c r="DI82" s="108"/>
      <c r="DJ82" s="108"/>
      <c r="DK82" s="108"/>
      <c r="DL82" s="108"/>
      <c r="DM82" s="108"/>
      <c r="DN82" s="108"/>
      <c r="DO82" s="108"/>
      <c r="DP82" s="108"/>
      <c r="DQ82" s="108"/>
      <c r="DR82" s="108"/>
      <c r="DS82" s="108"/>
      <c r="DT82" s="108"/>
      <c r="DU82" s="108"/>
      <c r="DV82" s="108"/>
      <c r="DW82" s="108"/>
      <c r="DX82" s="108"/>
      <c r="DY82" s="108"/>
      <c r="DZ82" s="108"/>
      <c r="EA82" s="108"/>
      <c r="EB82" s="108"/>
      <c r="EC82" s="108"/>
      <c r="ED82" s="108"/>
      <c r="EE82" s="108"/>
      <c r="EF82" s="108"/>
      <c r="EG82" s="108"/>
      <c r="EH82" s="108"/>
      <c r="EI82" s="108"/>
      <c r="EJ82" s="108"/>
      <c r="EK82" s="108"/>
      <c r="EL82" s="108"/>
      <c r="EM82" s="108"/>
      <c r="EN82" s="108"/>
      <c r="EO82" s="108"/>
      <c r="EP82" s="108"/>
      <c r="EQ82" s="108"/>
      <c r="ER82" s="108"/>
      <c r="ES82" s="108"/>
      <c r="ET82" s="108"/>
      <c r="EU82" s="108"/>
      <c r="EV82" s="108"/>
      <c r="EW82" s="108"/>
      <c r="EX82" s="108"/>
      <c r="EY82" s="108"/>
      <c r="EZ82" s="108"/>
      <c r="FA82" s="108"/>
      <c r="FB82" s="108"/>
      <c r="FC82" s="108"/>
      <c r="FD82" s="108"/>
      <c r="FE82" s="108"/>
      <c r="FF82" s="108"/>
      <c r="FG82" s="108"/>
      <c r="FH82" s="108"/>
      <c r="FI82" s="108"/>
      <c r="FJ82" s="108"/>
      <c r="FK82" s="108"/>
      <c r="FL82" s="108"/>
      <c r="FM82" s="108"/>
      <c r="FN82" s="108"/>
      <c r="FO82" s="108"/>
      <c r="FP82" s="108"/>
      <c r="FQ82" s="108"/>
      <c r="FR82" s="108"/>
      <c r="FS82" s="108"/>
      <c r="FT82" s="108"/>
      <c r="FU82" s="108"/>
      <c r="FV82" s="108"/>
      <c r="FW82" s="108"/>
      <c r="FX82" s="108"/>
      <c r="FY82" s="108"/>
      <c r="FZ82" s="108"/>
      <c r="GA82" s="108"/>
      <c r="GB82" s="108"/>
      <c r="GC82" s="108"/>
      <c r="GD82" s="108"/>
      <c r="GE82" s="108"/>
    </row>
    <row r="84" spans="1:195" ht="12" x14ac:dyDescent="0.2">
      <c r="A84" s="115" t="s">
        <v>209</v>
      </c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  <c r="BB84" s="115"/>
      <c r="BC84" s="115"/>
      <c r="BD84" s="115"/>
      <c r="BE84" s="115"/>
      <c r="BF84" s="115"/>
      <c r="BG84" s="115"/>
      <c r="BH84" s="115"/>
      <c r="BI84" s="115"/>
      <c r="BJ84" s="115"/>
      <c r="BK84" s="115"/>
      <c r="BL84" s="115"/>
      <c r="BM84" s="115"/>
      <c r="BN84" s="115"/>
      <c r="BO84" s="115"/>
      <c r="BP84" s="115"/>
      <c r="BQ84" s="115"/>
      <c r="BR84" s="115"/>
      <c r="BS84" s="115"/>
      <c r="BT84" s="115"/>
      <c r="BU84" s="115"/>
      <c r="BV84" s="115"/>
      <c r="BW84" s="115"/>
      <c r="BX84" s="115"/>
      <c r="BY84" s="115"/>
      <c r="BZ84" s="115"/>
      <c r="CA84" s="115"/>
      <c r="CB84" s="115"/>
      <c r="CC84" s="115"/>
      <c r="CD84" s="115"/>
      <c r="CE84" s="115"/>
      <c r="CF84" s="115"/>
      <c r="CG84" s="115"/>
      <c r="CH84" s="115"/>
      <c r="CI84" s="115"/>
      <c r="CJ84" s="115"/>
      <c r="CK84" s="115"/>
      <c r="CL84" s="115"/>
      <c r="CM84" s="115"/>
      <c r="CN84" s="115"/>
      <c r="CO84" s="115"/>
      <c r="CP84" s="115"/>
      <c r="CQ84" s="115"/>
      <c r="CR84" s="115"/>
      <c r="CS84" s="115"/>
      <c r="CT84" s="115"/>
      <c r="CU84" s="115"/>
      <c r="CV84" s="115"/>
      <c r="CW84" s="115"/>
      <c r="CX84" s="115"/>
      <c r="CY84" s="115"/>
      <c r="CZ84" s="115"/>
      <c r="DA84" s="115"/>
      <c r="DB84" s="115"/>
      <c r="DC84" s="115"/>
      <c r="DD84" s="115"/>
      <c r="DE84" s="115"/>
      <c r="DF84" s="115"/>
      <c r="DG84" s="115"/>
      <c r="DH84" s="115"/>
      <c r="DI84" s="115"/>
      <c r="DJ84" s="115"/>
      <c r="DK84" s="115"/>
      <c r="DL84" s="115"/>
      <c r="DM84" s="115"/>
      <c r="DN84" s="115"/>
      <c r="DO84" s="115"/>
      <c r="DP84" s="115"/>
      <c r="DQ84" s="115"/>
      <c r="DR84" s="115"/>
      <c r="DS84" s="115"/>
      <c r="DT84" s="115"/>
      <c r="DU84" s="115"/>
      <c r="DV84" s="115"/>
      <c r="DW84" s="115"/>
      <c r="DX84" s="115"/>
      <c r="DY84" s="115"/>
      <c r="DZ84" s="115"/>
      <c r="EA84" s="115"/>
      <c r="EB84" s="115"/>
      <c r="EC84" s="115"/>
      <c r="ED84" s="115"/>
      <c r="EE84" s="115"/>
      <c r="EF84" s="115"/>
      <c r="EG84" s="115"/>
      <c r="EH84" s="115"/>
      <c r="EI84" s="115"/>
      <c r="EJ84" s="115"/>
      <c r="EK84" s="115"/>
      <c r="EL84" s="115"/>
      <c r="EM84" s="115"/>
      <c r="EN84" s="115"/>
      <c r="EO84" s="115"/>
      <c r="EP84" s="115"/>
      <c r="EQ84" s="115"/>
      <c r="ER84" s="115"/>
      <c r="ES84" s="115"/>
      <c r="ET84" s="115"/>
      <c r="EU84" s="115"/>
      <c r="EV84" s="115"/>
      <c r="EW84" s="115"/>
      <c r="EX84" s="115"/>
      <c r="EY84" s="115"/>
      <c r="EZ84" s="115"/>
      <c r="FA84" s="115"/>
      <c r="FB84" s="115"/>
      <c r="FC84" s="115"/>
      <c r="FD84" s="115"/>
      <c r="FE84" s="115"/>
      <c r="FF84" s="115"/>
      <c r="FG84" s="115"/>
      <c r="FH84" s="115"/>
      <c r="FI84" s="115"/>
      <c r="FJ84" s="115"/>
      <c r="FK84" s="115"/>
      <c r="FL84" s="115"/>
      <c r="FM84" s="115"/>
      <c r="FN84" s="115"/>
      <c r="FO84" s="115"/>
      <c r="FP84" s="115"/>
      <c r="FQ84" s="115"/>
      <c r="FR84" s="115"/>
      <c r="FS84" s="115"/>
      <c r="FT84" s="115"/>
      <c r="FU84" s="115"/>
      <c r="FV84" s="115"/>
      <c r="FW84" s="115"/>
      <c r="FX84" s="115"/>
      <c r="FY84" s="115"/>
      <c r="FZ84" s="115"/>
      <c r="GA84" s="115"/>
      <c r="GB84" s="115"/>
      <c r="GC84" s="115"/>
      <c r="GD84" s="115"/>
      <c r="GE84" s="115"/>
    </row>
    <row r="85" spans="1:195" ht="6.75" customHeight="1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</row>
    <row r="86" spans="1:195" ht="32.25" customHeight="1" x14ac:dyDescent="0.2">
      <c r="A86" s="59" t="s">
        <v>155</v>
      </c>
      <c r="B86" s="59"/>
      <c r="C86" s="59"/>
      <c r="D86" s="59"/>
      <c r="E86" s="59"/>
      <c r="F86" s="59" t="s">
        <v>45</v>
      </c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87"/>
      <c r="Y86" s="87"/>
      <c r="Z86" s="87"/>
      <c r="AA86" s="87"/>
      <c r="AB86" s="87"/>
      <c r="AC86" s="87"/>
      <c r="AD86" s="87"/>
      <c r="AE86" s="87"/>
      <c r="AF86" s="87"/>
      <c r="AG86" s="87"/>
      <c r="AH86" s="87"/>
      <c r="AI86" s="87"/>
      <c r="AJ86" s="87"/>
      <c r="AK86" s="87"/>
      <c r="AL86" s="87"/>
      <c r="AM86" s="87"/>
      <c r="AN86" s="87"/>
      <c r="AO86" s="87"/>
      <c r="AP86" s="87"/>
      <c r="AQ86" s="87"/>
      <c r="AR86" s="87"/>
      <c r="AS86" s="87"/>
      <c r="AT86" s="87"/>
      <c r="AU86" s="87"/>
      <c r="AV86" s="87"/>
      <c r="AW86" s="87"/>
      <c r="AX86" s="87"/>
      <c r="AY86" s="87"/>
      <c r="AZ86" s="87"/>
      <c r="BA86" s="87"/>
      <c r="BB86" s="87"/>
      <c r="BC86" s="87"/>
      <c r="BD86" s="87"/>
      <c r="BE86" s="87"/>
      <c r="BF86" s="87"/>
      <c r="BG86" s="87"/>
      <c r="BH86" s="87"/>
      <c r="BI86" s="87"/>
      <c r="BJ86" s="87"/>
      <c r="BK86" s="87"/>
      <c r="BL86" s="87"/>
      <c r="BM86" s="87"/>
      <c r="BN86" s="87"/>
      <c r="BO86" s="87"/>
      <c r="BP86" s="87"/>
      <c r="BQ86" s="87"/>
      <c r="BR86" s="87"/>
      <c r="BS86" s="87"/>
      <c r="BT86" s="87"/>
      <c r="BU86" s="87"/>
      <c r="BV86" s="87"/>
      <c r="BW86" s="87"/>
      <c r="BX86" s="87"/>
      <c r="BY86" s="87"/>
      <c r="BZ86" s="87"/>
      <c r="CA86" s="87"/>
      <c r="CB86" s="87"/>
      <c r="CC86" s="87"/>
      <c r="CD86" s="87"/>
      <c r="CE86" s="87"/>
      <c r="CF86" s="87"/>
      <c r="CG86" s="87"/>
      <c r="CH86" s="87"/>
      <c r="CI86" s="87"/>
      <c r="CJ86" s="87"/>
      <c r="CK86" s="87"/>
      <c r="CL86" s="87"/>
      <c r="CM86" s="87"/>
      <c r="CN86" s="87"/>
      <c r="CO86" s="87"/>
      <c r="CP86" s="87"/>
      <c r="CQ86" s="87"/>
      <c r="CR86" s="87"/>
      <c r="CS86" s="87"/>
      <c r="CT86" s="87"/>
      <c r="CU86" s="87"/>
      <c r="CV86" s="87"/>
      <c r="CW86" s="87"/>
      <c r="CX86" s="87"/>
      <c r="CY86" s="87"/>
      <c r="CZ86" s="87"/>
      <c r="DA86" s="87"/>
      <c r="DB86" s="87"/>
      <c r="DC86" s="87"/>
      <c r="DD86" s="87"/>
      <c r="DE86" s="87"/>
      <c r="DF86" s="87"/>
      <c r="DG86" s="87"/>
      <c r="DH86" s="87"/>
      <c r="DI86" s="87"/>
      <c r="DJ86" s="87"/>
      <c r="DK86" s="87"/>
      <c r="DL86" s="87"/>
      <c r="DM86" s="87"/>
      <c r="DN86" s="87"/>
      <c r="DO86" s="87"/>
      <c r="DP86" s="87"/>
      <c r="DQ86" s="87"/>
      <c r="DR86" s="87"/>
      <c r="DS86" s="87"/>
      <c r="DT86" s="87"/>
      <c r="DU86" s="87"/>
      <c r="DV86" s="87"/>
      <c r="DW86" s="58" t="s">
        <v>219</v>
      </c>
      <c r="DX86" s="56"/>
      <c r="DY86" s="56"/>
      <c r="DZ86" s="56"/>
      <c r="EA86" s="56"/>
      <c r="EB86" s="56"/>
      <c r="EC86" s="56"/>
      <c r="ED86" s="56"/>
      <c r="EE86" s="56"/>
      <c r="EF86" s="56"/>
      <c r="EG86" s="56"/>
      <c r="EH86" s="56"/>
      <c r="EI86" s="56"/>
      <c r="EJ86" s="56"/>
      <c r="EK86" s="56"/>
      <c r="EL86" s="56"/>
      <c r="EM86" s="56"/>
      <c r="EN86" s="56"/>
      <c r="EO86" s="56"/>
      <c r="EP86" s="56"/>
      <c r="EQ86" s="56"/>
      <c r="ER86" s="57"/>
      <c r="ES86" s="58" t="s">
        <v>158</v>
      </c>
      <c r="ET86" s="63"/>
      <c r="EU86" s="63"/>
      <c r="EV86" s="63"/>
      <c r="EW86" s="63"/>
      <c r="EX86" s="63"/>
      <c r="EY86" s="63"/>
      <c r="EZ86" s="63"/>
      <c r="FA86" s="63"/>
      <c r="FB86" s="63"/>
      <c r="FC86" s="63"/>
      <c r="FD86" s="63"/>
      <c r="FE86" s="63"/>
      <c r="FF86" s="63"/>
      <c r="FG86" s="63"/>
      <c r="FH86" s="63"/>
      <c r="FI86" s="63"/>
      <c r="FJ86" s="63"/>
      <c r="FK86" s="63"/>
      <c r="FL86" s="63"/>
      <c r="FM86" s="63"/>
      <c r="FN86" s="63"/>
      <c r="FO86" s="63"/>
      <c r="FP86" s="63"/>
      <c r="FQ86" s="63"/>
      <c r="FR86" s="63"/>
      <c r="FS86" s="63"/>
      <c r="FT86" s="63"/>
      <c r="FU86" s="63"/>
      <c r="FV86" s="63"/>
      <c r="FW86" s="63"/>
      <c r="FX86" s="63"/>
      <c r="FY86" s="63"/>
      <c r="FZ86" s="63"/>
      <c r="GA86" s="63"/>
      <c r="GB86" s="63"/>
      <c r="GC86" s="63"/>
      <c r="GD86" s="63"/>
      <c r="GE86" s="68"/>
    </row>
    <row r="87" spans="1:195" ht="14.25" customHeight="1" x14ac:dyDescent="0.2">
      <c r="A87" s="59">
        <v>1</v>
      </c>
      <c r="B87" s="59"/>
      <c r="C87" s="59"/>
      <c r="D87" s="59"/>
      <c r="E87" s="59"/>
      <c r="F87" s="59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  <c r="AA87" s="87"/>
      <c r="AB87" s="87"/>
      <c r="AC87" s="87"/>
      <c r="AD87" s="87"/>
      <c r="AE87" s="87"/>
      <c r="AF87" s="87"/>
      <c r="AG87" s="87"/>
      <c r="AH87" s="87"/>
      <c r="AI87" s="87"/>
      <c r="AJ87" s="87"/>
      <c r="AK87" s="87"/>
      <c r="AL87" s="87"/>
      <c r="AM87" s="87"/>
      <c r="AN87" s="87"/>
      <c r="AO87" s="87"/>
      <c r="AP87" s="87"/>
      <c r="AQ87" s="87"/>
      <c r="AR87" s="87"/>
      <c r="AS87" s="87"/>
      <c r="AT87" s="87"/>
      <c r="AU87" s="87"/>
      <c r="AV87" s="87"/>
      <c r="AW87" s="87"/>
      <c r="AX87" s="87"/>
      <c r="AY87" s="87"/>
      <c r="AZ87" s="87"/>
      <c r="BA87" s="87"/>
      <c r="BB87" s="87"/>
      <c r="BC87" s="87"/>
      <c r="BD87" s="87"/>
      <c r="BE87" s="87"/>
      <c r="BF87" s="87"/>
      <c r="BG87" s="87"/>
      <c r="BH87" s="87"/>
      <c r="BI87" s="87"/>
      <c r="BJ87" s="87"/>
      <c r="BK87" s="87"/>
      <c r="BL87" s="87"/>
      <c r="BM87" s="87"/>
      <c r="BN87" s="87"/>
      <c r="BO87" s="87"/>
      <c r="BP87" s="87"/>
      <c r="BQ87" s="87"/>
      <c r="BR87" s="87"/>
      <c r="BS87" s="87"/>
      <c r="BT87" s="87"/>
      <c r="BU87" s="87"/>
      <c r="BV87" s="87"/>
      <c r="BW87" s="87"/>
      <c r="BX87" s="87"/>
      <c r="BY87" s="87"/>
      <c r="BZ87" s="87"/>
      <c r="CA87" s="87"/>
      <c r="CB87" s="87"/>
      <c r="CC87" s="87"/>
      <c r="CD87" s="87"/>
      <c r="CE87" s="87"/>
      <c r="CF87" s="87"/>
      <c r="CG87" s="87"/>
      <c r="CH87" s="87"/>
      <c r="CI87" s="87"/>
      <c r="CJ87" s="87"/>
      <c r="CK87" s="87"/>
      <c r="CL87" s="87"/>
      <c r="CM87" s="87"/>
      <c r="CN87" s="87"/>
      <c r="CO87" s="87"/>
      <c r="CP87" s="87"/>
      <c r="CQ87" s="87"/>
      <c r="CR87" s="87"/>
      <c r="CS87" s="87"/>
      <c r="CT87" s="87"/>
      <c r="CU87" s="87"/>
      <c r="CV87" s="87"/>
      <c r="CW87" s="87"/>
      <c r="CX87" s="87"/>
      <c r="CY87" s="87"/>
      <c r="CZ87" s="87"/>
      <c r="DA87" s="87"/>
      <c r="DB87" s="87"/>
      <c r="DC87" s="87"/>
      <c r="DD87" s="87"/>
      <c r="DE87" s="87"/>
      <c r="DF87" s="87"/>
      <c r="DG87" s="87"/>
      <c r="DH87" s="87"/>
      <c r="DI87" s="87"/>
      <c r="DJ87" s="87"/>
      <c r="DK87" s="87"/>
      <c r="DL87" s="87"/>
      <c r="DM87" s="87"/>
      <c r="DN87" s="87"/>
      <c r="DO87" s="87"/>
      <c r="DP87" s="87"/>
      <c r="DQ87" s="87"/>
      <c r="DR87" s="87"/>
      <c r="DS87" s="87"/>
      <c r="DT87" s="87"/>
      <c r="DU87" s="87"/>
      <c r="DV87" s="87"/>
      <c r="DW87" s="58"/>
      <c r="DX87" s="56"/>
      <c r="DY87" s="56"/>
      <c r="DZ87" s="56"/>
      <c r="EA87" s="56"/>
      <c r="EB87" s="56"/>
      <c r="EC87" s="56"/>
      <c r="ED87" s="56"/>
      <c r="EE87" s="56"/>
      <c r="EF87" s="56"/>
      <c r="EG87" s="56"/>
      <c r="EH87" s="56"/>
      <c r="EI87" s="56"/>
      <c r="EJ87" s="56"/>
      <c r="EK87" s="56"/>
      <c r="EL87" s="56"/>
      <c r="EM87" s="56"/>
      <c r="EN87" s="56"/>
      <c r="EO87" s="56"/>
      <c r="EP87" s="56"/>
      <c r="EQ87" s="56"/>
      <c r="ER87" s="57"/>
      <c r="ES87" s="58"/>
      <c r="ET87" s="63"/>
      <c r="EU87" s="63"/>
      <c r="EV87" s="63"/>
      <c r="EW87" s="63"/>
      <c r="EX87" s="63"/>
      <c r="EY87" s="63"/>
      <c r="EZ87" s="63"/>
      <c r="FA87" s="63"/>
      <c r="FB87" s="63"/>
      <c r="FC87" s="63"/>
      <c r="FD87" s="63"/>
      <c r="FE87" s="63"/>
      <c r="FF87" s="63"/>
      <c r="FG87" s="63"/>
      <c r="FH87" s="63"/>
      <c r="FI87" s="63"/>
      <c r="FJ87" s="63"/>
      <c r="FK87" s="63"/>
      <c r="FL87" s="63"/>
      <c r="FM87" s="63"/>
      <c r="FN87" s="63"/>
      <c r="FO87" s="63"/>
      <c r="FP87" s="63"/>
      <c r="FQ87" s="63"/>
      <c r="FR87" s="63"/>
      <c r="FS87" s="63"/>
      <c r="FT87" s="63"/>
      <c r="FU87" s="63"/>
      <c r="FV87" s="63"/>
      <c r="FW87" s="63"/>
      <c r="FX87" s="63"/>
      <c r="FY87" s="63"/>
      <c r="FZ87" s="63"/>
      <c r="GA87" s="63"/>
      <c r="GB87" s="63"/>
      <c r="GC87" s="63"/>
      <c r="GD87" s="63"/>
      <c r="GE87" s="68"/>
    </row>
    <row r="88" spans="1:195" ht="12.75" x14ac:dyDescent="0.2">
      <c r="A88" s="59">
        <v>2</v>
      </c>
      <c r="B88" s="59"/>
      <c r="C88" s="59"/>
      <c r="D88" s="59"/>
      <c r="E88" s="59"/>
      <c r="F88" s="59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  <c r="AA88" s="87"/>
      <c r="AB88" s="87"/>
      <c r="AC88" s="87"/>
      <c r="AD88" s="87"/>
      <c r="AE88" s="87"/>
      <c r="AF88" s="87"/>
      <c r="AG88" s="87"/>
      <c r="AH88" s="87"/>
      <c r="AI88" s="87"/>
      <c r="AJ88" s="87"/>
      <c r="AK88" s="87"/>
      <c r="AL88" s="87"/>
      <c r="AM88" s="87"/>
      <c r="AN88" s="87"/>
      <c r="AO88" s="87"/>
      <c r="AP88" s="87"/>
      <c r="AQ88" s="87"/>
      <c r="AR88" s="87"/>
      <c r="AS88" s="87"/>
      <c r="AT88" s="87"/>
      <c r="AU88" s="87"/>
      <c r="AV88" s="87"/>
      <c r="AW88" s="87"/>
      <c r="AX88" s="87"/>
      <c r="AY88" s="87"/>
      <c r="AZ88" s="87"/>
      <c r="BA88" s="87"/>
      <c r="BB88" s="87"/>
      <c r="BC88" s="87"/>
      <c r="BD88" s="87"/>
      <c r="BE88" s="87"/>
      <c r="BF88" s="87"/>
      <c r="BG88" s="87"/>
      <c r="BH88" s="87"/>
      <c r="BI88" s="87"/>
      <c r="BJ88" s="87"/>
      <c r="BK88" s="87"/>
      <c r="BL88" s="87"/>
      <c r="BM88" s="87"/>
      <c r="BN88" s="87"/>
      <c r="BO88" s="87"/>
      <c r="BP88" s="87"/>
      <c r="BQ88" s="87"/>
      <c r="BR88" s="87"/>
      <c r="BS88" s="87"/>
      <c r="BT88" s="87"/>
      <c r="BU88" s="87"/>
      <c r="BV88" s="87"/>
      <c r="BW88" s="87"/>
      <c r="BX88" s="87"/>
      <c r="BY88" s="87"/>
      <c r="BZ88" s="87"/>
      <c r="CA88" s="87"/>
      <c r="CB88" s="87"/>
      <c r="CC88" s="87"/>
      <c r="CD88" s="87"/>
      <c r="CE88" s="87"/>
      <c r="CF88" s="87"/>
      <c r="CG88" s="87"/>
      <c r="CH88" s="87"/>
      <c r="CI88" s="87"/>
      <c r="CJ88" s="87"/>
      <c r="CK88" s="87"/>
      <c r="CL88" s="87"/>
      <c r="CM88" s="87"/>
      <c r="CN88" s="87"/>
      <c r="CO88" s="87"/>
      <c r="CP88" s="87"/>
      <c r="CQ88" s="87"/>
      <c r="CR88" s="87"/>
      <c r="CS88" s="87"/>
      <c r="CT88" s="87"/>
      <c r="CU88" s="87"/>
      <c r="CV88" s="87"/>
      <c r="CW88" s="87"/>
      <c r="CX88" s="87"/>
      <c r="CY88" s="87"/>
      <c r="CZ88" s="87"/>
      <c r="DA88" s="87"/>
      <c r="DB88" s="87"/>
      <c r="DC88" s="87"/>
      <c r="DD88" s="87"/>
      <c r="DE88" s="87"/>
      <c r="DF88" s="87"/>
      <c r="DG88" s="87"/>
      <c r="DH88" s="87"/>
      <c r="DI88" s="87"/>
      <c r="DJ88" s="87"/>
      <c r="DK88" s="87"/>
      <c r="DL88" s="87"/>
      <c r="DM88" s="87"/>
      <c r="DN88" s="87"/>
      <c r="DO88" s="87"/>
      <c r="DP88" s="87"/>
      <c r="DQ88" s="87"/>
      <c r="DR88" s="87"/>
      <c r="DS88" s="87"/>
      <c r="DT88" s="87"/>
      <c r="DU88" s="87"/>
      <c r="DV88" s="87"/>
      <c r="DW88" s="58"/>
      <c r="DX88" s="56"/>
      <c r="DY88" s="56"/>
      <c r="DZ88" s="56"/>
      <c r="EA88" s="56"/>
      <c r="EB88" s="56"/>
      <c r="EC88" s="56"/>
      <c r="ED88" s="56"/>
      <c r="EE88" s="56"/>
      <c r="EF88" s="56"/>
      <c r="EG88" s="56"/>
      <c r="EH88" s="56"/>
      <c r="EI88" s="56"/>
      <c r="EJ88" s="56"/>
      <c r="EK88" s="56"/>
      <c r="EL88" s="56"/>
      <c r="EM88" s="56"/>
      <c r="EN88" s="56"/>
      <c r="EO88" s="56"/>
      <c r="EP88" s="56"/>
      <c r="EQ88" s="56"/>
      <c r="ER88" s="57"/>
      <c r="ES88" s="58"/>
      <c r="ET88" s="63"/>
      <c r="EU88" s="63"/>
      <c r="EV88" s="63"/>
      <c r="EW88" s="63"/>
      <c r="EX88" s="63"/>
      <c r="EY88" s="63"/>
      <c r="EZ88" s="63"/>
      <c r="FA88" s="63"/>
      <c r="FB88" s="63"/>
      <c r="FC88" s="63"/>
      <c r="FD88" s="63"/>
      <c r="FE88" s="63"/>
      <c r="FF88" s="63"/>
      <c r="FG88" s="63"/>
      <c r="FH88" s="63"/>
      <c r="FI88" s="63"/>
      <c r="FJ88" s="63"/>
      <c r="FK88" s="63"/>
      <c r="FL88" s="63"/>
      <c r="FM88" s="63"/>
      <c r="FN88" s="63"/>
      <c r="FO88" s="63"/>
      <c r="FP88" s="63"/>
      <c r="FQ88" s="63"/>
      <c r="FR88" s="63"/>
      <c r="FS88" s="63"/>
      <c r="FT88" s="63"/>
      <c r="FU88" s="63"/>
      <c r="FV88" s="63"/>
      <c r="FW88" s="63"/>
      <c r="FX88" s="63"/>
      <c r="FY88" s="63"/>
      <c r="FZ88" s="63"/>
      <c r="GA88" s="63"/>
      <c r="GB88" s="63"/>
      <c r="GC88" s="63"/>
      <c r="GD88" s="63"/>
      <c r="GE88" s="68"/>
    </row>
    <row r="89" spans="1:195" ht="11.25" customHeight="1" x14ac:dyDescent="0.2">
      <c r="A89" s="104" t="s">
        <v>16</v>
      </c>
      <c r="B89" s="105"/>
      <c r="C89" s="105"/>
      <c r="D89" s="105"/>
      <c r="E89" s="105"/>
      <c r="F89" s="105"/>
      <c r="G89" s="105"/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5"/>
      <c r="AI89" s="105"/>
      <c r="AJ89" s="105"/>
      <c r="AK89" s="105"/>
      <c r="AL89" s="105"/>
      <c r="AM89" s="105"/>
      <c r="AN89" s="105"/>
      <c r="AO89" s="105"/>
      <c r="AP89" s="105"/>
      <c r="AQ89" s="105"/>
      <c r="AR89" s="105"/>
      <c r="AS89" s="105"/>
      <c r="AT89" s="105"/>
      <c r="AU89" s="105"/>
      <c r="AV89" s="105"/>
      <c r="AW89" s="105"/>
      <c r="AX89" s="105"/>
      <c r="AY89" s="105"/>
      <c r="AZ89" s="105"/>
      <c r="BA89" s="105"/>
      <c r="BB89" s="105"/>
      <c r="BC89" s="105"/>
      <c r="BD89" s="105"/>
      <c r="BE89" s="105"/>
      <c r="BF89" s="105"/>
      <c r="BG89" s="105"/>
      <c r="BH89" s="105"/>
      <c r="BI89" s="105"/>
      <c r="BJ89" s="105"/>
      <c r="BK89" s="105"/>
      <c r="BL89" s="105"/>
      <c r="BM89" s="105"/>
      <c r="BN89" s="105"/>
      <c r="BO89" s="105"/>
      <c r="BP89" s="105"/>
      <c r="BQ89" s="105"/>
      <c r="BR89" s="105"/>
      <c r="BS89" s="105"/>
      <c r="BT89" s="105"/>
      <c r="BU89" s="105"/>
      <c r="BV89" s="105"/>
      <c r="BW89" s="105"/>
      <c r="BX89" s="105"/>
      <c r="BY89" s="105"/>
      <c r="BZ89" s="105"/>
      <c r="CA89" s="105"/>
      <c r="CB89" s="105"/>
      <c r="CC89" s="105"/>
      <c r="CD89" s="105"/>
      <c r="CE89" s="105"/>
      <c r="CF89" s="105"/>
      <c r="CG89" s="105"/>
      <c r="CH89" s="105"/>
      <c r="CI89" s="105"/>
      <c r="CJ89" s="105"/>
      <c r="CK89" s="105"/>
      <c r="CL89" s="105"/>
      <c r="CM89" s="105"/>
      <c r="CN89" s="105"/>
      <c r="CO89" s="105"/>
      <c r="CP89" s="105"/>
      <c r="CQ89" s="105"/>
      <c r="CR89" s="105"/>
      <c r="CS89" s="105"/>
      <c r="CT89" s="105"/>
      <c r="CU89" s="105"/>
      <c r="CV89" s="105"/>
      <c r="CW89" s="105"/>
      <c r="CX89" s="105"/>
      <c r="CY89" s="105"/>
      <c r="CZ89" s="105"/>
      <c r="DA89" s="105"/>
      <c r="DB89" s="105"/>
      <c r="DC89" s="105"/>
      <c r="DD89" s="105"/>
      <c r="DE89" s="105"/>
      <c r="DF89" s="105"/>
      <c r="DG89" s="105"/>
      <c r="DH89" s="105"/>
      <c r="DI89" s="105"/>
      <c r="DJ89" s="105"/>
      <c r="DK89" s="105"/>
      <c r="DL89" s="105"/>
      <c r="DM89" s="105"/>
      <c r="DN89" s="105"/>
      <c r="DO89" s="105"/>
      <c r="DP89" s="105"/>
      <c r="DQ89" s="105"/>
      <c r="DR89" s="105"/>
      <c r="DS89" s="105"/>
      <c r="DT89" s="105"/>
      <c r="DU89" s="105"/>
      <c r="DV89" s="105"/>
      <c r="DW89" s="105"/>
      <c r="DX89" s="105"/>
      <c r="DY89" s="105"/>
      <c r="DZ89" s="105"/>
      <c r="EA89" s="105"/>
      <c r="EB89" s="105"/>
      <c r="EC89" s="105"/>
      <c r="ED89" s="105"/>
      <c r="EE89" s="105"/>
      <c r="EF89" s="105"/>
      <c r="EG89" s="105"/>
      <c r="EH89" s="105"/>
      <c r="EI89" s="105"/>
      <c r="EJ89" s="105"/>
      <c r="EK89" s="105"/>
      <c r="EL89" s="105"/>
      <c r="EM89" s="105"/>
      <c r="EN89" s="105"/>
      <c r="EO89" s="105"/>
      <c r="EP89" s="105"/>
      <c r="EQ89" s="105"/>
      <c r="ER89" s="106"/>
      <c r="ES89" s="58"/>
      <c r="ET89" s="63"/>
      <c r="EU89" s="63"/>
      <c r="EV89" s="63"/>
      <c r="EW89" s="63"/>
      <c r="EX89" s="63"/>
      <c r="EY89" s="63"/>
      <c r="EZ89" s="63"/>
      <c r="FA89" s="63"/>
      <c r="FB89" s="63"/>
      <c r="FC89" s="63"/>
      <c r="FD89" s="63"/>
      <c r="FE89" s="63"/>
      <c r="FF89" s="63"/>
      <c r="FG89" s="63"/>
      <c r="FH89" s="63"/>
      <c r="FI89" s="63"/>
      <c r="FJ89" s="63"/>
      <c r="FK89" s="63"/>
      <c r="FL89" s="63"/>
      <c r="FM89" s="63"/>
      <c r="FN89" s="63"/>
      <c r="FO89" s="63"/>
      <c r="FP89" s="63"/>
      <c r="FQ89" s="63"/>
      <c r="FR89" s="63"/>
      <c r="FS89" s="63"/>
      <c r="FT89" s="63"/>
      <c r="FU89" s="63"/>
      <c r="FV89" s="63"/>
      <c r="FW89" s="63"/>
      <c r="FX89" s="63"/>
      <c r="FY89" s="63"/>
      <c r="FZ89" s="63"/>
      <c r="GA89" s="63"/>
      <c r="GB89" s="63"/>
      <c r="GC89" s="63"/>
      <c r="GD89" s="63"/>
      <c r="GE89" s="68"/>
    </row>
    <row r="90" spans="1:195" ht="17.25" customHeight="1" x14ac:dyDescent="0.2">
      <c r="A90" s="107" t="s">
        <v>208</v>
      </c>
      <c r="B90" s="108"/>
      <c r="C90" s="108"/>
      <c r="D90" s="108"/>
      <c r="E90" s="108"/>
      <c r="F90" s="108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8"/>
      <c r="AA90" s="108"/>
      <c r="AB90" s="108"/>
      <c r="AC90" s="108"/>
      <c r="AD90" s="108"/>
      <c r="AE90" s="108"/>
      <c r="AF90" s="108"/>
      <c r="AG90" s="108"/>
      <c r="AH90" s="108"/>
      <c r="AI90" s="108"/>
      <c r="AJ90" s="108"/>
      <c r="AK90" s="108"/>
      <c r="AL90" s="108"/>
      <c r="AM90" s="108"/>
      <c r="AN90" s="108"/>
      <c r="AO90" s="108"/>
      <c r="AP90" s="108"/>
      <c r="AQ90" s="108"/>
      <c r="AR90" s="108"/>
      <c r="AS90" s="108"/>
      <c r="AT90" s="108"/>
      <c r="AU90" s="108"/>
      <c r="AV90" s="108"/>
      <c r="AW90" s="108"/>
      <c r="AX90" s="108"/>
      <c r="AY90" s="108"/>
      <c r="AZ90" s="108"/>
      <c r="BA90" s="108"/>
      <c r="BB90" s="108"/>
      <c r="BC90" s="108"/>
      <c r="BD90" s="108"/>
      <c r="BE90" s="108"/>
      <c r="BF90" s="108"/>
      <c r="BG90" s="108"/>
      <c r="BH90" s="108"/>
      <c r="BI90" s="108"/>
      <c r="BJ90" s="108"/>
      <c r="BK90" s="108"/>
      <c r="BL90" s="108"/>
      <c r="BM90" s="108"/>
      <c r="BN90" s="108"/>
      <c r="BO90" s="108"/>
      <c r="BP90" s="108"/>
      <c r="BQ90" s="108"/>
      <c r="BR90" s="108"/>
      <c r="BS90" s="108"/>
      <c r="BT90" s="108"/>
      <c r="BU90" s="108"/>
      <c r="BV90" s="108"/>
      <c r="BW90" s="108"/>
      <c r="BX90" s="108"/>
      <c r="BY90" s="108"/>
      <c r="BZ90" s="108"/>
      <c r="CA90" s="108"/>
      <c r="CB90" s="108"/>
      <c r="CC90" s="108"/>
      <c r="CD90" s="108"/>
      <c r="CE90" s="108"/>
      <c r="CF90" s="108"/>
      <c r="CG90" s="108"/>
      <c r="CH90" s="108"/>
      <c r="CI90" s="108"/>
      <c r="CJ90" s="108"/>
      <c r="CK90" s="108"/>
      <c r="CL90" s="108"/>
      <c r="CM90" s="108"/>
      <c r="CN90" s="108"/>
      <c r="CO90" s="108"/>
      <c r="CP90" s="108"/>
      <c r="CQ90" s="108"/>
      <c r="CR90" s="108"/>
      <c r="CS90" s="108"/>
      <c r="CT90" s="108"/>
      <c r="CU90" s="108"/>
      <c r="CV90" s="108"/>
      <c r="CW90" s="108"/>
      <c r="CX90" s="108"/>
      <c r="CY90" s="108"/>
      <c r="CZ90" s="108"/>
      <c r="DA90" s="108"/>
      <c r="DB90" s="108"/>
      <c r="DC90" s="108"/>
      <c r="DD90" s="108"/>
      <c r="DE90" s="108"/>
      <c r="DF90" s="108"/>
      <c r="DG90" s="108"/>
      <c r="DH90" s="108"/>
      <c r="DI90" s="108"/>
      <c r="DJ90" s="108"/>
      <c r="DK90" s="108"/>
      <c r="DL90" s="108"/>
      <c r="DM90" s="108"/>
      <c r="DN90" s="108"/>
      <c r="DO90" s="108"/>
      <c r="DP90" s="108"/>
      <c r="DQ90" s="108"/>
      <c r="DR90" s="108"/>
      <c r="DS90" s="108"/>
      <c r="DT90" s="108"/>
      <c r="DU90" s="108"/>
      <c r="DV90" s="108"/>
      <c r="DW90" s="108"/>
      <c r="DX90" s="108"/>
      <c r="DY90" s="108"/>
      <c r="DZ90" s="108"/>
      <c r="EA90" s="108"/>
      <c r="EB90" s="108"/>
      <c r="EC90" s="108"/>
      <c r="ED90" s="108"/>
      <c r="EE90" s="108"/>
      <c r="EF90" s="108"/>
      <c r="EG90" s="108"/>
      <c r="EH90" s="108"/>
      <c r="EI90" s="108"/>
      <c r="EJ90" s="108"/>
      <c r="EK90" s="108"/>
      <c r="EL90" s="108"/>
      <c r="EM90" s="108"/>
      <c r="EN90" s="108"/>
      <c r="EO90" s="108"/>
      <c r="EP90" s="108"/>
      <c r="EQ90" s="108"/>
      <c r="ER90" s="108"/>
      <c r="ES90" s="108"/>
      <c r="ET90" s="108"/>
      <c r="EU90" s="108"/>
      <c r="EV90" s="108"/>
      <c r="EW90" s="108"/>
      <c r="EX90" s="108"/>
      <c r="EY90" s="108"/>
      <c r="EZ90" s="108"/>
      <c r="FA90" s="108"/>
      <c r="FB90" s="108"/>
      <c r="FC90" s="108"/>
      <c r="FD90" s="108"/>
      <c r="FE90" s="108"/>
      <c r="FF90" s="108"/>
      <c r="FG90" s="108"/>
      <c r="FH90" s="108"/>
      <c r="FI90" s="108"/>
      <c r="FJ90" s="108"/>
      <c r="FK90" s="108"/>
      <c r="FL90" s="108"/>
      <c r="FM90" s="108"/>
      <c r="FN90" s="108"/>
      <c r="FO90" s="108"/>
      <c r="FP90" s="108"/>
      <c r="FQ90" s="108"/>
      <c r="FR90" s="108"/>
      <c r="FS90" s="108"/>
      <c r="FT90" s="108"/>
      <c r="FU90" s="108"/>
      <c r="FV90" s="108"/>
      <c r="FW90" s="108"/>
      <c r="FX90" s="108"/>
      <c r="FY90" s="108"/>
      <c r="FZ90" s="108"/>
      <c r="GA90" s="108"/>
      <c r="GB90" s="108"/>
      <c r="GC90" s="108"/>
      <c r="GD90" s="108"/>
      <c r="GE90" s="108"/>
    </row>
    <row r="91" spans="1:195" x14ac:dyDescent="0.2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  <c r="EH91" s="14"/>
      <c r="EI91" s="14"/>
      <c r="EJ91" s="14"/>
      <c r="EK91" s="14"/>
      <c r="EL91" s="14"/>
      <c r="EM91" s="14"/>
      <c r="EN91" s="14"/>
      <c r="EO91" s="14"/>
      <c r="EP91" s="14"/>
      <c r="EQ91" s="14"/>
      <c r="ER91" s="14"/>
      <c r="ES91" s="14"/>
      <c r="ET91" s="14"/>
      <c r="EU91" s="14"/>
      <c r="EV91" s="14"/>
      <c r="EW91" s="14"/>
      <c r="EX91" s="14"/>
      <c r="EY91" s="14"/>
      <c r="EZ91" s="14"/>
      <c r="FA91" s="14"/>
      <c r="FB91" s="14"/>
      <c r="FC91" s="14"/>
      <c r="FD91" s="14"/>
      <c r="FE91" s="14"/>
      <c r="FF91" s="14"/>
      <c r="FG91" s="14"/>
      <c r="FH91" s="14"/>
      <c r="FI91" s="14"/>
      <c r="FJ91" s="14"/>
      <c r="FK91" s="14"/>
      <c r="FL91" s="14"/>
      <c r="FM91" s="14"/>
      <c r="FN91" s="14"/>
      <c r="FO91" s="14"/>
      <c r="FP91" s="14"/>
      <c r="FQ91" s="14"/>
      <c r="FR91" s="14"/>
      <c r="FS91" s="14"/>
      <c r="FT91" s="14"/>
      <c r="FU91" s="14"/>
      <c r="FV91" s="14"/>
      <c r="FW91" s="14"/>
      <c r="FX91" s="14"/>
      <c r="FY91" s="14"/>
      <c r="FZ91" s="14"/>
      <c r="GA91" s="14"/>
      <c r="GB91" s="14"/>
      <c r="GC91" s="14"/>
      <c r="GD91" s="14"/>
      <c r="GE91" s="14"/>
      <c r="GF91" s="14"/>
      <c r="GG91" s="14"/>
      <c r="GH91" s="14"/>
      <c r="GI91" s="14"/>
      <c r="GJ91" s="14"/>
      <c r="GK91" s="14"/>
      <c r="GL91" s="14"/>
      <c r="GM91" s="14"/>
    </row>
    <row r="92" spans="1:195" ht="12" x14ac:dyDescent="0.2">
      <c r="A92" s="66" t="s">
        <v>210</v>
      </c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66"/>
      <c r="AB92" s="66"/>
      <c r="AC92" s="66"/>
      <c r="AD92" s="66"/>
      <c r="AE92" s="66"/>
      <c r="AF92" s="66"/>
      <c r="AG92" s="66"/>
      <c r="AH92" s="66"/>
      <c r="AI92" s="66"/>
      <c r="AJ92" s="66"/>
      <c r="AK92" s="66"/>
      <c r="AL92" s="66"/>
      <c r="AM92" s="66"/>
      <c r="AN92" s="66"/>
      <c r="AO92" s="66"/>
      <c r="AP92" s="66"/>
      <c r="AQ92" s="66"/>
      <c r="AR92" s="66"/>
      <c r="AS92" s="66"/>
      <c r="AT92" s="66"/>
      <c r="AU92" s="66"/>
      <c r="AV92" s="66"/>
      <c r="AW92" s="66"/>
      <c r="AX92" s="66"/>
      <c r="AY92" s="66"/>
      <c r="AZ92" s="66"/>
      <c r="BA92" s="66"/>
      <c r="BB92" s="66"/>
      <c r="BC92" s="66"/>
      <c r="BD92" s="66"/>
      <c r="BE92" s="66"/>
      <c r="BF92" s="66"/>
      <c r="BG92" s="66"/>
      <c r="BH92" s="66"/>
      <c r="BI92" s="66"/>
      <c r="BJ92" s="66"/>
      <c r="BK92" s="66"/>
      <c r="BL92" s="66"/>
      <c r="BM92" s="66"/>
      <c r="BN92" s="66"/>
      <c r="BO92" s="66"/>
      <c r="BP92" s="66"/>
      <c r="BQ92" s="66"/>
      <c r="BR92" s="66"/>
      <c r="BS92" s="66"/>
      <c r="BT92" s="66"/>
      <c r="BU92" s="66"/>
      <c r="BV92" s="66"/>
      <c r="BW92" s="66"/>
      <c r="BX92" s="66"/>
      <c r="BY92" s="66"/>
      <c r="BZ92" s="66"/>
      <c r="CA92" s="66"/>
      <c r="CB92" s="66"/>
      <c r="CC92" s="66"/>
      <c r="CD92" s="66"/>
      <c r="CE92" s="66"/>
      <c r="CF92" s="66"/>
      <c r="CG92" s="66"/>
      <c r="CH92" s="66"/>
      <c r="CI92" s="66"/>
      <c r="CJ92" s="66"/>
      <c r="CK92" s="66"/>
      <c r="CL92" s="66"/>
      <c r="CM92" s="66"/>
      <c r="CN92" s="66"/>
      <c r="CO92" s="66"/>
      <c r="CP92" s="66"/>
      <c r="CQ92" s="66"/>
      <c r="CR92" s="66"/>
      <c r="CS92" s="66"/>
      <c r="CT92" s="66"/>
      <c r="CU92" s="66"/>
      <c r="CV92" s="66"/>
      <c r="CW92" s="66"/>
      <c r="CX92" s="66"/>
      <c r="CY92" s="66"/>
      <c r="CZ92" s="66"/>
      <c r="DA92" s="66"/>
      <c r="DB92" s="66"/>
      <c r="DC92" s="66"/>
      <c r="DD92" s="66"/>
      <c r="DE92" s="66"/>
      <c r="DF92" s="66"/>
      <c r="DG92" s="66"/>
      <c r="DH92" s="66"/>
      <c r="DI92" s="66"/>
      <c r="DJ92" s="66"/>
      <c r="DK92" s="66"/>
      <c r="DL92" s="66"/>
      <c r="DM92" s="66"/>
      <c r="DN92" s="66"/>
      <c r="DO92" s="66"/>
      <c r="DP92" s="66"/>
      <c r="DQ92" s="66"/>
      <c r="DR92" s="66"/>
      <c r="DS92" s="66"/>
      <c r="DT92" s="66"/>
      <c r="DU92" s="66"/>
      <c r="DV92" s="66"/>
      <c r="DW92" s="66"/>
      <c r="DX92" s="66"/>
      <c r="DY92" s="66"/>
      <c r="DZ92" s="66"/>
      <c r="EA92" s="66"/>
      <c r="EB92" s="66"/>
      <c r="EC92" s="66"/>
      <c r="ED92" s="66"/>
      <c r="EE92" s="66"/>
      <c r="EF92" s="66"/>
      <c r="EG92" s="66"/>
      <c r="EH92" s="66"/>
      <c r="EI92" s="66"/>
      <c r="EJ92" s="66"/>
      <c r="EK92" s="66"/>
      <c r="EL92" s="66"/>
      <c r="EM92" s="66"/>
      <c r="EN92" s="66"/>
      <c r="EO92" s="66"/>
      <c r="EP92" s="66"/>
      <c r="EQ92" s="66"/>
      <c r="ER92" s="66"/>
      <c r="ES92" s="66"/>
      <c r="ET92" s="66"/>
      <c r="EU92" s="66"/>
      <c r="EV92" s="66"/>
      <c r="EW92" s="66"/>
      <c r="EX92" s="66"/>
      <c r="EY92" s="66"/>
      <c r="EZ92" s="66"/>
      <c r="FA92" s="66"/>
      <c r="FB92" s="66"/>
      <c r="FC92" s="66"/>
      <c r="FD92" s="66"/>
      <c r="FE92" s="66"/>
      <c r="FF92" s="66"/>
      <c r="FG92" s="66"/>
      <c r="FH92" s="66"/>
      <c r="FI92" s="66"/>
      <c r="FJ92" s="66"/>
      <c r="FK92" s="66"/>
      <c r="FL92" s="66"/>
      <c r="FM92" s="66"/>
      <c r="FN92" s="66"/>
      <c r="FO92" s="66"/>
      <c r="FP92" s="66"/>
      <c r="FQ92" s="66"/>
      <c r="FR92" s="66"/>
      <c r="FS92" s="66"/>
      <c r="FT92" s="66"/>
      <c r="FU92" s="66"/>
      <c r="FV92" s="66"/>
      <c r="FW92" s="66"/>
      <c r="FX92" s="66"/>
      <c r="FY92" s="66"/>
      <c r="FZ92" s="66"/>
      <c r="GA92" s="66"/>
      <c r="GB92" s="66"/>
      <c r="GC92" s="66"/>
      <c r="GD92" s="66"/>
      <c r="GE92" s="66"/>
      <c r="GF92" s="14"/>
      <c r="GG92" s="14"/>
      <c r="GH92" s="14"/>
      <c r="GI92" s="14"/>
      <c r="GJ92" s="14"/>
      <c r="GK92" s="14"/>
      <c r="GL92" s="14"/>
      <c r="GM92" s="14"/>
    </row>
    <row r="93" spans="1:195" ht="6.75" customHeight="1" x14ac:dyDescent="0.2">
      <c r="GF93" s="14"/>
      <c r="GG93" s="14"/>
      <c r="GH93" s="14"/>
      <c r="GI93" s="14"/>
      <c r="GJ93" s="14"/>
      <c r="GK93" s="14"/>
      <c r="GL93" s="14"/>
      <c r="GM93" s="14"/>
    </row>
    <row r="94" spans="1:195" ht="27.95" customHeight="1" x14ac:dyDescent="0.2">
      <c r="A94" s="79" t="s">
        <v>155</v>
      </c>
      <c r="B94" s="80"/>
      <c r="C94" s="80"/>
      <c r="D94" s="80"/>
      <c r="E94" s="81"/>
      <c r="F94" s="79" t="s">
        <v>45</v>
      </c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1"/>
      <c r="AR94" s="69" t="s">
        <v>219</v>
      </c>
      <c r="AS94" s="70"/>
      <c r="AT94" s="70"/>
      <c r="AU94" s="70"/>
      <c r="AV94" s="70"/>
      <c r="AW94" s="70"/>
      <c r="AX94" s="70"/>
      <c r="AY94" s="70"/>
      <c r="AZ94" s="70"/>
      <c r="BA94" s="70"/>
      <c r="BB94" s="70"/>
      <c r="BC94" s="71"/>
      <c r="BD94" s="69" t="s">
        <v>189</v>
      </c>
      <c r="BE94" s="70"/>
      <c r="BF94" s="70"/>
      <c r="BG94" s="70"/>
      <c r="BH94" s="70"/>
      <c r="BI94" s="70"/>
      <c r="BJ94" s="70"/>
      <c r="BK94" s="70"/>
      <c r="BL94" s="70"/>
      <c r="BM94" s="71"/>
      <c r="BN94" s="69" t="s">
        <v>190</v>
      </c>
      <c r="BO94" s="70"/>
      <c r="BP94" s="70"/>
      <c r="BQ94" s="70"/>
      <c r="BR94" s="70"/>
      <c r="BS94" s="70"/>
      <c r="BT94" s="70"/>
      <c r="BU94" s="70"/>
      <c r="BV94" s="70"/>
      <c r="BW94" s="70"/>
      <c r="BX94" s="70"/>
      <c r="BY94" s="70"/>
      <c r="BZ94" s="70"/>
      <c r="CA94" s="70"/>
      <c r="CB94" s="70"/>
      <c r="CC94" s="71"/>
      <c r="CD94" s="69" t="s">
        <v>228</v>
      </c>
      <c r="CE94" s="70"/>
      <c r="CF94" s="70"/>
      <c r="CG94" s="70"/>
      <c r="CH94" s="70"/>
      <c r="CI94" s="70"/>
      <c r="CJ94" s="70"/>
      <c r="CK94" s="70"/>
      <c r="CL94" s="70"/>
      <c r="CM94" s="70"/>
      <c r="CN94" s="70"/>
      <c r="CO94" s="70"/>
      <c r="CP94" s="70"/>
      <c r="CQ94" s="69" t="s">
        <v>113</v>
      </c>
      <c r="CR94" s="88"/>
      <c r="CS94" s="88"/>
      <c r="CT94" s="88"/>
      <c r="CU94" s="88"/>
      <c r="CV94" s="88"/>
      <c r="CW94" s="88"/>
      <c r="CX94" s="88"/>
      <c r="CY94" s="70"/>
      <c r="CZ94" s="70"/>
      <c r="DA94" s="70"/>
      <c r="DB94" s="59" t="s">
        <v>221</v>
      </c>
      <c r="DC94" s="87"/>
      <c r="DD94" s="87"/>
      <c r="DE94" s="87"/>
      <c r="DF94" s="87"/>
      <c r="DG94" s="87"/>
      <c r="DH94" s="87"/>
      <c r="DI94" s="87"/>
      <c r="DJ94" s="87"/>
      <c r="DK94" s="87"/>
      <c r="DL94" s="87"/>
      <c r="DM94" s="87"/>
      <c r="DN94" s="69" t="s">
        <v>211</v>
      </c>
      <c r="DO94" s="70"/>
      <c r="DP94" s="70"/>
      <c r="DQ94" s="70"/>
      <c r="DR94" s="70"/>
      <c r="DS94" s="70"/>
      <c r="DT94" s="70"/>
      <c r="DU94" s="70"/>
      <c r="DV94" s="70"/>
      <c r="DW94" s="70"/>
      <c r="DX94" s="70"/>
      <c r="DY94" s="70"/>
      <c r="DZ94" s="70"/>
      <c r="EA94" s="70"/>
      <c r="EB94" s="70"/>
      <c r="EC94" s="71"/>
      <c r="ED94" s="75" t="s">
        <v>192</v>
      </c>
      <c r="EE94" s="76"/>
      <c r="EF94" s="76"/>
      <c r="EG94" s="76"/>
      <c r="EH94" s="76"/>
      <c r="EI94" s="76"/>
      <c r="EJ94" s="76"/>
      <c r="EK94" s="76"/>
      <c r="EL94" s="76"/>
      <c r="EM94" s="76"/>
      <c r="EN94" s="76"/>
      <c r="EO94" s="76"/>
      <c r="EP94" s="76"/>
      <c r="EQ94" s="76"/>
      <c r="ER94" s="76"/>
      <c r="ES94" s="76"/>
      <c r="ET94" s="76"/>
      <c r="EU94" s="76"/>
      <c r="EV94" s="76"/>
      <c r="EW94" s="76"/>
      <c r="EX94" s="76"/>
      <c r="EY94" s="76"/>
      <c r="EZ94" s="76"/>
      <c r="FA94" s="76"/>
      <c r="FB94" s="76"/>
      <c r="FC94" s="76"/>
      <c r="FD94" s="76"/>
      <c r="FE94" s="76"/>
      <c r="FF94" s="76"/>
      <c r="FG94" s="76"/>
      <c r="FH94" s="76"/>
      <c r="FI94" s="76"/>
      <c r="FJ94" s="76"/>
      <c r="FK94" s="76"/>
      <c r="FL94" s="77"/>
      <c r="FM94" s="77"/>
      <c r="FN94" s="77"/>
      <c r="FO94" s="77"/>
      <c r="FP94" s="77"/>
      <c r="FQ94" s="77"/>
      <c r="FR94" s="77"/>
      <c r="FS94" s="77"/>
      <c r="FT94" s="77"/>
      <c r="FU94" s="77"/>
      <c r="FV94" s="77"/>
      <c r="FW94" s="77"/>
      <c r="FX94" s="77"/>
      <c r="FY94" s="77"/>
      <c r="FZ94" s="77"/>
      <c r="GA94" s="77"/>
      <c r="GB94" s="77"/>
      <c r="GC94" s="77"/>
      <c r="GD94" s="77"/>
      <c r="GE94" s="78"/>
      <c r="GF94" s="14"/>
      <c r="GG94" s="14"/>
      <c r="GH94" s="14"/>
      <c r="GI94" s="14"/>
      <c r="GJ94" s="14"/>
      <c r="GK94" s="14"/>
      <c r="GL94" s="14"/>
      <c r="GM94" s="14"/>
    </row>
    <row r="95" spans="1:195" ht="50.25" customHeight="1" x14ac:dyDescent="0.2">
      <c r="A95" s="82"/>
      <c r="B95" s="83"/>
      <c r="C95" s="83"/>
      <c r="D95" s="83"/>
      <c r="E95" s="84"/>
      <c r="F95" s="82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3"/>
      <c r="AO95" s="83"/>
      <c r="AP95" s="83"/>
      <c r="AQ95" s="84"/>
      <c r="AR95" s="72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4"/>
      <c r="BD95" s="72"/>
      <c r="BE95" s="73"/>
      <c r="BF95" s="73"/>
      <c r="BG95" s="73"/>
      <c r="BH95" s="73"/>
      <c r="BI95" s="73"/>
      <c r="BJ95" s="73"/>
      <c r="BK95" s="73"/>
      <c r="BL95" s="73"/>
      <c r="BM95" s="74"/>
      <c r="BN95" s="72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73"/>
      <c r="CB95" s="73"/>
      <c r="CC95" s="74"/>
      <c r="CD95" s="72"/>
      <c r="CE95" s="73"/>
      <c r="CF95" s="73"/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89"/>
      <c r="CR95" s="90"/>
      <c r="CS95" s="90"/>
      <c r="CT95" s="90"/>
      <c r="CU95" s="90"/>
      <c r="CV95" s="90"/>
      <c r="CW95" s="90"/>
      <c r="CX95" s="90"/>
      <c r="CY95" s="73"/>
      <c r="CZ95" s="73"/>
      <c r="DA95" s="73"/>
      <c r="DB95" s="87"/>
      <c r="DC95" s="87"/>
      <c r="DD95" s="87"/>
      <c r="DE95" s="87"/>
      <c r="DF95" s="87"/>
      <c r="DG95" s="87"/>
      <c r="DH95" s="87"/>
      <c r="DI95" s="87"/>
      <c r="DJ95" s="87"/>
      <c r="DK95" s="87"/>
      <c r="DL95" s="87"/>
      <c r="DM95" s="87"/>
      <c r="DN95" s="72"/>
      <c r="DO95" s="73"/>
      <c r="DP95" s="73"/>
      <c r="DQ95" s="73"/>
      <c r="DR95" s="73"/>
      <c r="DS95" s="73"/>
      <c r="DT95" s="73"/>
      <c r="DU95" s="73"/>
      <c r="DV95" s="73"/>
      <c r="DW95" s="73"/>
      <c r="DX95" s="73"/>
      <c r="DY95" s="73"/>
      <c r="DZ95" s="73"/>
      <c r="EA95" s="73"/>
      <c r="EB95" s="73"/>
      <c r="EC95" s="74"/>
      <c r="ED95" s="58" t="s">
        <v>234</v>
      </c>
      <c r="EE95" s="56"/>
      <c r="EF95" s="56"/>
      <c r="EG95" s="56"/>
      <c r="EH95" s="56"/>
      <c r="EI95" s="56"/>
      <c r="EJ95" s="56"/>
      <c r="EK95" s="56"/>
      <c r="EL95" s="56"/>
      <c r="EM95" s="56"/>
      <c r="EN95" s="56"/>
      <c r="EO95" s="56"/>
      <c r="EP95" s="56"/>
      <c r="EQ95" s="56"/>
      <c r="ER95" s="56"/>
      <c r="ES95" s="56"/>
      <c r="ET95" s="56"/>
      <c r="EU95" s="56"/>
      <c r="EV95" s="58" t="s">
        <v>235</v>
      </c>
      <c r="EW95" s="63"/>
      <c r="EX95" s="63"/>
      <c r="EY95" s="63"/>
      <c r="EZ95" s="63"/>
      <c r="FA95" s="63"/>
      <c r="FB95" s="63"/>
      <c r="FC95" s="63"/>
      <c r="FD95" s="63"/>
      <c r="FE95" s="63"/>
      <c r="FF95" s="63"/>
      <c r="FG95" s="63"/>
      <c r="FH95" s="63"/>
      <c r="FI95" s="63"/>
      <c r="FJ95" s="63"/>
      <c r="FK95" s="68"/>
      <c r="FL95" s="63" t="s">
        <v>194</v>
      </c>
      <c r="FM95" s="63"/>
      <c r="FN95" s="63"/>
      <c r="FO95" s="63"/>
      <c r="FP95" s="63"/>
      <c r="FQ95" s="63"/>
      <c r="FR95" s="63"/>
      <c r="FS95" s="63"/>
      <c r="FT95" s="63"/>
      <c r="FU95" s="63"/>
      <c r="FV95" s="63"/>
      <c r="FW95" s="63"/>
      <c r="FX95" s="63"/>
      <c r="FY95" s="63"/>
      <c r="FZ95" s="63"/>
      <c r="GA95" s="63"/>
      <c r="GB95" s="63"/>
      <c r="GC95" s="63"/>
      <c r="GD95" s="63"/>
      <c r="GE95" s="68"/>
      <c r="GF95" s="14"/>
      <c r="GG95" s="14"/>
      <c r="GH95" s="14"/>
      <c r="GI95" s="14"/>
      <c r="GJ95" s="14"/>
      <c r="GK95" s="14"/>
      <c r="GL95" s="14"/>
      <c r="GM95" s="14"/>
    </row>
    <row r="96" spans="1:195" x14ac:dyDescent="0.2">
      <c r="A96" s="59">
        <v>1</v>
      </c>
      <c r="B96" s="59"/>
      <c r="C96" s="59"/>
      <c r="D96" s="59"/>
      <c r="E96" s="59"/>
      <c r="F96" s="58">
        <v>2</v>
      </c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3"/>
      <c r="AL96" s="63"/>
      <c r="AM96" s="63"/>
      <c r="AN96" s="63"/>
      <c r="AO96" s="63"/>
      <c r="AP96" s="63"/>
      <c r="AQ96" s="63"/>
      <c r="AR96" s="58">
        <v>3</v>
      </c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58">
        <v>4</v>
      </c>
      <c r="BE96" s="63"/>
      <c r="BF96" s="63"/>
      <c r="BG96" s="63"/>
      <c r="BH96" s="63"/>
      <c r="BI96" s="63"/>
      <c r="BJ96" s="63"/>
      <c r="BK96" s="63"/>
      <c r="BL96" s="63"/>
      <c r="BM96" s="68"/>
      <c r="BN96" s="58">
        <v>5</v>
      </c>
      <c r="BO96" s="63"/>
      <c r="BP96" s="63"/>
      <c r="BQ96" s="63"/>
      <c r="BR96" s="63"/>
      <c r="BS96" s="63"/>
      <c r="BT96" s="63"/>
      <c r="BU96" s="63"/>
      <c r="BV96" s="63"/>
      <c r="BW96" s="63"/>
      <c r="BX96" s="63"/>
      <c r="BY96" s="63"/>
      <c r="BZ96" s="63"/>
      <c r="CA96" s="63"/>
      <c r="CB96" s="63"/>
      <c r="CC96" s="68"/>
      <c r="CD96" s="58">
        <v>6</v>
      </c>
      <c r="CE96" s="63"/>
      <c r="CF96" s="63"/>
      <c r="CG96" s="63"/>
      <c r="CH96" s="63"/>
      <c r="CI96" s="63"/>
      <c r="CJ96" s="63"/>
      <c r="CK96" s="63"/>
      <c r="CL96" s="63"/>
      <c r="CM96" s="63"/>
      <c r="CN96" s="63"/>
      <c r="CO96" s="63"/>
      <c r="CP96" s="63"/>
      <c r="CQ96" s="59">
        <v>7</v>
      </c>
      <c r="CR96" s="59"/>
      <c r="CS96" s="59"/>
      <c r="CT96" s="59"/>
      <c r="CU96" s="59"/>
      <c r="CV96" s="59"/>
      <c r="CW96" s="59"/>
      <c r="CX96" s="59"/>
      <c r="CY96" s="59"/>
      <c r="CZ96" s="59"/>
      <c r="DA96" s="59"/>
      <c r="DB96" s="63">
        <v>8</v>
      </c>
      <c r="DC96" s="63"/>
      <c r="DD96" s="63"/>
      <c r="DE96" s="63"/>
      <c r="DF96" s="63"/>
      <c r="DG96" s="63"/>
      <c r="DH96" s="63"/>
      <c r="DI96" s="63"/>
      <c r="DJ96" s="63"/>
      <c r="DK96" s="63"/>
      <c r="DL96" s="63"/>
      <c r="DM96" s="68"/>
      <c r="DN96" s="58">
        <v>9</v>
      </c>
      <c r="DO96" s="63"/>
      <c r="DP96" s="63"/>
      <c r="DQ96" s="63"/>
      <c r="DR96" s="63"/>
      <c r="DS96" s="63"/>
      <c r="DT96" s="63"/>
      <c r="DU96" s="63"/>
      <c r="DV96" s="63"/>
      <c r="DW96" s="63"/>
      <c r="DX96" s="63"/>
      <c r="DY96" s="63"/>
      <c r="DZ96" s="63"/>
      <c r="EA96" s="63"/>
      <c r="EB96" s="63"/>
      <c r="EC96" s="68"/>
      <c r="ED96" s="58">
        <v>10</v>
      </c>
      <c r="EE96" s="63"/>
      <c r="EF96" s="63"/>
      <c r="EG96" s="63"/>
      <c r="EH96" s="63"/>
      <c r="EI96" s="63"/>
      <c r="EJ96" s="63"/>
      <c r="EK96" s="63"/>
      <c r="EL96" s="63"/>
      <c r="EM96" s="63"/>
      <c r="EN96" s="63"/>
      <c r="EO96" s="63"/>
      <c r="EP96" s="63"/>
      <c r="EQ96" s="63"/>
      <c r="ER96" s="63"/>
      <c r="ES96" s="63"/>
      <c r="ET96" s="63"/>
      <c r="EU96" s="63"/>
      <c r="EV96" s="58">
        <v>11</v>
      </c>
      <c r="EW96" s="63"/>
      <c r="EX96" s="63"/>
      <c r="EY96" s="63"/>
      <c r="EZ96" s="63"/>
      <c r="FA96" s="63"/>
      <c r="FB96" s="63"/>
      <c r="FC96" s="63"/>
      <c r="FD96" s="63"/>
      <c r="FE96" s="63"/>
      <c r="FF96" s="63"/>
      <c r="FG96" s="63"/>
      <c r="FH96" s="63"/>
      <c r="FI96" s="63"/>
      <c r="FJ96" s="63"/>
      <c r="FK96" s="68"/>
      <c r="FL96" s="63">
        <v>12</v>
      </c>
      <c r="FM96" s="63"/>
      <c r="FN96" s="63"/>
      <c r="FO96" s="63"/>
      <c r="FP96" s="63"/>
      <c r="FQ96" s="63"/>
      <c r="FR96" s="63"/>
      <c r="FS96" s="63"/>
      <c r="FT96" s="63"/>
      <c r="FU96" s="63"/>
      <c r="FV96" s="63"/>
      <c r="FW96" s="63"/>
      <c r="FX96" s="63"/>
      <c r="FY96" s="63"/>
      <c r="FZ96" s="63"/>
      <c r="GA96" s="63"/>
      <c r="GB96" s="63"/>
      <c r="GC96" s="63"/>
      <c r="GD96" s="63"/>
      <c r="GE96" s="68"/>
      <c r="GF96" s="14"/>
      <c r="GG96" s="14"/>
      <c r="GH96" s="14"/>
      <c r="GI96" s="14"/>
      <c r="GJ96" s="14"/>
      <c r="GK96" s="14"/>
      <c r="GL96" s="14"/>
      <c r="GM96" s="14"/>
    </row>
    <row r="97" spans="1:195" ht="12.75" x14ac:dyDescent="0.2">
      <c r="A97" s="59">
        <v>1</v>
      </c>
      <c r="B97" s="59"/>
      <c r="C97" s="59"/>
      <c r="D97" s="59"/>
      <c r="E97" s="59"/>
      <c r="F97" s="58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63"/>
      <c r="AR97" s="58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8"/>
      <c r="BE97" s="56"/>
      <c r="BF97" s="56"/>
      <c r="BG97" s="56"/>
      <c r="BH97" s="56"/>
      <c r="BI97" s="56"/>
      <c r="BJ97" s="56"/>
      <c r="BK97" s="56"/>
      <c r="BL97" s="56"/>
      <c r="BM97" s="57"/>
      <c r="BN97" s="58"/>
      <c r="BO97" s="63"/>
      <c r="BP97" s="63"/>
      <c r="BQ97" s="63"/>
      <c r="BR97" s="63"/>
      <c r="BS97" s="63"/>
      <c r="BT97" s="63"/>
      <c r="BU97" s="63"/>
      <c r="BV97" s="63"/>
      <c r="BW97" s="63"/>
      <c r="BX97" s="63"/>
      <c r="BY97" s="63"/>
      <c r="BZ97" s="63"/>
      <c r="CA97" s="56"/>
      <c r="CB97" s="56"/>
      <c r="CC97" s="57"/>
      <c r="CD97" s="58"/>
      <c r="CE97" s="56"/>
      <c r="CF97" s="56"/>
      <c r="CG97" s="56"/>
      <c r="CH97" s="56"/>
      <c r="CI97" s="56"/>
      <c r="CJ97" s="56"/>
      <c r="CK97" s="56"/>
      <c r="CL97" s="56"/>
      <c r="CM97" s="56"/>
      <c r="CN97" s="56"/>
      <c r="CO97" s="56"/>
      <c r="CP97" s="56"/>
      <c r="CQ97" s="59"/>
      <c r="CR97" s="59"/>
      <c r="CS97" s="59"/>
      <c r="CT97" s="59"/>
      <c r="CU97" s="59"/>
      <c r="CV97" s="59"/>
      <c r="CW97" s="59"/>
      <c r="CX97" s="59"/>
      <c r="CY97" s="59"/>
      <c r="CZ97" s="59"/>
      <c r="DA97" s="59"/>
      <c r="DB97" s="63"/>
      <c r="DC97" s="63"/>
      <c r="DD97" s="63"/>
      <c r="DE97" s="63"/>
      <c r="DF97" s="63"/>
      <c r="DG97" s="63"/>
      <c r="DH97" s="63"/>
      <c r="DI97" s="63"/>
      <c r="DJ97" s="63"/>
      <c r="DK97" s="63"/>
      <c r="DL97" s="63"/>
      <c r="DM97" s="68"/>
      <c r="DN97" s="58"/>
      <c r="DO97" s="56"/>
      <c r="DP97" s="56"/>
      <c r="DQ97" s="56"/>
      <c r="DR97" s="56"/>
      <c r="DS97" s="56"/>
      <c r="DT97" s="56"/>
      <c r="DU97" s="56"/>
      <c r="DV97" s="56"/>
      <c r="DW97" s="56"/>
      <c r="DX97" s="56"/>
      <c r="DY97" s="56"/>
      <c r="DZ97" s="56"/>
      <c r="EA97" s="56"/>
      <c r="EB97" s="56"/>
      <c r="EC97" s="57"/>
      <c r="ED97" s="58"/>
      <c r="EE97" s="56"/>
      <c r="EF97" s="56"/>
      <c r="EG97" s="56"/>
      <c r="EH97" s="56"/>
      <c r="EI97" s="56"/>
      <c r="EJ97" s="56"/>
      <c r="EK97" s="56"/>
      <c r="EL97" s="56"/>
      <c r="EM97" s="56"/>
      <c r="EN97" s="56"/>
      <c r="EO97" s="56"/>
      <c r="EP97" s="56"/>
      <c r="EQ97" s="56"/>
      <c r="ER97" s="56"/>
      <c r="ES97" s="56"/>
      <c r="ET97" s="56"/>
      <c r="EU97" s="56"/>
      <c r="EV97" s="62"/>
      <c r="EW97" s="56"/>
      <c r="EX97" s="56"/>
      <c r="EY97" s="56"/>
      <c r="EZ97" s="56"/>
      <c r="FA97" s="56"/>
      <c r="FB97" s="56"/>
      <c r="FC97" s="56"/>
      <c r="FD97" s="56"/>
      <c r="FE97" s="56"/>
      <c r="FF97" s="56"/>
      <c r="FG97" s="56"/>
      <c r="FH97" s="56"/>
      <c r="FI97" s="56"/>
      <c r="FJ97" s="56"/>
      <c r="FK97" s="57"/>
      <c r="FL97" s="56"/>
      <c r="FM97" s="56"/>
      <c r="FN97" s="56"/>
      <c r="FO97" s="56"/>
      <c r="FP97" s="56"/>
      <c r="FQ97" s="56"/>
      <c r="FR97" s="56"/>
      <c r="FS97" s="56"/>
      <c r="FT97" s="56"/>
      <c r="FU97" s="56"/>
      <c r="FV97" s="56"/>
      <c r="FW97" s="56"/>
      <c r="FX97" s="56"/>
      <c r="FY97" s="56"/>
      <c r="FZ97" s="56"/>
      <c r="GA97" s="56"/>
      <c r="GB97" s="56"/>
      <c r="GC97" s="56"/>
      <c r="GD97" s="56"/>
      <c r="GE97" s="57"/>
      <c r="GF97" s="14"/>
      <c r="GG97" s="14"/>
      <c r="GH97" s="14"/>
      <c r="GI97" s="14"/>
      <c r="GJ97" s="14"/>
      <c r="GK97" s="14"/>
      <c r="GL97" s="14"/>
      <c r="GM97" s="14"/>
    </row>
    <row r="98" spans="1:195" ht="12.75" x14ac:dyDescent="0.2">
      <c r="A98" s="59">
        <v>2</v>
      </c>
      <c r="B98" s="59"/>
      <c r="C98" s="59"/>
      <c r="D98" s="59"/>
      <c r="E98" s="59"/>
      <c r="F98" s="58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  <c r="AB98" s="63"/>
      <c r="AC98" s="63"/>
      <c r="AD98" s="63"/>
      <c r="AE98" s="63"/>
      <c r="AF98" s="63"/>
      <c r="AG98" s="63"/>
      <c r="AH98" s="63"/>
      <c r="AI98" s="63"/>
      <c r="AJ98" s="63"/>
      <c r="AK98" s="63"/>
      <c r="AL98" s="63"/>
      <c r="AM98" s="63"/>
      <c r="AN98" s="63"/>
      <c r="AO98" s="63"/>
      <c r="AP98" s="63"/>
      <c r="AQ98" s="63"/>
      <c r="AR98" s="58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8"/>
      <c r="BE98" s="56"/>
      <c r="BF98" s="56"/>
      <c r="BG98" s="56"/>
      <c r="BH98" s="56"/>
      <c r="BI98" s="56"/>
      <c r="BJ98" s="56"/>
      <c r="BK98" s="56"/>
      <c r="BL98" s="56"/>
      <c r="BM98" s="57"/>
      <c r="BN98" s="58"/>
      <c r="BO98" s="63"/>
      <c r="BP98" s="63"/>
      <c r="BQ98" s="63"/>
      <c r="BR98" s="63"/>
      <c r="BS98" s="63"/>
      <c r="BT98" s="63"/>
      <c r="BU98" s="63"/>
      <c r="BV98" s="63"/>
      <c r="BW98" s="63"/>
      <c r="BX98" s="63"/>
      <c r="BY98" s="63"/>
      <c r="BZ98" s="63"/>
      <c r="CA98" s="56"/>
      <c r="CB98" s="56"/>
      <c r="CC98" s="57"/>
      <c r="CD98" s="58"/>
      <c r="CE98" s="56"/>
      <c r="CF98" s="56"/>
      <c r="CG98" s="56"/>
      <c r="CH98" s="56"/>
      <c r="CI98" s="56"/>
      <c r="CJ98" s="56"/>
      <c r="CK98" s="56"/>
      <c r="CL98" s="56"/>
      <c r="CM98" s="56"/>
      <c r="CN98" s="56"/>
      <c r="CO98" s="56"/>
      <c r="CP98" s="56"/>
      <c r="CQ98" s="59"/>
      <c r="CR98" s="59"/>
      <c r="CS98" s="59"/>
      <c r="CT98" s="59"/>
      <c r="CU98" s="59"/>
      <c r="CV98" s="59"/>
      <c r="CW98" s="59"/>
      <c r="CX98" s="59"/>
      <c r="CY98" s="59"/>
      <c r="CZ98" s="59"/>
      <c r="DA98" s="59"/>
      <c r="DB98" s="63"/>
      <c r="DC98" s="63"/>
      <c r="DD98" s="63"/>
      <c r="DE98" s="63"/>
      <c r="DF98" s="63"/>
      <c r="DG98" s="63"/>
      <c r="DH98" s="63"/>
      <c r="DI98" s="63"/>
      <c r="DJ98" s="63"/>
      <c r="DK98" s="63"/>
      <c r="DL98" s="63"/>
      <c r="DM98" s="68"/>
      <c r="DN98" s="58"/>
      <c r="DO98" s="56"/>
      <c r="DP98" s="56"/>
      <c r="DQ98" s="56"/>
      <c r="DR98" s="56"/>
      <c r="DS98" s="56"/>
      <c r="DT98" s="56"/>
      <c r="DU98" s="56"/>
      <c r="DV98" s="56"/>
      <c r="DW98" s="56"/>
      <c r="DX98" s="56"/>
      <c r="DY98" s="56"/>
      <c r="DZ98" s="56"/>
      <c r="EA98" s="56"/>
      <c r="EB98" s="56"/>
      <c r="EC98" s="57"/>
      <c r="ED98" s="58"/>
      <c r="EE98" s="56"/>
      <c r="EF98" s="56"/>
      <c r="EG98" s="56"/>
      <c r="EH98" s="56"/>
      <c r="EI98" s="56"/>
      <c r="EJ98" s="56"/>
      <c r="EK98" s="56"/>
      <c r="EL98" s="56"/>
      <c r="EM98" s="56"/>
      <c r="EN98" s="56"/>
      <c r="EO98" s="56"/>
      <c r="EP98" s="56"/>
      <c r="EQ98" s="56"/>
      <c r="ER98" s="56"/>
      <c r="ES98" s="56"/>
      <c r="ET98" s="56"/>
      <c r="EU98" s="56"/>
      <c r="EV98" s="62"/>
      <c r="EW98" s="56"/>
      <c r="EX98" s="56"/>
      <c r="EY98" s="56"/>
      <c r="EZ98" s="56"/>
      <c r="FA98" s="56"/>
      <c r="FB98" s="56"/>
      <c r="FC98" s="56"/>
      <c r="FD98" s="56"/>
      <c r="FE98" s="56"/>
      <c r="FF98" s="56"/>
      <c r="FG98" s="56"/>
      <c r="FH98" s="56"/>
      <c r="FI98" s="56"/>
      <c r="FJ98" s="56"/>
      <c r="FK98" s="57"/>
      <c r="FL98" s="56"/>
      <c r="FM98" s="56"/>
      <c r="FN98" s="56"/>
      <c r="FO98" s="56"/>
      <c r="FP98" s="56"/>
      <c r="FQ98" s="56"/>
      <c r="FR98" s="56"/>
      <c r="FS98" s="56"/>
      <c r="FT98" s="56"/>
      <c r="FU98" s="56"/>
      <c r="FV98" s="56"/>
      <c r="FW98" s="56"/>
      <c r="FX98" s="56"/>
      <c r="FY98" s="56"/>
      <c r="FZ98" s="56"/>
      <c r="GA98" s="56"/>
      <c r="GB98" s="56"/>
      <c r="GC98" s="56"/>
      <c r="GD98" s="56"/>
      <c r="GE98" s="57"/>
      <c r="GF98" s="14"/>
      <c r="GG98" s="14"/>
      <c r="GH98" s="14"/>
      <c r="GI98" s="14"/>
      <c r="GJ98" s="14"/>
      <c r="GK98" s="14"/>
      <c r="GL98" s="14"/>
      <c r="GM98" s="14"/>
    </row>
    <row r="99" spans="1:195" ht="12.75" x14ac:dyDescent="0.2">
      <c r="A99" s="59">
        <v>3</v>
      </c>
      <c r="B99" s="59"/>
      <c r="C99" s="59"/>
      <c r="D99" s="59"/>
      <c r="E99" s="59"/>
      <c r="F99" s="58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3"/>
      <c r="AC99" s="63"/>
      <c r="AD99" s="63"/>
      <c r="AE99" s="63"/>
      <c r="AF99" s="63"/>
      <c r="AG99" s="63"/>
      <c r="AH99" s="63"/>
      <c r="AI99" s="63"/>
      <c r="AJ99" s="63"/>
      <c r="AK99" s="63"/>
      <c r="AL99" s="63"/>
      <c r="AM99" s="63"/>
      <c r="AN99" s="63"/>
      <c r="AO99" s="63"/>
      <c r="AP99" s="63"/>
      <c r="AQ99" s="63"/>
      <c r="AR99" s="58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6"/>
      <c r="BD99" s="58"/>
      <c r="BE99" s="56"/>
      <c r="BF99" s="56"/>
      <c r="BG99" s="56"/>
      <c r="BH99" s="56"/>
      <c r="BI99" s="56"/>
      <c r="BJ99" s="56"/>
      <c r="BK99" s="56"/>
      <c r="BL99" s="56"/>
      <c r="BM99" s="57"/>
      <c r="BN99" s="58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56"/>
      <c r="CB99" s="56"/>
      <c r="CC99" s="57"/>
      <c r="CD99" s="58"/>
      <c r="CE99" s="56"/>
      <c r="CF99" s="56"/>
      <c r="CG99" s="56"/>
      <c r="CH99" s="56"/>
      <c r="CI99" s="56"/>
      <c r="CJ99" s="56"/>
      <c r="CK99" s="56"/>
      <c r="CL99" s="56"/>
      <c r="CM99" s="56"/>
      <c r="CN99" s="56"/>
      <c r="CO99" s="56"/>
      <c r="CP99" s="56"/>
      <c r="CQ99" s="59"/>
      <c r="CR99" s="59"/>
      <c r="CS99" s="59"/>
      <c r="CT99" s="59"/>
      <c r="CU99" s="59"/>
      <c r="CV99" s="59"/>
      <c r="CW99" s="59"/>
      <c r="CX99" s="59"/>
      <c r="CY99" s="59"/>
      <c r="CZ99" s="59"/>
      <c r="DA99" s="59"/>
      <c r="DB99" s="63"/>
      <c r="DC99" s="63"/>
      <c r="DD99" s="63"/>
      <c r="DE99" s="63"/>
      <c r="DF99" s="63"/>
      <c r="DG99" s="63"/>
      <c r="DH99" s="63"/>
      <c r="DI99" s="63"/>
      <c r="DJ99" s="63"/>
      <c r="DK99" s="63"/>
      <c r="DL99" s="63"/>
      <c r="DM99" s="68"/>
      <c r="DN99" s="58"/>
      <c r="DO99" s="56"/>
      <c r="DP99" s="56"/>
      <c r="DQ99" s="56"/>
      <c r="DR99" s="56"/>
      <c r="DS99" s="56"/>
      <c r="DT99" s="56"/>
      <c r="DU99" s="56"/>
      <c r="DV99" s="56"/>
      <c r="DW99" s="56"/>
      <c r="DX99" s="56"/>
      <c r="DY99" s="56"/>
      <c r="DZ99" s="56"/>
      <c r="EA99" s="56"/>
      <c r="EB99" s="56"/>
      <c r="EC99" s="57"/>
      <c r="ED99" s="58"/>
      <c r="EE99" s="56"/>
      <c r="EF99" s="56"/>
      <c r="EG99" s="56"/>
      <c r="EH99" s="56"/>
      <c r="EI99" s="56"/>
      <c r="EJ99" s="56"/>
      <c r="EK99" s="56"/>
      <c r="EL99" s="56"/>
      <c r="EM99" s="56"/>
      <c r="EN99" s="56"/>
      <c r="EO99" s="56"/>
      <c r="EP99" s="56"/>
      <c r="EQ99" s="56"/>
      <c r="ER99" s="56"/>
      <c r="ES99" s="56"/>
      <c r="ET99" s="56"/>
      <c r="EU99" s="56"/>
      <c r="EV99" s="62"/>
      <c r="EW99" s="56"/>
      <c r="EX99" s="56"/>
      <c r="EY99" s="56"/>
      <c r="EZ99" s="56"/>
      <c r="FA99" s="56"/>
      <c r="FB99" s="56"/>
      <c r="FC99" s="56"/>
      <c r="FD99" s="56"/>
      <c r="FE99" s="56"/>
      <c r="FF99" s="56"/>
      <c r="FG99" s="56"/>
      <c r="FH99" s="56"/>
      <c r="FI99" s="56"/>
      <c r="FJ99" s="56"/>
      <c r="FK99" s="57"/>
      <c r="FL99" s="56"/>
      <c r="FM99" s="56"/>
      <c r="FN99" s="56"/>
      <c r="FO99" s="56"/>
      <c r="FP99" s="56"/>
      <c r="FQ99" s="56"/>
      <c r="FR99" s="56"/>
      <c r="FS99" s="56"/>
      <c r="FT99" s="56"/>
      <c r="FU99" s="56"/>
      <c r="FV99" s="56"/>
      <c r="FW99" s="56"/>
      <c r="FX99" s="56"/>
      <c r="FY99" s="56"/>
      <c r="FZ99" s="56"/>
      <c r="GA99" s="56"/>
      <c r="GB99" s="56"/>
      <c r="GC99" s="56"/>
      <c r="GD99" s="56"/>
      <c r="GE99" s="57"/>
      <c r="GF99" s="14"/>
      <c r="GG99" s="14"/>
      <c r="GH99" s="14"/>
      <c r="GI99" s="14"/>
      <c r="GJ99" s="14"/>
      <c r="GK99" s="14"/>
      <c r="GL99" s="14"/>
      <c r="GM99" s="14"/>
    </row>
    <row r="100" spans="1:195" ht="12.75" x14ac:dyDescent="0.2">
      <c r="A100" s="59"/>
      <c r="B100" s="59"/>
      <c r="C100" s="59"/>
      <c r="D100" s="59"/>
      <c r="E100" s="59"/>
      <c r="F100" s="60" t="s">
        <v>16</v>
      </c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58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8"/>
      <c r="BE100" s="56"/>
      <c r="BF100" s="56"/>
      <c r="BG100" s="56"/>
      <c r="BH100" s="56"/>
      <c r="BI100" s="56"/>
      <c r="BJ100" s="56"/>
      <c r="BK100" s="56"/>
      <c r="BL100" s="56"/>
      <c r="BM100" s="57"/>
      <c r="BN100" s="58"/>
      <c r="BO100" s="63"/>
      <c r="BP100" s="63"/>
      <c r="BQ100" s="63"/>
      <c r="BR100" s="63"/>
      <c r="BS100" s="63"/>
      <c r="BT100" s="63"/>
      <c r="BU100" s="63"/>
      <c r="BV100" s="63"/>
      <c r="BW100" s="63"/>
      <c r="BX100" s="63"/>
      <c r="BY100" s="63"/>
      <c r="BZ100" s="63"/>
      <c r="CA100" s="56"/>
      <c r="CB100" s="56"/>
      <c r="CC100" s="57"/>
      <c r="CD100" s="58"/>
      <c r="CE100" s="56"/>
      <c r="CF100" s="56"/>
      <c r="CG100" s="56"/>
      <c r="CH100" s="56"/>
      <c r="CI100" s="56"/>
      <c r="CJ100" s="56"/>
      <c r="CK100" s="56"/>
      <c r="CL100" s="56"/>
      <c r="CM100" s="56"/>
      <c r="CN100" s="56"/>
      <c r="CO100" s="56"/>
      <c r="CP100" s="56"/>
      <c r="CQ100" s="59"/>
      <c r="CR100" s="59"/>
      <c r="CS100" s="59"/>
      <c r="CT100" s="59"/>
      <c r="CU100" s="59"/>
      <c r="CV100" s="59"/>
      <c r="CW100" s="59"/>
      <c r="CX100" s="59"/>
      <c r="CY100" s="59"/>
      <c r="CZ100" s="59"/>
      <c r="DA100" s="59"/>
      <c r="DB100" s="63"/>
      <c r="DC100" s="63"/>
      <c r="DD100" s="63"/>
      <c r="DE100" s="63"/>
      <c r="DF100" s="63"/>
      <c r="DG100" s="63"/>
      <c r="DH100" s="63"/>
      <c r="DI100" s="63"/>
      <c r="DJ100" s="63"/>
      <c r="DK100" s="63"/>
      <c r="DL100" s="63"/>
      <c r="DM100" s="68"/>
      <c r="DN100" s="58"/>
      <c r="DO100" s="56"/>
      <c r="DP100" s="56"/>
      <c r="DQ100" s="56"/>
      <c r="DR100" s="56"/>
      <c r="DS100" s="56"/>
      <c r="DT100" s="56"/>
      <c r="DU100" s="56"/>
      <c r="DV100" s="56"/>
      <c r="DW100" s="56"/>
      <c r="DX100" s="56"/>
      <c r="DY100" s="56"/>
      <c r="DZ100" s="56"/>
      <c r="EA100" s="56"/>
      <c r="EB100" s="56"/>
      <c r="EC100" s="57"/>
      <c r="ED100" s="58"/>
      <c r="EE100" s="56"/>
      <c r="EF100" s="56"/>
      <c r="EG100" s="56"/>
      <c r="EH100" s="56"/>
      <c r="EI100" s="56"/>
      <c r="EJ100" s="56"/>
      <c r="EK100" s="56"/>
      <c r="EL100" s="56"/>
      <c r="EM100" s="56"/>
      <c r="EN100" s="56"/>
      <c r="EO100" s="56"/>
      <c r="EP100" s="56"/>
      <c r="EQ100" s="56"/>
      <c r="ER100" s="56"/>
      <c r="ES100" s="56"/>
      <c r="ET100" s="56"/>
      <c r="EU100" s="56"/>
      <c r="EV100" s="62"/>
      <c r="EW100" s="56"/>
      <c r="EX100" s="56"/>
      <c r="EY100" s="56"/>
      <c r="EZ100" s="56"/>
      <c r="FA100" s="56"/>
      <c r="FB100" s="56"/>
      <c r="FC100" s="56"/>
      <c r="FD100" s="56"/>
      <c r="FE100" s="56"/>
      <c r="FF100" s="56"/>
      <c r="FG100" s="56"/>
      <c r="FH100" s="56"/>
      <c r="FI100" s="56"/>
      <c r="FJ100" s="56"/>
      <c r="FK100" s="57"/>
      <c r="FL100" s="56"/>
      <c r="FM100" s="56"/>
      <c r="FN100" s="56"/>
      <c r="FO100" s="56"/>
      <c r="FP100" s="56"/>
      <c r="FQ100" s="56"/>
      <c r="FR100" s="56"/>
      <c r="FS100" s="56"/>
      <c r="FT100" s="56"/>
      <c r="FU100" s="56"/>
      <c r="FV100" s="56"/>
      <c r="FW100" s="56"/>
      <c r="FX100" s="56"/>
      <c r="FY100" s="56"/>
      <c r="FZ100" s="56"/>
      <c r="GA100" s="56"/>
      <c r="GB100" s="56"/>
      <c r="GC100" s="56"/>
      <c r="GD100" s="56"/>
      <c r="GE100" s="57"/>
      <c r="GF100" s="14"/>
      <c r="GG100" s="14"/>
      <c r="GH100" s="14"/>
      <c r="GI100" s="14"/>
      <c r="GJ100" s="14"/>
      <c r="GK100" s="14"/>
      <c r="GL100" s="14"/>
      <c r="GM100" s="14"/>
    </row>
    <row r="101" spans="1:195" ht="29.25" customHeight="1" x14ac:dyDescent="0.2">
      <c r="A101" s="107" t="s">
        <v>220</v>
      </c>
      <c r="B101" s="108"/>
      <c r="C101" s="108"/>
      <c r="D101" s="108"/>
      <c r="E101" s="108"/>
      <c r="F101" s="108"/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8"/>
      <c r="AA101" s="108"/>
      <c r="AB101" s="108"/>
      <c r="AC101" s="108"/>
      <c r="AD101" s="108"/>
      <c r="AE101" s="108"/>
      <c r="AF101" s="108"/>
      <c r="AG101" s="108"/>
      <c r="AH101" s="108"/>
      <c r="AI101" s="108"/>
      <c r="AJ101" s="108"/>
      <c r="AK101" s="108"/>
      <c r="AL101" s="108"/>
      <c r="AM101" s="108"/>
      <c r="AN101" s="108"/>
      <c r="AO101" s="108"/>
      <c r="AP101" s="108"/>
      <c r="AQ101" s="108"/>
      <c r="AR101" s="108"/>
      <c r="AS101" s="108"/>
      <c r="AT101" s="108"/>
      <c r="AU101" s="108"/>
      <c r="AV101" s="108"/>
      <c r="AW101" s="108"/>
      <c r="AX101" s="108"/>
      <c r="AY101" s="108"/>
      <c r="AZ101" s="108"/>
      <c r="BA101" s="108"/>
      <c r="BB101" s="108"/>
      <c r="BC101" s="108"/>
      <c r="BD101" s="108"/>
      <c r="BE101" s="108"/>
      <c r="BF101" s="108"/>
      <c r="BG101" s="108"/>
      <c r="BH101" s="108"/>
      <c r="BI101" s="108"/>
      <c r="BJ101" s="108"/>
      <c r="BK101" s="108"/>
      <c r="BL101" s="108"/>
      <c r="BM101" s="108"/>
      <c r="BN101" s="108"/>
      <c r="BO101" s="108"/>
      <c r="BP101" s="108"/>
      <c r="BQ101" s="108"/>
      <c r="BR101" s="108"/>
      <c r="BS101" s="108"/>
      <c r="BT101" s="108"/>
      <c r="BU101" s="108"/>
      <c r="BV101" s="108"/>
      <c r="BW101" s="108"/>
      <c r="BX101" s="108"/>
      <c r="BY101" s="108"/>
      <c r="BZ101" s="108"/>
      <c r="CA101" s="108"/>
      <c r="CB101" s="108"/>
      <c r="CC101" s="108"/>
      <c r="CD101" s="108"/>
      <c r="CE101" s="108"/>
      <c r="CF101" s="108"/>
      <c r="CG101" s="108"/>
      <c r="CH101" s="108"/>
      <c r="CI101" s="108"/>
      <c r="CJ101" s="108"/>
      <c r="CK101" s="108"/>
      <c r="CL101" s="108"/>
      <c r="CM101" s="108"/>
      <c r="CN101" s="108"/>
      <c r="CO101" s="108"/>
      <c r="CP101" s="108"/>
      <c r="CQ101" s="108"/>
      <c r="CR101" s="108"/>
      <c r="CS101" s="108"/>
      <c r="CT101" s="108"/>
      <c r="CU101" s="108"/>
      <c r="CV101" s="108"/>
      <c r="CW101" s="108"/>
      <c r="CX101" s="108"/>
      <c r="CY101" s="108"/>
      <c r="CZ101" s="108"/>
      <c r="DA101" s="108"/>
      <c r="DB101" s="108"/>
      <c r="DC101" s="108"/>
      <c r="DD101" s="108"/>
      <c r="DE101" s="108"/>
      <c r="DF101" s="108"/>
      <c r="DG101" s="108"/>
      <c r="DH101" s="108"/>
      <c r="DI101" s="108"/>
      <c r="DJ101" s="108"/>
      <c r="DK101" s="108"/>
      <c r="DL101" s="108"/>
      <c r="DM101" s="108"/>
      <c r="DN101" s="108"/>
      <c r="DO101" s="108"/>
      <c r="DP101" s="108"/>
      <c r="DQ101" s="108"/>
      <c r="DR101" s="108"/>
      <c r="DS101" s="108"/>
      <c r="DT101" s="108"/>
      <c r="DU101" s="108"/>
      <c r="DV101" s="108"/>
      <c r="DW101" s="108"/>
      <c r="DX101" s="108"/>
      <c r="DY101" s="108"/>
      <c r="DZ101" s="108"/>
      <c r="EA101" s="108"/>
      <c r="EB101" s="108"/>
      <c r="EC101" s="108"/>
      <c r="ED101" s="108"/>
      <c r="EE101" s="108"/>
      <c r="EF101" s="108"/>
      <c r="EG101" s="108"/>
      <c r="EH101" s="108"/>
      <c r="EI101" s="108"/>
      <c r="EJ101" s="108"/>
      <c r="EK101" s="108"/>
      <c r="EL101" s="108"/>
      <c r="EM101" s="108"/>
      <c r="EN101" s="108"/>
      <c r="EO101" s="108"/>
      <c r="EP101" s="108"/>
      <c r="EQ101" s="108"/>
      <c r="ER101" s="108"/>
      <c r="ES101" s="108"/>
      <c r="ET101" s="108"/>
      <c r="EU101" s="108"/>
      <c r="EV101" s="108"/>
      <c r="EW101" s="108"/>
      <c r="EX101" s="108"/>
      <c r="EY101" s="108"/>
      <c r="EZ101" s="108"/>
      <c r="FA101" s="108"/>
      <c r="FB101" s="108"/>
      <c r="FC101" s="108"/>
      <c r="FD101" s="108"/>
      <c r="FE101" s="108"/>
      <c r="FF101" s="108"/>
      <c r="FG101" s="108"/>
      <c r="FH101" s="108"/>
      <c r="FI101" s="108"/>
      <c r="FJ101" s="108"/>
      <c r="FK101" s="108"/>
      <c r="FL101" s="108"/>
      <c r="FM101" s="108"/>
      <c r="FN101" s="108"/>
      <c r="FO101" s="108"/>
      <c r="FP101" s="108"/>
      <c r="FQ101" s="108"/>
      <c r="FR101" s="108"/>
      <c r="FS101" s="108"/>
      <c r="FT101" s="108"/>
      <c r="FU101" s="108"/>
      <c r="FV101" s="108"/>
      <c r="FW101" s="108"/>
      <c r="FX101" s="108"/>
      <c r="FY101" s="108"/>
      <c r="FZ101" s="108"/>
      <c r="GA101" s="108"/>
      <c r="GB101" s="108"/>
      <c r="GC101" s="108"/>
      <c r="GD101" s="108"/>
      <c r="GE101" s="108"/>
      <c r="GF101" s="14"/>
      <c r="GG101" s="14"/>
      <c r="GH101" s="14"/>
      <c r="GI101" s="14"/>
      <c r="GJ101" s="14"/>
      <c r="GK101" s="14"/>
      <c r="GL101" s="14"/>
      <c r="GM101" s="14"/>
    </row>
    <row r="102" spans="1:195" x14ac:dyDescent="0.2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  <c r="EH102" s="14"/>
      <c r="EI102" s="14"/>
      <c r="EJ102" s="14"/>
      <c r="EK102" s="14"/>
      <c r="EL102" s="14"/>
      <c r="EM102" s="14"/>
      <c r="EN102" s="14"/>
      <c r="EO102" s="14"/>
      <c r="EP102" s="14"/>
      <c r="EQ102" s="14"/>
      <c r="ER102" s="14"/>
      <c r="ES102" s="14"/>
      <c r="ET102" s="14"/>
      <c r="EU102" s="14"/>
      <c r="EV102" s="14"/>
      <c r="EW102" s="14"/>
      <c r="EX102" s="14"/>
      <c r="EY102" s="14"/>
      <c r="EZ102" s="14"/>
      <c r="FA102" s="14"/>
      <c r="FB102" s="14"/>
      <c r="FC102" s="14"/>
      <c r="FD102" s="14"/>
      <c r="FE102" s="14"/>
      <c r="FF102" s="14"/>
      <c r="FG102" s="14"/>
      <c r="FH102" s="14"/>
      <c r="FI102" s="14"/>
      <c r="FJ102" s="14"/>
      <c r="FK102" s="14"/>
      <c r="FL102" s="14"/>
      <c r="FM102" s="14"/>
      <c r="FN102" s="14"/>
      <c r="FO102" s="14"/>
      <c r="FP102" s="14"/>
      <c r="FQ102" s="14"/>
      <c r="FR102" s="14"/>
      <c r="FS102" s="14"/>
      <c r="FT102" s="14"/>
      <c r="FU102" s="14"/>
      <c r="FV102" s="14"/>
      <c r="FW102" s="14"/>
      <c r="FX102" s="14"/>
      <c r="FY102" s="14"/>
      <c r="FZ102" s="14"/>
      <c r="GA102" s="14"/>
      <c r="GB102" s="14"/>
      <c r="GC102" s="14"/>
      <c r="GD102" s="14"/>
      <c r="GE102" s="14"/>
      <c r="GF102" s="14"/>
      <c r="GG102" s="14"/>
      <c r="GH102" s="14"/>
      <c r="GI102" s="14"/>
      <c r="GJ102" s="14"/>
      <c r="GK102" s="14"/>
      <c r="GL102" s="14"/>
      <c r="GM102" s="14"/>
    </row>
    <row r="103" spans="1:195" ht="12" x14ac:dyDescent="0.2">
      <c r="A103" s="66" t="s">
        <v>222</v>
      </c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66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  <c r="AP103" s="66"/>
      <c r="AQ103" s="66"/>
      <c r="AR103" s="66"/>
      <c r="AS103" s="66"/>
      <c r="AT103" s="66"/>
      <c r="AU103" s="66"/>
      <c r="AV103" s="66"/>
      <c r="AW103" s="66"/>
      <c r="AX103" s="66"/>
      <c r="AY103" s="66"/>
      <c r="AZ103" s="66"/>
      <c r="BA103" s="66"/>
      <c r="BB103" s="66"/>
      <c r="BC103" s="66"/>
      <c r="BD103" s="66"/>
      <c r="BE103" s="66"/>
      <c r="BF103" s="66"/>
      <c r="BG103" s="66"/>
      <c r="BH103" s="66"/>
      <c r="BI103" s="66"/>
      <c r="BJ103" s="66"/>
      <c r="BK103" s="66"/>
      <c r="BL103" s="66"/>
      <c r="BM103" s="66"/>
      <c r="BN103" s="66"/>
      <c r="BO103" s="66"/>
      <c r="BP103" s="66"/>
      <c r="BQ103" s="66"/>
      <c r="BR103" s="66"/>
      <c r="BS103" s="66"/>
      <c r="BT103" s="66"/>
      <c r="BU103" s="66"/>
      <c r="BV103" s="66"/>
      <c r="BW103" s="66"/>
      <c r="BX103" s="66"/>
      <c r="BY103" s="66"/>
      <c r="BZ103" s="66"/>
      <c r="CA103" s="66"/>
      <c r="CB103" s="66"/>
      <c r="CC103" s="66"/>
      <c r="CD103" s="66"/>
      <c r="CE103" s="66"/>
      <c r="CF103" s="66"/>
      <c r="CG103" s="66"/>
      <c r="CH103" s="66"/>
      <c r="CI103" s="66"/>
      <c r="CJ103" s="66"/>
      <c r="CK103" s="66"/>
      <c r="CL103" s="66"/>
      <c r="CM103" s="66"/>
      <c r="CN103" s="66"/>
      <c r="CO103" s="66"/>
      <c r="CP103" s="66"/>
      <c r="CQ103" s="66"/>
      <c r="CR103" s="66"/>
      <c r="CS103" s="66"/>
      <c r="CT103" s="66"/>
      <c r="CU103" s="66"/>
      <c r="CV103" s="66"/>
      <c r="CW103" s="66"/>
      <c r="CX103" s="66"/>
      <c r="CY103" s="66"/>
      <c r="CZ103" s="66"/>
      <c r="DA103" s="66"/>
      <c r="DB103" s="66"/>
      <c r="DC103" s="66"/>
      <c r="DD103" s="66"/>
      <c r="DE103" s="66"/>
      <c r="DF103" s="66"/>
      <c r="DG103" s="66"/>
      <c r="DH103" s="66"/>
      <c r="DI103" s="66"/>
      <c r="DJ103" s="66"/>
      <c r="DK103" s="66"/>
      <c r="DL103" s="66"/>
      <c r="DM103" s="66"/>
      <c r="DN103" s="66"/>
      <c r="DO103" s="66"/>
      <c r="DP103" s="66"/>
      <c r="DQ103" s="66"/>
      <c r="DR103" s="66"/>
      <c r="DS103" s="66"/>
      <c r="DT103" s="66"/>
      <c r="DU103" s="66"/>
      <c r="DV103" s="66"/>
      <c r="DW103" s="66"/>
      <c r="DX103" s="66"/>
      <c r="DY103" s="66"/>
      <c r="DZ103" s="66"/>
      <c r="EA103" s="66"/>
      <c r="EB103" s="66"/>
      <c r="EC103" s="66"/>
      <c r="ED103" s="66"/>
      <c r="EE103" s="66"/>
      <c r="EF103" s="66"/>
      <c r="EG103" s="66"/>
      <c r="EH103" s="66"/>
      <c r="EI103" s="66"/>
      <c r="EJ103" s="66"/>
      <c r="EK103" s="66"/>
      <c r="EL103" s="66"/>
      <c r="EM103" s="66"/>
      <c r="EN103" s="66"/>
      <c r="EO103" s="66"/>
      <c r="EP103" s="66"/>
      <c r="EQ103" s="66"/>
      <c r="ER103" s="66"/>
      <c r="ES103" s="66"/>
      <c r="ET103" s="66"/>
      <c r="EU103" s="66"/>
      <c r="EV103" s="66"/>
      <c r="EW103" s="66"/>
      <c r="EX103" s="66"/>
      <c r="EY103" s="66"/>
      <c r="EZ103" s="66"/>
      <c r="FA103" s="66"/>
      <c r="FB103" s="66"/>
      <c r="FC103" s="66"/>
      <c r="FD103" s="66"/>
      <c r="FE103" s="66"/>
      <c r="FF103" s="66"/>
      <c r="FG103" s="66"/>
      <c r="FH103" s="66"/>
      <c r="FI103" s="66"/>
      <c r="FJ103" s="66"/>
      <c r="FK103" s="66"/>
      <c r="FL103" s="66"/>
      <c r="FM103" s="66"/>
      <c r="FN103" s="66"/>
      <c r="FO103" s="66"/>
      <c r="FP103" s="66"/>
      <c r="FQ103" s="66"/>
      <c r="FR103" s="66"/>
      <c r="FS103" s="66"/>
      <c r="FT103" s="66"/>
      <c r="FU103" s="66"/>
      <c r="FV103" s="66"/>
      <c r="FW103" s="66"/>
      <c r="FX103" s="66"/>
      <c r="FY103" s="66"/>
      <c r="FZ103" s="66"/>
      <c r="GA103" s="66"/>
      <c r="GB103" s="66"/>
      <c r="GC103" s="66"/>
      <c r="GD103" s="66"/>
      <c r="GE103" s="66"/>
      <c r="GF103" s="14"/>
      <c r="GG103" s="14"/>
      <c r="GH103" s="14"/>
      <c r="GI103" s="14"/>
      <c r="GJ103" s="14"/>
      <c r="GK103" s="14"/>
      <c r="GL103" s="14"/>
      <c r="GM103" s="14"/>
    </row>
    <row r="104" spans="1:195" x14ac:dyDescent="0.2">
      <c r="GF104" s="14"/>
      <c r="GG104" s="14"/>
      <c r="GH104" s="14"/>
      <c r="GI104" s="14"/>
      <c r="GJ104" s="14"/>
      <c r="GK104" s="14"/>
      <c r="GL104" s="14"/>
      <c r="GM104" s="14"/>
    </row>
    <row r="105" spans="1:195" ht="27.95" customHeight="1" x14ac:dyDescent="0.2">
      <c r="A105" s="99" t="s">
        <v>155</v>
      </c>
      <c r="B105" s="99"/>
      <c r="C105" s="99"/>
      <c r="D105" s="99"/>
      <c r="E105" s="99"/>
      <c r="F105" s="91" t="s">
        <v>45</v>
      </c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2"/>
      <c r="AH105" s="92"/>
      <c r="AI105" s="92"/>
      <c r="AJ105" s="92"/>
      <c r="AK105" s="92"/>
      <c r="AL105" s="92"/>
      <c r="AM105" s="92"/>
      <c r="AN105" s="92"/>
      <c r="AO105" s="92"/>
      <c r="AP105" s="92"/>
      <c r="AQ105" s="92"/>
      <c r="AR105" s="92"/>
      <c r="AS105" s="92"/>
      <c r="AT105" s="92"/>
      <c r="AU105" s="92"/>
      <c r="AV105" s="92"/>
      <c r="AW105" s="92"/>
      <c r="AX105" s="92"/>
      <c r="AY105" s="92"/>
      <c r="AZ105" s="92"/>
      <c r="BA105" s="92"/>
      <c r="BB105" s="92"/>
      <c r="BC105" s="92"/>
      <c r="BD105" s="92"/>
      <c r="BE105" s="92"/>
      <c r="BF105" s="92"/>
      <c r="BG105" s="92"/>
      <c r="BH105" s="92"/>
      <c r="BI105" s="92"/>
      <c r="BJ105" s="92"/>
      <c r="BK105" s="92"/>
      <c r="BL105" s="92"/>
      <c r="BM105" s="92"/>
      <c r="BN105" s="92"/>
      <c r="BO105" s="92"/>
      <c r="BP105" s="92"/>
      <c r="BQ105" s="92"/>
      <c r="BR105" s="92"/>
      <c r="BS105" s="92"/>
      <c r="BT105" s="92"/>
      <c r="BU105" s="92"/>
      <c r="BV105" s="92"/>
      <c r="BW105" s="92"/>
      <c r="BX105" s="92"/>
      <c r="BY105" s="92"/>
      <c r="BZ105" s="92"/>
      <c r="CA105" s="92"/>
      <c r="CB105" s="92"/>
      <c r="CC105" s="92"/>
      <c r="CD105" s="92"/>
      <c r="CE105" s="92"/>
      <c r="CF105" s="92"/>
      <c r="CG105" s="92"/>
      <c r="CH105" s="92"/>
      <c r="CI105" s="92"/>
      <c r="CJ105" s="92"/>
      <c r="CK105" s="92"/>
      <c r="CL105" s="92"/>
      <c r="CM105" s="92"/>
      <c r="CN105" s="92"/>
      <c r="CO105" s="92"/>
      <c r="CP105" s="92"/>
      <c r="CQ105" s="92"/>
      <c r="CR105" s="92"/>
      <c r="CS105" s="92"/>
      <c r="CT105" s="92"/>
      <c r="CU105" s="92"/>
      <c r="CV105" s="92"/>
      <c r="CW105" s="92"/>
      <c r="CX105" s="92"/>
      <c r="CY105" s="92"/>
      <c r="CZ105" s="92"/>
      <c r="DA105" s="92"/>
      <c r="DB105" s="92"/>
      <c r="DC105" s="92"/>
      <c r="DD105" s="92"/>
      <c r="DE105" s="92"/>
      <c r="DF105" s="92"/>
      <c r="DG105" s="92"/>
      <c r="DH105" s="92"/>
      <c r="DI105" s="92"/>
      <c r="DJ105" s="92"/>
      <c r="DK105" s="92"/>
      <c r="DL105" s="92"/>
      <c r="DM105" s="92"/>
      <c r="DN105" s="92"/>
      <c r="DO105" s="92"/>
      <c r="DP105" s="92"/>
      <c r="DQ105" s="92"/>
      <c r="DR105" s="92"/>
      <c r="DS105" s="92"/>
      <c r="DT105" s="92"/>
      <c r="DU105" s="92"/>
      <c r="DV105" s="92"/>
      <c r="DW105" s="92"/>
      <c r="DX105" s="92"/>
      <c r="DY105" s="92"/>
      <c r="DZ105" s="92"/>
      <c r="EA105" s="92"/>
      <c r="EB105" s="92"/>
      <c r="EC105" s="92"/>
      <c r="ED105" s="92"/>
      <c r="EE105" s="92"/>
      <c r="EF105" s="92"/>
      <c r="EG105" s="92"/>
      <c r="EH105" s="92"/>
      <c r="EI105" s="92"/>
      <c r="EJ105" s="92"/>
      <c r="EK105" s="92"/>
      <c r="EL105" s="92"/>
      <c r="EM105" s="92"/>
      <c r="EN105" s="92"/>
      <c r="EO105" s="92"/>
      <c r="EP105" s="92"/>
      <c r="EQ105" s="92"/>
      <c r="ER105" s="93"/>
      <c r="ES105" s="91" t="s">
        <v>158</v>
      </c>
      <c r="ET105" s="92"/>
      <c r="EU105" s="92"/>
      <c r="EV105" s="92"/>
      <c r="EW105" s="92"/>
      <c r="EX105" s="92"/>
      <c r="EY105" s="92"/>
      <c r="EZ105" s="92"/>
      <c r="FA105" s="92"/>
      <c r="FB105" s="92"/>
      <c r="FC105" s="92"/>
      <c r="FD105" s="92"/>
      <c r="FE105" s="92"/>
      <c r="FF105" s="92"/>
      <c r="FG105" s="92"/>
      <c r="FH105" s="92"/>
      <c r="FI105" s="92"/>
      <c r="FJ105" s="92"/>
      <c r="FK105" s="92"/>
      <c r="FL105" s="92"/>
      <c r="FM105" s="92"/>
      <c r="FN105" s="92"/>
      <c r="FO105" s="92"/>
      <c r="FP105" s="92"/>
      <c r="FQ105" s="92"/>
      <c r="FR105" s="92"/>
      <c r="FS105" s="92"/>
      <c r="FT105" s="92"/>
      <c r="FU105" s="92"/>
      <c r="FV105" s="92"/>
      <c r="FW105" s="92"/>
      <c r="FX105" s="92"/>
      <c r="FY105" s="92"/>
      <c r="FZ105" s="92"/>
      <c r="GA105" s="92"/>
      <c r="GB105" s="92"/>
      <c r="GC105" s="92"/>
      <c r="GD105" s="92"/>
      <c r="GE105" s="93"/>
      <c r="GF105" s="14"/>
      <c r="GG105" s="14"/>
      <c r="GH105" s="14"/>
      <c r="GI105" s="14"/>
      <c r="GJ105" s="14"/>
      <c r="GK105" s="14"/>
      <c r="GL105" s="14"/>
      <c r="GM105" s="14"/>
    </row>
    <row r="106" spans="1:195" ht="12.75" customHeight="1" x14ac:dyDescent="0.2">
      <c r="A106" s="99">
        <v>1</v>
      </c>
      <c r="B106" s="99"/>
      <c r="C106" s="99"/>
      <c r="D106" s="99"/>
      <c r="E106" s="99"/>
      <c r="F106" s="91"/>
      <c r="G106" s="92"/>
      <c r="H106" s="92"/>
      <c r="I106" s="92"/>
      <c r="J106" s="92"/>
      <c r="K106" s="92"/>
      <c r="L106" s="92"/>
      <c r="M106" s="92"/>
      <c r="N106" s="92"/>
      <c r="O106" s="92"/>
      <c r="P106" s="92"/>
      <c r="Q106" s="92"/>
      <c r="R106" s="92"/>
      <c r="S106" s="92"/>
      <c r="T106" s="92"/>
      <c r="U106" s="92"/>
      <c r="V106" s="92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92"/>
      <c r="AO106" s="92"/>
      <c r="AP106" s="92"/>
      <c r="AQ106" s="92"/>
      <c r="AR106" s="92"/>
      <c r="AS106" s="92"/>
      <c r="AT106" s="92"/>
      <c r="AU106" s="92"/>
      <c r="AV106" s="92"/>
      <c r="AW106" s="92"/>
      <c r="AX106" s="92"/>
      <c r="AY106" s="92"/>
      <c r="AZ106" s="92"/>
      <c r="BA106" s="92"/>
      <c r="BB106" s="92"/>
      <c r="BC106" s="92"/>
      <c r="BD106" s="92"/>
      <c r="BE106" s="92"/>
      <c r="BF106" s="92"/>
      <c r="BG106" s="92"/>
      <c r="BH106" s="92"/>
      <c r="BI106" s="92"/>
      <c r="BJ106" s="92"/>
      <c r="BK106" s="92"/>
      <c r="BL106" s="92"/>
      <c r="BM106" s="92"/>
      <c r="BN106" s="92"/>
      <c r="BO106" s="92"/>
      <c r="BP106" s="92"/>
      <c r="BQ106" s="92"/>
      <c r="BR106" s="92"/>
      <c r="BS106" s="92"/>
      <c r="BT106" s="92"/>
      <c r="BU106" s="92"/>
      <c r="BV106" s="92"/>
      <c r="BW106" s="92"/>
      <c r="BX106" s="92"/>
      <c r="BY106" s="92"/>
      <c r="BZ106" s="92"/>
      <c r="CA106" s="92"/>
      <c r="CB106" s="92"/>
      <c r="CC106" s="92"/>
      <c r="CD106" s="92"/>
      <c r="CE106" s="92"/>
      <c r="CF106" s="92"/>
      <c r="CG106" s="92"/>
      <c r="CH106" s="92"/>
      <c r="CI106" s="92"/>
      <c r="CJ106" s="92"/>
      <c r="CK106" s="92"/>
      <c r="CL106" s="92"/>
      <c r="CM106" s="92"/>
      <c r="CN106" s="92"/>
      <c r="CO106" s="92"/>
      <c r="CP106" s="92"/>
      <c r="CQ106" s="92"/>
      <c r="CR106" s="92"/>
      <c r="CS106" s="92"/>
      <c r="CT106" s="92"/>
      <c r="CU106" s="92"/>
      <c r="CV106" s="92"/>
      <c r="CW106" s="92"/>
      <c r="CX106" s="92"/>
      <c r="CY106" s="92"/>
      <c r="CZ106" s="92"/>
      <c r="DA106" s="92"/>
      <c r="DB106" s="92"/>
      <c r="DC106" s="92"/>
      <c r="DD106" s="92"/>
      <c r="DE106" s="92"/>
      <c r="DF106" s="92"/>
      <c r="DG106" s="92"/>
      <c r="DH106" s="92"/>
      <c r="DI106" s="92"/>
      <c r="DJ106" s="92"/>
      <c r="DK106" s="92"/>
      <c r="DL106" s="92"/>
      <c r="DM106" s="92"/>
      <c r="DN106" s="92"/>
      <c r="DO106" s="92"/>
      <c r="DP106" s="92"/>
      <c r="DQ106" s="92"/>
      <c r="DR106" s="92"/>
      <c r="DS106" s="92"/>
      <c r="DT106" s="92"/>
      <c r="DU106" s="92"/>
      <c r="DV106" s="92"/>
      <c r="DW106" s="92"/>
      <c r="DX106" s="92"/>
      <c r="DY106" s="92"/>
      <c r="DZ106" s="92"/>
      <c r="EA106" s="92"/>
      <c r="EB106" s="92"/>
      <c r="EC106" s="92"/>
      <c r="ED106" s="92"/>
      <c r="EE106" s="92"/>
      <c r="EF106" s="92"/>
      <c r="EG106" s="92"/>
      <c r="EH106" s="92"/>
      <c r="EI106" s="92"/>
      <c r="EJ106" s="92"/>
      <c r="EK106" s="92"/>
      <c r="EL106" s="92"/>
      <c r="EM106" s="92"/>
      <c r="EN106" s="92"/>
      <c r="EO106" s="92"/>
      <c r="EP106" s="92"/>
      <c r="EQ106" s="92"/>
      <c r="ER106" s="93"/>
      <c r="ES106" s="91"/>
      <c r="ET106" s="92"/>
      <c r="EU106" s="92"/>
      <c r="EV106" s="92"/>
      <c r="EW106" s="92"/>
      <c r="EX106" s="92"/>
      <c r="EY106" s="92"/>
      <c r="EZ106" s="92"/>
      <c r="FA106" s="92"/>
      <c r="FB106" s="92"/>
      <c r="FC106" s="92"/>
      <c r="FD106" s="92"/>
      <c r="FE106" s="92"/>
      <c r="FF106" s="92"/>
      <c r="FG106" s="92"/>
      <c r="FH106" s="92"/>
      <c r="FI106" s="92"/>
      <c r="FJ106" s="92"/>
      <c r="FK106" s="92"/>
      <c r="FL106" s="92"/>
      <c r="FM106" s="92"/>
      <c r="FN106" s="92"/>
      <c r="FO106" s="92"/>
      <c r="FP106" s="92"/>
      <c r="FQ106" s="92"/>
      <c r="FR106" s="92"/>
      <c r="FS106" s="92"/>
      <c r="FT106" s="92"/>
      <c r="FU106" s="92"/>
      <c r="FV106" s="92"/>
      <c r="FW106" s="92"/>
      <c r="FX106" s="92"/>
      <c r="FY106" s="92"/>
      <c r="FZ106" s="92"/>
      <c r="GA106" s="92"/>
      <c r="GB106" s="92"/>
      <c r="GC106" s="92"/>
      <c r="GD106" s="92"/>
      <c r="GE106" s="93"/>
      <c r="GF106" s="14"/>
      <c r="GG106" s="14"/>
      <c r="GH106" s="14"/>
      <c r="GI106" s="14"/>
      <c r="GJ106" s="14"/>
      <c r="GK106" s="14"/>
      <c r="GL106" s="14"/>
      <c r="GM106" s="14"/>
    </row>
    <row r="107" spans="1:195" x14ac:dyDescent="0.2">
      <c r="A107" s="99">
        <v>2</v>
      </c>
      <c r="B107" s="99"/>
      <c r="C107" s="99"/>
      <c r="D107" s="99"/>
      <c r="E107" s="99"/>
      <c r="F107" s="91"/>
      <c r="G107" s="92"/>
      <c r="H107" s="92"/>
      <c r="I107" s="92"/>
      <c r="J107" s="92"/>
      <c r="K107" s="92"/>
      <c r="L107" s="92"/>
      <c r="M107" s="92"/>
      <c r="N107" s="92"/>
      <c r="O107" s="92"/>
      <c r="P107" s="92"/>
      <c r="Q107" s="92"/>
      <c r="R107" s="92"/>
      <c r="S107" s="92"/>
      <c r="T107" s="92"/>
      <c r="U107" s="92"/>
      <c r="V107" s="92"/>
      <c r="W107" s="92"/>
      <c r="X107" s="92"/>
      <c r="Y107" s="92"/>
      <c r="Z107" s="92"/>
      <c r="AA107" s="92"/>
      <c r="AB107" s="92"/>
      <c r="AC107" s="92"/>
      <c r="AD107" s="92"/>
      <c r="AE107" s="92"/>
      <c r="AF107" s="92"/>
      <c r="AG107" s="92"/>
      <c r="AH107" s="92"/>
      <c r="AI107" s="92"/>
      <c r="AJ107" s="92"/>
      <c r="AK107" s="92"/>
      <c r="AL107" s="92"/>
      <c r="AM107" s="92"/>
      <c r="AN107" s="92"/>
      <c r="AO107" s="92"/>
      <c r="AP107" s="92"/>
      <c r="AQ107" s="92"/>
      <c r="AR107" s="92"/>
      <c r="AS107" s="92"/>
      <c r="AT107" s="92"/>
      <c r="AU107" s="92"/>
      <c r="AV107" s="92"/>
      <c r="AW107" s="92"/>
      <c r="AX107" s="92"/>
      <c r="AY107" s="92"/>
      <c r="AZ107" s="92"/>
      <c r="BA107" s="92"/>
      <c r="BB107" s="92"/>
      <c r="BC107" s="92"/>
      <c r="BD107" s="92"/>
      <c r="BE107" s="92"/>
      <c r="BF107" s="92"/>
      <c r="BG107" s="92"/>
      <c r="BH107" s="92"/>
      <c r="BI107" s="92"/>
      <c r="BJ107" s="92"/>
      <c r="BK107" s="92"/>
      <c r="BL107" s="92"/>
      <c r="BM107" s="92"/>
      <c r="BN107" s="92"/>
      <c r="BO107" s="92"/>
      <c r="BP107" s="92"/>
      <c r="BQ107" s="92"/>
      <c r="BR107" s="92"/>
      <c r="BS107" s="92"/>
      <c r="BT107" s="92"/>
      <c r="BU107" s="92"/>
      <c r="BV107" s="92"/>
      <c r="BW107" s="92"/>
      <c r="BX107" s="92"/>
      <c r="BY107" s="92"/>
      <c r="BZ107" s="92"/>
      <c r="CA107" s="92"/>
      <c r="CB107" s="92"/>
      <c r="CC107" s="92"/>
      <c r="CD107" s="92"/>
      <c r="CE107" s="92"/>
      <c r="CF107" s="92"/>
      <c r="CG107" s="92"/>
      <c r="CH107" s="92"/>
      <c r="CI107" s="92"/>
      <c r="CJ107" s="92"/>
      <c r="CK107" s="92"/>
      <c r="CL107" s="92"/>
      <c r="CM107" s="92"/>
      <c r="CN107" s="92"/>
      <c r="CO107" s="92"/>
      <c r="CP107" s="92"/>
      <c r="CQ107" s="92"/>
      <c r="CR107" s="92"/>
      <c r="CS107" s="92"/>
      <c r="CT107" s="92"/>
      <c r="CU107" s="92"/>
      <c r="CV107" s="92"/>
      <c r="CW107" s="92"/>
      <c r="CX107" s="92"/>
      <c r="CY107" s="92"/>
      <c r="CZ107" s="92"/>
      <c r="DA107" s="92"/>
      <c r="DB107" s="92"/>
      <c r="DC107" s="92"/>
      <c r="DD107" s="92"/>
      <c r="DE107" s="92"/>
      <c r="DF107" s="92"/>
      <c r="DG107" s="92"/>
      <c r="DH107" s="92"/>
      <c r="DI107" s="92"/>
      <c r="DJ107" s="92"/>
      <c r="DK107" s="92"/>
      <c r="DL107" s="92"/>
      <c r="DM107" s="92"/>
      <c r="DN107" s="92"/>
      <c r="DO107" s="92"/>
      <c r="DP107" s="92"/>
      <c r="DQ107" s="92"/>
      <c r="DR107" s="92"/>
      <c r="DS107" s="92"/>
      <c r="DT107" s="92"/>
      <c r="DU107" s="92"/>
      <c r="DV107" s="92"/>
      <c r="DW107" s="92"/>
      <c r="DX107" s="92"/>
      <c r="DY107" s="92"/>
      <c r="DZ107" s="92"/>
      <c r="EA107" s="92"/>
      <c r="EB107" s="92"/>
      <c r="EC107" s="92"/>
      <c r="ED107" s="92"/>
      <c r="EE107" s="92"/>
      <c r="EF107" s="92"/>
      <c r="EG107" s="92"/>
      <c r="EH107" s="92"/>
      <c r="EI107" s="92"/>
      <c r="EJ107" s="92"/>
      <c r="EK107" s="92"/>
      <c r="EL107" s="92"/>
      <c r="EM107" s="92"/>
      <c r="EN107" s="92"/>
      <c r="EO107" s="92"/>
      <c r="EP107" s="92"/>
      <c r="EQ107" s="92"/>
      <c r="ER107" s="93"/>
      <c r="ES107" s="91"/>
      <c r="ET107" s="92"/>
      <c r="EU107" s="92"/>
      <c r="EV107" s="92"/>
      <c r="EW107" s="92"/>
      <c r="EX107" s="92"/>
      <c r="EY107" s="92"/>
      <c r="EZ107" s="92"/>
      <c r="FA107" s="92"/>
      <c r="FB107" s="92"/>
      <c r="FC107" s="92"/>
      <c r="FD107" s="92"/>
      <c r="FE107" s="92"/>
      <c r="FF107" s="92"/>
      <c r="FG107" s="92"/>
      <c r="FH107" s="92"/>
      <c r="FI107" s="92"/>
      <c r="FJ107" s="92"/>
      <c r="FK107" s="92"/>
      <c r="FL107" s="92"/>
      <c r="FM107" s="92"/>
      <c r="FN107" s="92"/>
      <c r="FO107" s="92"/>
      <c r="FP107" s="92"/>
      <c r="FQ107" s="92"/>
      <c r="FR107" s="92"/>
      <c r="FS107" s="92"/>
      <c r="FT107" s="92"/>
      <c r="FU107" s="92"/>
      <c r="FV107" s="92"/>
      <c r="FW107" s="92"/>
      <c r="FX107" s="92"/>
      <c r="FY107" s="92"/>
      <c r="FZ107" s="92"/>
      <c r="GA107" s="92"/>
      <c r="GB107" s="92"/>
      <c r="GC107" s="92"/>
      <c r="GD107" s="92"/>
      <c r="GE107" s="93"/>
      <c r="GF107" s="14"/>
      <c r="GG107" s="14"/>
      <c r="GH107" s="14"/>
      <c r="GI107" s="14"/>
      <c r="GJ107" s="14"/>
      <c r="GK107" s="14"/>
      <c r="GL107" s="14"/>
      <c r="GM107" s="14"/>
    </row>
    <row r="108" spans="1:195" x14ac:dyDescent="0.2">
      <c r="A108" s="95" t="s">
        <v>16</v>
      </c>
      <c r="B108" s="96"/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7"/>
      <c r="ES108" s="91"/>
      <c r="ET108" s="92"/>
      <c r="EU108" s="92"/>
      <c r="EV108" s="92"/>
      <c r="EW108" s="92"/>
      <c r="EX108" s="92"/>
      <c r="EY108" s="92"/>
      <c r="EZ108" s="92"/>
      <c r="FA108" s="92"/>
      <c r="FB108" s="92"/>
      <c r="FC108" s="92"/>
      <c r="FD108" s="92"/>
      <c r="FE108" s="92"/>
      <c r="FF108" s="92"/>
      <c r="FG108" s="92"/>
      <c r="FH108" s="92"/>
      <c r="FI108" s="92"/>
      <c r="FJ108" s="92"/>
      <c r="FK108" s="92"/>
      <c r="FL108" s="92"/>
      <c r="FM108" s="92"/>
      <c r="FN108" s="92"/>
      <c r="FO108" s="92"/>
      <c r="FP108" s="92"/>
      <c r="FQ108" s="92"/>
      <c r="FR108" s="92"/>
      <c r="FS108" s="92"/>
      <c r="FT108" s="92"/>
      <c r="FU108" s="92"/>
      <c r="FV108" s="92"/>
      <c r="FW108" s="92"/>
      <c r="FX108" s="92"/>
      <c r="FY108" s="92"/>
      <c r="FZ108" s="92"/>
      <c r="GA108" s="92"/>
      <c r="GB108" s="92"/>
      <c r="GC108" s="92"/>
      <c r="GD108" s="92"/>
      <c r="GE108" s="93"/>
      <c r="GF108" s="14"/>
      <c r="GG108" s="14"/>
      <c r="GH108" s="14"/>
      <c r="GI108" s="14"/>
      <c r="GJ108" s="14"/>
      <c r="GK108" s="14"/>
      <c r="GL108" s="14"/>
      <c r="GM108" s="14"/>
    </row>
    <row r="109" spans="1:195" ht="22.7" customHeight="1" x14ac:dyDescent="0.2">
      <c r="A109" s="107" t="s">
        <v>261</v>
      </c>
      <c r="B109" s="108"/>
      <c r="C109" s="108"/>
      <c r="D109" s="108"/>
      <c r="E109" s="108"/>
      <c r="F109" s="108"/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  <c r="Y109" s="108"/>
      <c r="Z109" s="108"/>
      <c r="AA109" s="108"/>
      <c r="AB109" s="108"/>
      <c r="AC109" s="108"/>
      <c r="AD109" s="108"/>
      <c r="AE109" s="108"/>
      <c r="AF109" s="108"/>
      <c r="AG109" s="108"/>
      <c r="AH109" s="108"/>
      <c r="AI109" s="108"/>
      <c r="AJ109" s="108"/>
      <c r="AK109" s="108"/>
      <c r="AL109" s="108"/>
      <c r="AM109" s="108"/>
      <c r="AN109" s="108"/>
      <c r="AO109" s="108"/>
      <c r="AP109" s="108"/>
      <c r="AQ109" s="108"/>
      <c r="AR109" s="108"/>
      <c r="AS109" s="108"/>
      <c r="AT109" s="108"/>
      <c r="AU109" s="108"/>
      <c r="AV109" s="108"/>
      <c r="AW109" s="108"/>
      <c r="AX109" s="108"/>
      <c r="AY109" s="108"/>
      <c r="AZ109" s="108"/>
      <c r="BA109" s="108"/>
      <c r="BB109" s="108"/>
      <c r="BC109" s="108"/>
      <c r="BD109" s="108"/>
      <c r="BE109" s="108"/>
      <c r="BF109" s="108"/>
      <c r="BG109" s="108"/>
      <c r="BH109" s="108"/>
      <c r="BI109" s="108"/>
      <c r="BJ109" s="108"/>
      <c r="BK109" s="108"/>
      <c r="BL109" s="108"/>
      <c r="BM109" s="108"/>
      <c r="BN109" s="108"/>
      <c r="BO109" s="108"/>
      <c r="BP109" s="108"/>
      <c r="BQ109" s="108"/>
      <c r="BR109" s="108"/>
      <c r="BS109" s="108"/>
      <c r="BT109" s="108"/>
      <c r="BU109" s="108"/>
      <c r="BV109" s="108"/>
      <c r="BW109" s="108"/>
      <c r="BX109" s="108"/>
      <c r="BY109" s="108"/>
      <c r="BZ109" s="108"/>
      <c r="CA109" s="108"/>
      <c r="CB109" s="108"/>
      <c r="CC109" s="108"/>
      <c r="CD109" s="108"/>
      <c r="CE109" s="108"/>
      <c r="CF109" s="108"/>
      <c r="CG109" s="108"/>
      <c r="CH109" s="108"/>
      <c r="CI109" s="108"/>
      <c r="CJ109" s="108"/>
      <c r="CK109" s="108"/>
      <c r="CL109" s="108"/>
      <c r="CM109" s="108"/>
      <c r="CN109" s="108"/>
      <c r="CO109" s="108"/>
      <c r="CP109" s="108"/>
      <c r="CQ109" s="108"/>
      <c r="CR109" s="108"/>
      <c r="CS109" s="108"/>
      <c r="CT109" s="108"/>
      <c r="CU109" s="108"/>
      <c r="CV109" s="108"/>
      <c r="CW109" s="108"/>
      <c r="CX109" s="108"/>
      <c r="CY109" s="108"/>
      <c r="CZ109" s="108"/>
      <c r="DA109" s="108"/>
      <c r="DB109" s="108"/>
      <c r="DC109" s="108"/>
      <c r="DD109" s="108"/>
      <c r="DE109" s="108"/>
      <c r="DF109" s="108"/>
      <c r="DG109" s="108"/>
      <c r="DH109" s="108"/>
      <c r="DI109" s="108"/>
      <c r="DJ109" s="108"/>
      <c r="DK109" s="108"/>
      <c r="DL109" s="108"/>
      <c r="DM109" s="108"/>
      <c r="DN109" s="108"/>
      <c r="DO109" s="108"/>
      <c r="DP109" s="108"/>
      <c r="DQ109" s="108"/>
      <c r="DR109" s="108"/>
      <c r="DS109" s="108"/>
      <c r="DT109" s="108"/>
      <c r="DU109" s="108"/>
      <c r="DV109" s="108"/>
      <c r="DW109" s="108"/>
      <c r="DX109" s="108"/>
      <c r="DY109" s="108"/>
      <c r="DZ109" s="108"/>
      <c r="EA109" s="108"/>
      <c r="EB109" s="108"/>
      <c r="EC109" s="108"/>
      <c r="ED109" s="108"/>
      <c r="EE109" s="108"/>
      <c r="EF109" s="108"/>
      <c r="EG109" s="108"/>
      <c r="EH109" s="108"/>
      <c r="EI109" s="108"/>
      <c r="EJ109" s="108"/>
      <c r="EK109" s="108"/>
      <c r="EL109" s="108"/>
      <c r="EM109" s="108"/>
      <c r="EN109" s="108"/>
      <c r="EO109" s="108"/>
      <c r="EP109" s="108"/>
      <c r="EQ109" s="108"/>
      <c r="ER109" s="108"/>
      <c r="ES109" s="108"/>
      <c r="ET109" s="108"/>
      <c r="EU109" s="108"/>
      <c r="EV109" s="108"/>
      <c r="EW109" s="108"/>
      <c r="EX109" s="108"/>
      <c r="EY109" s="108"/>
      <c r="EZ109" s="108"/>
      <c r="FA109" s="108"/>
      <c r="FB109" s="108"/>
      <c r="FC109" s="108"/>
      <c r="FD109" s="108"/>
      <c r="FE109" s="108"/>
      <c r="FF109" s="108"/>
      <c r="FG109" s="108"/>
      <c r="FH109" s="108"/>
      <c r="FI109" s="108"/>
      <c r="FJ109" s="108"/>
      <c r="FK109" s="108"/>
      <c r="FL109" s="108"/>
      <c r="FM109" s="108"/>
      <c r="FN109" s="108"/>
      <c r="FO109" s="108"/>
      <c r="FP109" s="108"/>
      <c r="FQ109" s="108"/>
      <c r="FR109" s="108"/>
      <c r="FS109" s="108"/>
      <c r="FT109" s="108"/>
      <c r="FU109" s="108"/>
      <c r="FV109" s="108"/>
      <c r="FW109" s="108"/>
      <c r="FX109" s="108"/>
      <c r="FY109" s="108"/>
      <c r="FZ109" s="108"/>
      <c r="GA109" s="108"/>
      <c r="GB109" s="108"/>
      <c r="GC109" s="108"/>
      <c r="GD109" s="108"/>
      <c r="GE109" s="108"/>
      <c r="GF109" s="14"/>
      <c r="GG109" s="14"/>
      <c r="GH109" s="14"/>
      <c r="GI109" s="14"/>
      <c r="GJ109" s="14"/>
      <c r="GK109" s="14"/>
      <c r="GL109" s="14"/>
      <c r="GM109" s="14"/>
    </row>
    <row r="110" spans="1:195" ht="12.75" x14ac:dyDescent="0.2">
      <c r="A110" s="133"/>
      <c r="B110" s="134"/>
      <c r="C110" s="134"/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  <c r="R110" s="134"/>
      <c r="S110" s="134"/>
      <c r="T110" s="134"/>
      <c r="U110" s="134"/>
      <c r="V110" s="134"/>
      <c r="W110" s="134"/>
      <c r="X110" s="134"/>
      <c r="Y110" s="134"/>
      <c r="Z110" s="134"/>
      <c r="AA110" s="134"/>
      <c r="AB110" s="134"/>
      <c r="AC110" s="134"/>
      <c r="AD110" s="134"/>
      <c r="AE110" s="134"/>
      <c r="AF110" s="134"/>
      <c r="AG110" s="134"/>
      <c r="AH110" s="134"/>
      <c r="AI110" s="134"/>
      <c r="AJ110" s="134"/>
      <c r="AK110" s="134"/>
      <c r="AL110" s="134"/>
      <c r="AM110" s="134"/>
      <c r="AN110" s="134"/>
      <c r="AO110" s="134"/>
      <c r="AP110" s="134"/>
      <c r="AQ110" s="134"/>
      <c r="AR110" s="134"/>
      <c r="AS110" s="134"/>
      <c r="AT110" s="134"/>
      <c r="AU110" s="134"/>
      <c r="AV110" s="134"/>
      <c r="AW110" s="134"/>
      <c r="AX110" s="134"/>
      <c r="AY110" s="134"/>
      <c r="AZ110" s="134"/>
      <c r="BA110" s="134"/>
      <c r="BB110" s="134"/>
      <c r="BC110" s="134"/>
      <c r="BD110" s="134"/>
      <c r="BE110" s="134"/>
      <c r="BF110" s="134"/>
      <c r="BG110" s="134"/>
      <c r="BH110" s="134"/>
      <c r="BI110" s="134"/>
      <c r="BJ110" s="134"/>
      <c r="BK110" s="134"/>
      <c r="BL110" s="134"/>
      <c r="BM110" s="134"/>
      <c r="BN110" s="134"/>
      <c r="BO110" s="134"/>
      <c r="BP110" s="134"/>
      <c r="BQ110" s="134"/>
      <c r="BR110" s="134"/>
      <c r="BS110" s="134"/>
      <c r="BT110" s="134"/>
      <c r="BU110" s="134"/>
      <c r="BV110" s="134"/>
      <c r="BW110" s="134"/>
      <c r="BX110" s="134"/>
      <c r="BY110" s="134"/>
      <c r="BZ110" s="134"/>
      <c r="CA110" s="134"/>
      <c r="CB110" s="134"/>
      <c r="CC110" s="134"/>
      <c r="CD110" s="134"/>
      <c r="CE110" s="134"/>
      <c r="CF110" s="134"/>
      <c r="CG110" s="134"/>
      <c r="CH110" s="134"/>
      <c r="CI110" s="134"/>
      <c r="CJ110" s="134"/>
      <c r="CK110" s="134"/>
      <c r="CL110" s="134"/>
      <c r="CM110" s="134"/>
      <c r="CN110" s="134"/>
      <c r="CO110" s="134"/>
      <c r="CP110" s="134"/>
      <c r="CQ110" s="134"/>
      <c r="CR110" s="134"/>
      <c r="CS110" s="134"/>
      <c r="CT110" s="134"/>
      <c r="CU110" s="134"/>
      <c r="CV110" s="134"/>
      <c r="CW110" s="134"/>
      <c r="CX110" s="134"/>
      <c r="CY110" s="134"/>
      <c r="CZ110" s="134"/>
      <c r="DA110" s="134"/>
      <c r="DB110" s="134"/>
      <c r="DC110" s="134"/>
      <c r="DD110" s="134"/>
      <c r="DE110" s="134"/>
      <c r="DF110" s="134"/>
      <c r="DG110" s="134"/>
      <c r="DH110" s="134"/>
      <c r="DI110" s="134"/>
      <c r="DJ110" s="134"/>
      <c r="DK110" s="134"/>
      <c r="DL110" s="134"/>
      <c r="DM110" s="134"/>
      <c r="DN110" s="134"/>
      <c r="DO110" s="134"/>
      <c r="DP110" s="134"/>
      <c r="DQ110" s="134"/>
      <c r="DR110" s="134"/>
      <c r="DS110" s="134"/>
      <c r="DT110" s="134"/>
      <c r="DU110" s="134"/>
      <c r="DV110" s="134"/>
      <c r="DW110" s="134"/>
      <c r="DX110" s="134"/>
      <c r="DY110" s="134"/>
      <c r="DZ110" s="134"/>
      <c r="EA110" s="134"/>
      <c r="EB110" s="134"/>
      <c r="EC110" s="134"/>
      <c r="ED110" s="134"/>
      <c r="EE110" s="134"/>
      <c r="EF110" s="134"/>
      <c r="EG110" s="134"/>
      <c r="EH110" s="134"/>
      <c r="EI110" s="134"/>
      <c r="EJ110" s="134"/>
      <c r="EK110" s="134"/>
      <c r="EL110" s="134"/>
      <c r="EM110" s="134"/>
      <c r="EN110" s="134"/>
      <c r="EO110" s="134"/>
      <c r="EP110" s="134"/>
      <c r="EQ110" s="134"/>
      <c r="ER110" s="134"/>
      <c r="ES110" s="134"/>
      <c r="ET110" s="134"/>
      <c r="EU110" s="134"/>
      <c r="EV110" s="134"/>
      <c r="EW110" s="134"/>
      <c r="EX110" s="134"/>
      <c r="EY110" s="134"/>
      <c r="EZ110" s="134"/>
      <c r="FA110" s="134"/>
      <c r="FB110" s="134"/>
      <c r="FC110" s="134"/>
      <c r="FD110" s="134"/>
      <c r="FE110" s="134"/>
      <c r="FF110" s="134"/>
      <c r="FG110" s="134"/>
      <c r="FH110" s="134"/>
      <c r="FI110" s="134"/>
      <c r="FJ110" s="134"/>
      <c r="FK110" s="134"/>
      <c r="FL110" s="134"/>
      <c r="FM110" s="134"/>
      <c r="FN110" s="134"/>
      <c r="FO110" s="134"/>
      <c r="FP110" s="134"/>
      <c r="FQ110" s="134"/>
      <c r="FR110" s="134"/>
      <c r="FS110" s="134"/>
      <c r="FT110" s="134"/>
      <c r="FU110" s="134"/>
      <c r="FV110" s="134"/>
      <c r="FW110" s="134"/>
      <c r="FX110" s="134"/>
      <c r="FY110" s="134"/>
      <c r="FZ110" s="134"/>
      <c r="GA110" s="134"/>
      <c r="GB110" s="134"/>
      <c r="GC110" s="134"/>
      <c r="GD110" s="134"/>
      <c r="GE110" s="134"/>
      <c r="GF110" s="14"/>
      <c r="GG110" s="14"/>
      <c r="GH110" s="14"/>
      <c r="GI110" s="14"/>
      <c r="GJ110" s="14"/>
      <c r="GK110" s="14"/>
      <c r="GL110" s="14"/>
      <c r="GM110" s="14"/>
    </row>
    <row r="111" spans="1:195" x14ac:dyDescent="0.2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  <c r="EB111" s="14"/>
      <c r="EC111" s="14"/>
      <c r="ED111" s="14"/>
      <c r="EE111" s="14"/>
      <c r="EF111" s="14"/>
      <c r="EG111" s="14"/>
      <c r="EH111" s="14"/>
      <c r="EI111" s="14"/>
      <c r="EJ111" s="14"/>
      <c r="EK111" s="14"/>
      <c r="EL111" s="14"/>
      <c r="EM111" s="14"/>
      <c r="EN111" s="14"/>
      <c r="EO111" s="14"/>
      <c r="EP111" s="14"/>
      <c r="EQ111" s="14"/>
      <c r="ER111" s="14"/>
      <c r="ES111" s="14"/>
      <c r="ET111" s="14"/>
      <c r="EU111" s="14"/>
      <c r="EV111" s="14"/>
      <c r="EW111" s="14"/>
      <c r="EX111" s="14"/>
      <c r="EY111" s="14"/>
      <c r="EZ111" s="14"/>
      <c r="FA111" s="14"/>
      <c r="FB111" s="14"/>
      <c r="FC111" s="14"/>
      <c r="FD111" s="14"/>
      <c r="FE111" s="14"/>
      <c r="FF111" s="14"/>
      <c r="FG111" s="14"/>
      <c r="FH111" s="14"/>
      <c r="FI111" s="14"/>
      <c r="FJ111" s="14"/>
      <c r="FK111" s="14"/>
      <c r="FL111" s="14"/>
      <c r="FM111" s="14"/>
      <c r="FN111" s="14"/>
      <c r="FO111" s="14"/>
      <c r="FP111" s="14"/>
      <c r="FQ111" s="14"/>
      <c r="FR111" s="14"/>
      <c r="FS111" s="14"/>
      <c r="FT111" s="14"/>
      <c r="FU111" s="14"/>
      <c r="FV111" s="14"/>
      <c r="FW111" s="14"/>
      <c r="FX111" s="14"/>
      <c r="FY111" s="14"/>
      <c r="FZ111" s="14"/>
      <c r="GA111" s="14"/>
      <c r="GB111" s="14"/>
      <c r="GC111" s="14"/>
      <c r="GD111" s="14"/>
      <c r="GE111" s="14"/>
      <c r="GF111" s="14"/>
      <c r="GG111" s="14"/>
      <c r="GH111" s="14"/>
      <c r="GI111" s="14"/>
      <c r="GJ111" s="14"/>
      <c r="GK111" s="14"/>
      <c r="GL111" s="14"/>
      <c r="GM111" s="14"/>
    </row>
    <row r="112" spans="1:195" x14ac:dyDescent="0.2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  <c r="EH112" s="14"/>
      <c r="EI112" s="14"/>
      <c r="EJ112" s="14"/>
      <c r="EK112" s="14"/>
      <c r="EL112" s="14"/>
      <c r="EM112" s="14"/>
      <c r="EN112" s="14"/>
      <c r="EO112" s="14"/>
      <c r="EP112" s="14"/>
      <c r="EQ112" s="14"/>
      <c r="ER112" s="14"/>
      <c r="ES112" s="14"/>
      <c r="ET112" s="14"/>
      <c r="EU112" s="14"/>
      <c r="EV112" s="14"/>
      <c r="EW112" s="14"/>
      <c r="EX112" s="14"/>
      <c r="EY112" s="14"/>
      <c r="EZ112" s="14"/>
      <c r="FA112" s="14"/>
      <c r="FB112" s="14"/>
      <c r="FC112" s="14"/>
      <c r="FD112" s="14"/>
      <c r="FE112" s="14"/>
      <c r="FF112" s="14"/>
      <c r="FG112" s="14"/>
      <c r="FH112" s="14"/>
      <c r="FI112" s="14"/>
      <c r="FJ112" s="14"/>
      <c r="FK112" s="14"/>
      <c r="FL112" s="14"/>
      <c r="FM112" s="14"/>
      <c r="FN112" s="14"/>
      <c r="FO112" s="14"/>
      <c r="FP112" s="14"/>
      <c r="FQ112" s="14"/>
      <c r="FR112" s="14"/>
      <c r="FS112" s="14"/>
      <c r="FT112" s="14"/>
      <c r="FU112" s="14"/>
      <c r="FV112" s="14"/>
      <c r="FW112" s="14"/>
      <c r="FX112" s="14"/>
      <c r="FY112" s="14"/>
      <c r="FZ112" s="14"/>
      <c r="GA112" s="14"/>
      <c r="GB112" s="14"/>
      <c r="GC112" s="14"/>
      <c r="GD112" s="14"/>
      <c r="GE112" s="14"/>
      <c r="GF112" s="14"/>
      <c r="GG112" s="14"/>
      <c r="GH112" s="14"/>
      <c r="GI112" s="14"/>
      <c r="GJ112" s="14"/>
      <c r="GK112" s="14"/>
      <c r="GL112" s="14"/>
      <c r="GM112" s="14"/>
    </row>
    <row r="113" spans="1:195" x14ac:dyDescent="0.2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  <c r="EB113" s="14"/>
      <c r="EC113" s="14"/>
      <c r="ED113" s="14"/>
      <c r="EE113" s="14"/>
      <c r="EF113" s="14"/>
      <c r="EG113" s="14"/>
      <c r="EH113" s="14"/>
      <c r="EI113" s="14"/>
      <c r="EJ113" s="14"/>
      <c r="EK113" s="14"/>
      <c r="EL113" s="14"/>
      <c r="EM113" s="14"/>
      <c r="EN113" s="14"/>
      <c r="EO113" s="14"/>
      <c r="EP113" s="14"/>
      <c r="EQ113" s="14"/>
      <c r="ER113" s="14"/>
      <c r="ES113" s="14"/>
      <c r="ET113" s="14"/>
      <c r="EU113" s="14"/>
      <c r="EV113" s="14"/>
      <c r="EW113" s="14"/>
      <c r="EX113" s="14"/>
      <c r="EY113" s="14"/>
      <c r="EZ113" s="14"/>
      <c r="FA113" s="14"/>
      <c r="FB113" s="14"/>
      <c r="FC113" s="14"/>
      <c r="FD113" s="14"/>
      <c r="FE113" s="14"/>
      <c r="FF113" s="14"/>
      <c r="FG113" s="14"/>
      <c r="FH113" s="14"/>
      <c r="FI113" s="14"/>
      <c r="FJ113" s="14"/>
      <c r="FK113" s="14"/>
      <c r="FL113" s="14"/>
      <c r="FM113" s="14"/>
      <c r="FN113" s="14"/>
      <c r="FO113" s="14"/>
      <c r="FP113" s="14"/>
      <c r="FQ113" s="14"/>
      <c r="FR113" s="14"/>
      <c r="FS113" s="14"/>
      <c r="FT113" s="14"/>
      <c r="FU113" s="14"/>
      <c r="FV113" s="14"/>
      <c r="FW113" s="14"/>
      <c r="FX113" s="14"/>
      <c r="FY113" s="14"/>
      <c r="FZ113" s="14"/>
      <c r="GA113" s="14"/>
      <c r="GB113" s="14"/>
      <c r="GC113" s="14"/>
      <c r="GD113" s="14"/>
      <c r="GE113" s="14"/>
      <c r="GF113" s="14"/>
      <c r="GG113" s="14"/>
      <c r="GH113" s="14"/>
      <c r="GI113" s="14"/>
      <c r="GJ113" s="14"/>
      <c r="GK113" s="14"/>
      <c r="GL113" s="14"/>
      <c r="GM113" s="14"/>
    </row>
    <row r="114" spans="1:195" x14ac:dyDescent="0.2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  <c r="EB114" s="14"/>
      <c r="EC114" s="14"/>
      <c r="ED114" s="14"/>
      <c r="EE114" s="14"/>
      <c r="EF114" s="14"/>
      <c r="EG114" s="14"/>
      <c r="EH114" s="14"/>
      <c r="EI114" s="14"/>
      <c r="EJ114" s="14"/>
      <c r="EK114" s="14"/>
      <c r="EL114" s="14"/>
      <c r="EM114" s="14"/>
      <c r="EN114" s="14"/>
      <c r="EO114" s="14"/>
      <c r="EP114" s="14"/>
      <c r="EQ114" s="14"/>
      <c r="ER114" s="14"/>
      <c r="ES114" s="14"/>
      <c r="ET114" s="14"/>
      <c r="EU114" s="14"/>
      <c r="EV114" s="14"/>
      <c r="EW114" s="14"/>
      <c r="EX114" s="14"/>
      <c r="EY114" s="14"/>
      <c r="EZ114" s="14"/>
      <c r="FA114" s="14"/>
      <c r="FB114" s="14"/>
      <c r="FC114" s="14"/>
      <c r="FD114" s="14"/>
      <c r="FE114" s="14"/>
      <c r="FF114" s="14"/>
      <c r="FG114" s="14"/>
      <c r="FH114" s="14"/>
      <c r="FI114" s="14"/>
      <c r="FJ114" s="14"/>
      <c r="FK114" s="14"/>
      <c r="FL114" s="14"/>
      <c r="FM114" s="14"/>
      <c r="FN114" s="14"/>
      <c r="FO114" s="14"/>
      <c r="FP114" s="14"/>
      <c r="FQ114" s="14"/>
      <c r="FR114" s="14"/>
      <c r="FS114" s="14"/>
      <c r="FT114" s="14"/>
      <c r="FU114" s="14"/>
      <c r="FV114" s="14"/>
      <c r="FW114" s="14"/>
      <c r="FX114" s="14"/>
      <c r="FY114" s="14"/>
      <c r="FZ114" s="14"/>
      <c r="GA114" s="14"/>
      <c r="GB114" s="14"/>
      <c r="GC114" s="14"/>
      <c r="GD114" s="14"/>
      <c r="GE114" s="14"/>
      <c r="GF114" s="14"/>
      <c r="GG114" s="14"/>
      <c r="GH114" s="14"/>
      <c r="GI114" s="14"/>
      <c r="GJ114" s="14"/>
      <c r="GK114" s="14"/>
      <c r="GL114" s="14"/>
      <c r="GM114" s="14"/>
    </row>
    <row r="115" spans="1:195" x14ac:dyDescent="0.2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  <c r="EB115" s="14"/>
      <c r="EC115" s="14"/>
      <c r="ED115" s="14"/>
      <c r="EE115" s="14"/>
      <c r="EF115" s="14"/>
      <c r="EG115" s="14"/>
      <c r="EH115" s="14"/>
      <c r="EI115" s="14"/>
      <c r="EJ115" s="14"/>
      <c r="EK115" s="14"/>
      <c r="EL115" s="14"/>
      <c r="EM115" s="14"/>
      <c r="EN115" s="14"/>
      <c r="EO115" s="14"/>
      <c r="EP115" s="14"/>
      <c r="EQ115" s="14"/>
      <c r="ER115" s="14"/>
      <c r="ES115" s="14"/>
      <c r="ET115" s="14"/>
      <c r="EU115" s="14"/>
      <c r="EV115" s="14"/>
      <c r="EW115" s="14"/>
      <c r="EX115" s="14"/>
      <c r="EY115" s="14"/>
      <c r="EZ115" s="14"/>
      <c r="FA115" s="14"/>
      <c r="FB115" s="14"/>
      <c r="FC115" s="14"/>
      <c r="FD115" s="14"/>
      <c r="FE115" s="14"/>
      <c r="FF115" s="14"/>
      <c r="FG115" s="14"/>
      <c r="FH115" s="14"/>
      <c r="FI115" s="14"/>
      <c r="FJ115" s="14"/>
      <c r="FK115" s="14"/>
      <c r="FL115" s="14"/>
      <c r="FM115" s="14"/>
      <c r="FN115" s="14"/>
      <c r="FO115" s="14"/>
      <c r="FP115" s="14"/>
      <c r="FQ115" s="14"/>
      <c r="FR115" s="14"/>
      <c r="FS115" s="14"/>
      <c r="FT115" s="14"/>
      <c r="FU115" s="14"/>
      <c r="FV115" s="14"/>
      <c r="FW115" s="14"/>
      <c r="FX115" s="14"/>
      <c r="FY115" s="14"/>
      <c r="FZ115" s="14"/>
      <c r="GA115" s="14"/>
      <c r="GB115" s="14"/>
      <c r="GC115" s="14"/>
      <c r="GD115" s="14"/>
      <c r="GE115" s="14"/>
      <c r="GF115" s="14"/>
      <c r="GG115" s="14"/>
      <c r="GH115" s="14"/>
      <c r="GI115" s="14"/>
      <c r="GJ115" s="14"/>
      <c r="GK115" s="14"/>
      <c r="GL115" s="14"/>
      <c r="GM115" s="14"/>
    </row>
    <row r="116" spans="1:195" x14ac:dyDescent="0.2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  <c r="EH116" s="14"/>
      <c r="EI116" s="14"/>
      <c r="EJ116" s="14"/>
      <c r="EK116" s="14"/>
      <c r="EL116" s="14"/>
      <c r="EM116" s="14"/>
      <c r="EN116" s="14"/>
      <c r="EO116" s="14"/>
      <c r="EP116" s="14"/>
      <c r="EQ116" s="14"/>
      <c r="ER116" s="14"/>
      <c r="ES116" s="14"/>
      <c r="ET116" s="14"/>
      <c r="EU116" s="14"/>
      <c r="EV116" s="14"/>
      <c r="EW116" s="14"/>
      <c r="EX116" s="14"/>
      <c r="EY116" s="14"/>
      <c r="EZ116" s="14"/>
      <c r="FA116" s="14"/>
      <c r="FB116" s="14"/>
      <c r="FC116" s="14"/>
      <c r="FD116" s="14"/>
      <c r="FE116" s="14"/>
      <c r="FF116" s="14"/>
      <c r="FG116" s="14"/>
      <c r="FH116" s="14"/>
      <c r="FI116" s="14"/>
      <c r="FJ116" s="14"/>
      <c r="FK116" s="14"/>
      <c r="FL116" s="14"/>
      <c r="FM116" s="14"/>
      <c r="FN116" s="14"/>
      <c r="FO116" s="14"/>
      <c r="FP116" s="14"/>
      <c r="FQ116" s="14"/>
      <c r="FR116" s="14"/>
      <c r="FS116" s="14"/>
      <c r="FT116" s="14"/>
      <c r="FU116" s="14"/>
      <c r="FV116" s="14"/>
      <c r="FW116" s="14"/>
      <c r="FX116" s="14"/>
      <c r="FY116" s="14"/>
      <c r="FZ116" s="14"/>
      <c r="GA116" s="14"/>
      <c r="GB116" s="14"/>
      <c r="GC116" s="14"/>
      <c r="GD116" s="14"/>
      <c r="GE116" s="14"/>
      <c r="GF116" s="14"/>
      <c r="GG116" s="14"/>
      <c r="GH116" s="14"/>
      <c r="GI116" s="14"/>
      <c r="GJ116" s="14"/>
      <c r="GK116" s="14"/>
      <c r="GL116" s="14"/>
      <c r="GM116" s="14"/>
    </row>
    <row r="117" spans="1:195" x14ac:dyDescent="0.2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  <c r="EB117" s="14"/>
      <c r="EC117" s="14"/>
      <c r="ED117" s="14"/>
      <c r="EE117" s="14"/>
      <c r="EF117" s="14"/>
      <c r="EG117" s="14"/>
      <c r="EH117" s="14"/>
      <c r="EI117" s="14"/>
      <c r="EJ117" s="14"/>
      <c r="EK117" s="14"/>
      <c r="EL117" s="14"/>
      <c r="EM117" s="14"/>
      <c r="EN117" s="14"/>
      <c r="EO117" s="14"/>
      <c r="EP117" s="14"/>
      <c r="EQ117" s="14"/>
      <c r="ER117" s="14"/>
      <c r="ES117" s="14"/>
      <c r="ET117" s="14"/>
      <c r="EU117" s="14"/>
      <c r="EV117" s="14"/>
      <c r="EW117" s="14"/>
      <c r="EX117" s="14"/>
      <c r="EY117" s="14"/>
      <c r="EZ117" s="14"/>
      <c r="FA117" s="14"/>
      <c r="FB117" s="14"/>
      <c r="FC117" s="14"/>
      <c r="FD117" s="14"/>
      <c r="FE117" s="14"/>
      <c r="FF117" s="14"/>
      <c r="FG117" s="14"/>
      <c r="FH117" s="14"/>
      <c r="FI117" s="14"/>
      <c r="FJ117" s="14"/>
      <c r="FK117" s="14"/>
      <c r="FL117" s="14"/>
      <c r="FM117" s="14"/>
      <c r="FN117" s="14"/>
      <c r="FO117" s="14"/>
      <c r="FP117" s="14"/>
      <c r="FQ117" s="14"/>
      <c r="FR117" s="14"/>
      <c r="FS117" s="14"/>
      <c r="FT117" s="14"/>
      <c r="FU117" s="14"/>
      <c r="FV117" s="14"/>
      <c r="FW117" s="14"/>
      <c r="FX117" s="14"/>
      <c r="FY117" s="14"/>
      <c r="FZ117" s="14"/>
      <c r="GA117" s="14"/>
      <c r="GB117" s="14"/>
      <c r="GC117" s="14"/>
      <c r="GD117" s="14"/>
      <c r="GE117" s="14"/>
      <c r="GF117" s="14"/>
      <c r="GG117" s="14"/>
      <c r="GH117" s="14"/>
      <c r="GI117" s="14"/>
      <c r="GJ117" s="14"/>
      <c r="GK117" s="14"/>
      <c r="GL117" s="14"/>
      <c r="GM117" s="14"/>
    </row>
    <row r="118" spans="1:195" x14ac:dyDescent="0.2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  <c r="EB118" s="14"/>
      <c r="EC118" s="14"/>
      <c r="ED118" s="14"/>
      <c r="EE118" s="14"/>
      <c r="EF118" s="14"/>
      <c r="EG118" s="14"/>
      <c r="EH118" s="14"/>
      <c r="EI118" s="14"/>
      <c r="EJ118" s="14"/>
      <c r="EK118" s="14"/>
      <c r="EL118" s="14"/>
      <c r="EM118" s="14"/>
      <c r="EN118" s="14"/>
      <c r="EO118" s="14"/>
      <c r="EP118" s="14"/>
      <c r="EQ118" s="14"/>
      <c r="ER118" s="14"/>
      <c r="ES118" s="14"/>
      <c r="ET118" s="14"/>
      <c r="EU118" s="14"/>
      <c r="EV118" s="14"/>
      <c r="EW118" s="14"/>
      <c r="EX118" s="14"/>
      <c r="EY118" s="14"/>
      <c r="EZ118" s="14"/>
      <c r="FA118" s="14"/>
      <c r="FB118" s="14"/>
      <c r="FC118" s="14"/>
      <c r="FD118" s="14"/>
      <c r="FE118" s="14"/>
      <c r="FF118" s="14"/>
      <c r="FG118" s="14"/>
      <c r="FH118" s="14"/>
      <c r="FI118" s="14"/>
      <c r="FJ118" s="14"/>
      <c r="FK118" s="14"/>
      <c r="FL118" s="14"/>
      <c r="FM118" s="14"/>
      <c r="FN118" s="14"/>
      <c r="FO118" s="14"/>
      <c r="FP118" s="14"/>
      <c r="FQ118" s="14"/>
      <c r="FR118" s="14"/>
      <c r="FS118" s="14"/>
      <c r="FT118" s="14"/>
      <c r="FU118" s="14"/>
      <c r="FV118" s="14"/>
      <c r="FW118" s="14"/>
      <c r="FX118" s="14"/>
      <c r="FY118" s="14"/>
      <c r="FZ118" s="14"/>
      <c r="GA118" s="14"/>
      <c r="GB118" s="14"/>
      <c r="GC118" s="14"/>
      <c r="GD118" s="14"/>
      <c r="GE118" s="14"/>
      <c r="GF118" s="14"/>
      <c r="GG118" s="14"/>
      <c r="GH118" s="14"/>
      <c r="GI118" s="14"/>
      <c r="GJ118" s="14"/>
      <c r="GK118" s="14"/>
      <c r="GL118" s="14"/>
      <c r="GM118" s="14"/>
    </row>
    <row r="119" spans="1:195" x14ac:dyDescent="0.2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  <c r="EB119" s="14"/>
      <c r="EC119" s="14"/>
      <c r="ED119" s="14"/>
      <c r="EE119" s="14"/>
      <c r="EF119" s="14"/>
      <c r="EG119" s="14"/>
      <c r="EH119" s="14"/>
      <c r="EI119" s="14"/>
      <c r="EJ119" s="14"/>
      <c r="EK119" s="14"/>
      <c r="EL119" s="14"/>
      <c r="EM119" s="14"/>
      <c r="EN119" s="14"/>
      <c r="EO119" s="14"/>
      <c r="EP119" s="14"/>
      <c r="EQ119" s="14"/>
      <c r="ER119" s="14"/>
      <c r="ES119" s="14"/>
      <c r="ET119" s="14"/>
      <c r="EU119" s="14"/>
      <c r="EV119" s="14"/>
      <c r="EW119" s="14"/>
      <c r="EX119" s="14"/>
      <c r="EY119" s="14"/>
      <c r="EZ119" s="14"/>
      <c r="FA119" s="14"/>
      <c r="FB119" s="14"/>
      <c r="FC119" s="14"/>
      <c r="FD119" s="14"/>
      <c r="FE119" s="14"/>
      <c r="FF119" s="14"/>
      <c r="FG119" s="14"/>
      <c r="FH119" s="14"/>
      <c r="FI119" s="14"/>
      <c r="FJ119" s="14"/>
      <c r="FK119" s="14"/>
      <c r="FL119" s="14"/>
      <c r="FM119" s="14"/>
      <c r="FN119" s="14"/>
      <c r="FO119" s="14"/>
      <c r="FP119" s="14"/>
      <c r="FQ119" s="14"/>
      <c r="FR119" s="14"/>
      <c r="FS119" s="14"/>
      <c r="FT119" s="14"/>
      <c r="FU119" s="14"/>
      <c r="FV119" s="14"/>
      <c r="FW119" s="14"/>
      <c r="FX119" s="14"/>
      <c r="FY119" s="14"/>
      <c r="FZ119" s="14"/>
      <c r="GA119" s="14"/>
      <c r="GB119" s="14"/>
      <c r="GC119" s="14"/>
      <c r="GD119" s="14"/>
      <c r="GE119" s="14"/>
      <c r="GF119" s="14"/>
      <c r="GG119" s="14"/>
      <c r="GH119" s="14"/>
      <c r="GI119" s="14"/>
      <c r="GJ119" s="14"/>
      <c r="GK119" s="14"/>
      <c r="GL119" s="14"/>
      <c r="GM119" s="14"/>
    </row>
    <row r="120" spans="1:195" x14ac:dyDescent="0.2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14"/>
      <c r="DR120" s="14"/>
      <c r="DS120" s="14"/>
      <c r="DT120" s="14"/>
      <c r="DU120" s="14"/>
      <c r="DV120" s="14"/>
      <c r="DW120" s="14"/>
      <c r="DX120" s="14"/>
      <c r="DY120" s="14"/>
      <c r="DZ120" s="14"/>
      <c r="EA120" s="14"/>
      <c r="EB120" s="14"/>
      <c r="EC120" s="14"/>
      <c r="ED120" s="14"/>
      <c r="EE120" s="14"/>
      <c r="EF120" s="14"/>
      <c r="EG120" s="14"/>
      <c r="EH120" s="14"/>
      <c r="EI120" s="14"/>
      <c r="EJ120" s="14"/>
      <c r="EK120" s="14"/>
      <c r="EL120" s="14"/>
      <c r="EM120" s="14"/>
      <c r="EN120" s="14"/>
      <c r="EO120" s="14"/>
      <c r="EP120" s="14"/>
      <c r="EQ120" s="14"/>
      <c r="ER120" s="14"/>
      <c r="ES120" s="14"/>
      <c r="ET120" s="14"/>
      <c r="EU120" s="14"/>
      <c r="EV120" s="14"/>
      <c r="EW120" s="14"/>
      <c r="EX120" s="14"/>
      <c r="EY120" s="14"/>
      <c r="EZ120" s="14"/>
      <c r="FA120" s="14"/>
      <c r="FB120" s="14"/>
      <c r="FC120" s="14"/>
      <c r="FD120" s="14"/>
      <c r="FE120" s="14"/>
      <c r="FF120" s="14"/>
      <c r="FG120" s="14"/>
      <c r="FH120" s="14"/>
      <c r="FI120" s="14"/>
      <c r="FJ120" s="14"/>
      <c r="FK120" s="14"/>
      <c r="FL120" s="14"/>
      <c r="FM120" s="14"/>
      <c r="FN120" s="14"/>
      <c r="FO120" s="14"/>
      <c r="FP120" s="14"/>
      <c r="FQ120" s="14"/>
      <c r="FR120" s="14"/>
      <c r="FS120" s="14"/>
      <c r="FT120" s="14"/>
      <c r="FU120" s="14"/>
      <c r="FV120" s="14"/>
      <c r="FW120" s="14"/>
      <c r="FX120" s="14"/>
      <c r="FY120" s="14"/>
      <c r="FZ120" s="14"/>
      <c r="GA120" s="14"/>
      <c r="GB120" s="14"/>
      <c r="GC120" s="14"/>
      <c r="GD120" s="14"/>
      <c r="GE120" s="14"/>
      <c r="GF120" s="14"/>
      <c r="GG120" s="14"/>
      <c r="GH120" s="14"/>
      <c r="GI120" s="14"/>
      <c r="GJ120" s="14"/>
      <c r="GK120" s="14"/>
      <c r="GL120" s="14"/>
      <c r="GM120" s="14"/>
    </row>
    <row r="121" spans="1:195" x14ac:dyDescent="0.2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  <c r="EH121" s="14"/>
      <c r="EI121" s="14"/>
      <c r="EJ121" s="14"/>
      <c r="EK121" s="14"/>
      <c r="EL121" s="14"/>
      <c r="EM121" s="14"/>
      <c r="EN121" s="14"/>
      <c r="EO121" s="14"/>
      <c r="EP121" s="14"/>
      <c r="EQ121" s="14"/>
      <c r="ER121" s="14"/>
      <c r="ES121" s="14"/>
      <c r="ET121" s="14"/>
      <c r="EU121" s="14"/>
      <c r="EV121" s="14"/>
      <c r="EW121" s="14"/>
      <c r="EX121" s="14"/>
      <c r="EY121" s="14"/>
      <c r="EZ121" s="14"/>
      <c r="FA121" s="14"/>
      <c r="FB121" s="14"/>
      <c r="FC121" s="14"/>
      <c r="FD121" s="14"/>
      <c r="FE121" s="14"/>
      <c r="FF121" s="14"/>
      <c r="FG121" s="14"/>
      <c r="FH121" s="14"/>
      <c r="FI121" s="14"/>
      <c r="FJ121" s="14"/>
      <c r="FK121" s="14"/>
      <c r="FL121" s="14"/>
      <c r="FM121" s="14"/>
      <c r="FN121" s="14"/>
      <c r="FO121" s="14"/>
      <c r="FP121" s="14"/>
      <c r="FQ121" s="14"/>
      <c r="FR121" s="14"/>
      <c r="FS121" s="14"/>
      <c r="FT121" s="14"/>
      <c r="FU121" s="14"/>
      <c r="FV121" s="14"/>
      <c r="FW121" s="14"/>
      <c r="FX121" s="14"/>
      <c r="FY121" s="14"/>
      <c r="FZ121" s="14"/>
      <c r="GA121" s="14"/>
      <c r="GB121" s="14"/>
      <c r="GC121" s="14"/>
      <c r="GD121" s="14"/>
      <c r="GE121" s="14"/>
      <c r="GF121" s="14"/>
      <c r="GG121" s="14"/>
      <c r="GH121" s="14"/>
      <c r="GI121" s="14"/>
      <c r="GJ121" s="14"/>
      <c r="GK121" s="14"/>
      <c r="GL121" s="14"/>
      <c r="GM121" s="14"/>
    </row>
    <row r="122" spans="1:195" x14ac:dyDescent="0.2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  <c r="EH122" s="14"/>
      <c r="EI122" s="14"/>
      <c r="EJ122" s="14"/>
      <c r="EK122" s="14"/>
      <c r="EL122" s="14"/>
      <c r="EM122" s="14"/>
      <c r="EN122" s="14"/>
      <c r="EO122" s="14"/>
      <c r="EP122" s="14"/>
      <c r="EQ122" s="14"/>
      <c r="ER122" s="14"/>
      <c r="ES122" s="14"/>
      <c r="ET122" s="14"/>
      <c r="EU122" s="14"/>
      <c r="EV122" s="14"/>
      <c r="EW122" s="14"/>
      <c r="EX122" s="14"/>
      <c r="EY122" s="14"/>
      <c r="EZ122" s="14"/>
      <c r="FA122" s="14"/>
      <c r="FB122" s="14"/>
      <c r="FC122" s="14"/>
      <c r="FD122" s="14"/>
      <c r="FE122" s="14"/>
      <c r="FF122" s="14"/>
      <c r="FG122" s="14"/>
      <c r="FH122" s="14"/>
      <c r="FI122" s="14"/>
      <c r="FJ122" s="14"/>
      <c r="FK122" s="14"/>
      <c r="FL122" s="14"/>
      <c r="FM122" s="14"/>
      <c r="FN122" s="14"/>
      <c r="FO122" s="14"/>
      <c r="FP122" s="14"/>
      <c r="FQ122" s="14"/>
      <c r="FR122" s="14"/>
      <c r="FS122" s="14"/>
      <c r="FT122" s="14"/>
      <c r="FU122" s="14"/>
      <c r="FV122" s="14"/>
      <c r="FW122" s="14"/>
      <c r="FX122" s="14"/>
      <c r="FY122" s="14"/>
      <c r="FZ122" s="14"/>
      <c r="GA122" s="14"/>
      <c r="GB122" s="14"/>
      <c r="GC122" s="14"/>
      <c r="GD122" s="14"/>
      <c r="GE122" s="14"/>
      <c r="GF122" s="14"/>
      <c r="GG122" s="14"/>
      <c r="GH122" s="14"/>
      <c r="GI122" s="14"/>
      <c r="GJ122" s="14"/>
      <c r="GK122" s="14"/>
      <c r="GL122" s="14"/>
      <c r="GM122" s="14"/>
    </row>
    <row r="123" spans="1:195" x14ac:dyDescent="0.2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  <c r="EH123" s="14"/>
      <c r="EI123" s="14"/>
      <c r="EJ123" s="14"/>
      <c r="EK123" s="14"/>
      <c r="EL123" s="14"/>
      <c r="EM123" s="14"/>
      <c r="EN123" s="14"/>
      <c r="EO123" s="14"/>
      <c r="EP123" s="14"/>
      <c r="EQ123" s="14"/>
      <c r="ER123" s="14"/>
      <c r="ES123" s="14"/>
      <c r="ET123" s="14"/>
      <c r="EU123" s="14"/>
      <c r="EV123" s="14"/>
      <c r="EW123" s="14"/>
      <c r="EX123" s="14"/>
      <c r="EY123" s="14"/>
      <c r="EZ123" s="14"/>
      <c r="FA123" s="14"/>
      <c r="FB123" s="14"/>
      <c r="FC123" s="14"/>
      <c r="FD123" s="14"/>
      <c r="FE123" s="14"/>
      <c r="FF123" s="14"/>
      <c r="FG123" s="14"/>
      <c r="FH123" s="14"/>
      <c r="FI123" s="14"/>
      <c r="FJ123" s="14"/>
      <c r="FK123" s="14"/>
      <c r="FL123" s="14"/>
      <c r="FM123" s="14"/>
      <c r="FN123" s="14"/>
      <c r="FO123" s="14"/>
      <c r="FP123" s="14"/>
      <c r="FQ123" s="14"/>
      <c r="FR123" s="14"/>
      <c r="FS123" s="14"/>
      <c r="FT123" s="14"/>
      <c r="FU123" s="14"/>
      <c r="FV123" s="14"/>
      <c r="FW123" s="14"/>
      <c r="FX123" s="14"/>
      <c r="FY123" s="14"/>
      <c r="FZ123" s="14"/>
      <c r="GA123" s="14"/>
      <c r="GB123" s="14"/>
      <c r="GC123" s="14"/>
      <c r="GD123" s="14"/>
      <c r="GE123" s="14"/>
      <c r="GF123" s="14"/>
      <c r="GG123" s="14"/>
      <c r="GH123" s="14"/>
      <c r="GI123" s="14"/>
      <c r="GJ123" s="14"/>
      <c r="GK123" s="14"/>
      <c r="GL123" s="14"/>
      <c r="GM123" s="14"/>
    </row>
    <row r="124" spans="1:195" x14ac:dyDescent="0.2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  <c r="EH124" s="14"/>
      <c r="EI124" s="14"/>
      <c r="EJ124" s="14"/>
      <c r="EK124" s="14"/>
      <c r="EL124" s="14"/>
      <c r="EM124" s="14"/>
      <c r="EN124" s="14"/>
      <c r="EO124" s="14"/>
      <c r="EP124" s="14"/>
      <c r="EQ124" s="14"/>
      <c r="ER124" s="14"/>
      <c r="ES124" s="14"/>
      <c r="ET124" s="14"/>
      <c r="EU124" s="14"/>
      <c r="EV124" s="14"/>
      <c r="EW124" s="14"/>
      <c r="EX124" s="14"/>
      <c r="EY124" s="14"/>
      <c r="EZ124" s="14"/>
      <c r="FA124" s="14"/>
      <c r="FB124" s="14"/>
      <c r="FC124" s="14"/>
      <c r="FD124" s="14"/>
      <c r="FE124" s="14"/>
      <c r="FF124" s="14"/>
      <c r="FG124" s="14"/>
      <c r="FH124" s="14"/>
      <c r="FI124" s="14"/>
      <c r="FJ124" s="14"/>
      <c r="FK124" s="14"/>
      <c r="FL124" s="14"/>
      <c r="FM124" s="14"/>
      <c r="FN124" s="14"/>
      <c r="FO124" s="14"/>
      <c r="FP124" s="14"/>
      <c r="FQ124" s="14"/>
      <c r="FR124" s="14"/>
      <c r="FS124" s="14"/>
      <c r="FT124" s="14"/>
      <c r="FU124" s="14"/>
      <c r="FV124" s="14"/>
      <c r="FW124" s="14"/>
      <c r="FX124" s="14"/>
      <c r="FY124" s="14"/>
      <c r="FZ124" s="14"/>
      <c r="GA124" s="14"/>
      <c r="GB124" s="14"/>
      <c r="GC124" s="14"/>
      <c r="GD124" s="14"/>
      <c r="GE124" s="14"/>
      <c r="GF124" s="14"/>
      <c r="GG124" s="14"/>
      <c r="GH124" s="14"/>
      <c r="GI124" s="14"/>
      <c r="GJ124" s="14"/>
      <c r="GK124" s="14"/>
      <c r="GL124" s="14"/>
      <c r="GM124" s="14"/>
    </row>
    <row r="125" spans="1:195" x14ac:dyDescent="0.2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  <c r="EH125" s="14"/>
      <c r="EI125" s="14"/>
      <c r="EJ125" s="14"/>
      <c r="EK125" s="14"/>
      <c r="EL125" s="14"/>
      <c r="EM125" s="14"/>
      <c r="EN125" s="14"/>
      <c r="EO125" s="14"/>
      <c r="EP125" s="14"/>
      <c r="EQ125" s="14"/>
      <c r="ER125" s="14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14"/>
      <c r="FG125" s="14"/>
      <c r="FH125" s="14"/>
      <c r="FI125" s="14"/>
      <c r="FJ125" s="14"/>
      <c r="FK125" s="14"/>
      <c r="FL125" s="14"/>
      <c r="FM125" s="14"/>
      <c r="FN125" s="14"/>
      <c r="FO125" s="14"/>
      <c r="FP125" s="14"/>
      <c r="FQ125" s="14"/>
      <c r="FR125" s="14"/>
      <c r="FS125" s="14"/>
      <c r="FT125" s="14"/>
      <c r="FU125" s="14"/>
      <c r="FV125" s="14"/>
      <c r="FW125" s="14"/>
      <c r="FX125" s="14"/>
      <c r="FY125" s="14"/>
      <c r="FZ125" s="14"/>
      <c r="GA125" s="14"/>
      <c r="GB125" s="14"/>
      <c r="GC125" s="14"/>
      <c r="GD125" s="14"/>
      <c r="GE125" s="14"/>
      <c r="GF125" s="14"/>
      <c r="GG125" s="14"/>
      <c r="GH125" s="14"/>
      <c r="GI125" s="14"/>
      <c r="GJ125" s="14"/>
      <c r="GK125" s="14"/>
      <c r="GL125" s="14"/>
      <c r="GM125" s="14"/>
    </row>
    <row r="126" spans="1:195" x14ac:dyDescent="0.2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  <c r="EB126" s="14"/>
      <c r="EC126" s="14"/>
      <c r="ED126" s="14"/>
      <c r="EE126" s="14"/>
      <c r="EF126" s="14"/>
      <c r="EG126" s="14"/>
      <c r="EH126" s="14"/>
      <c r="EI126" s="14"/>
      <c r="EJ126" s="14"/>
      <c r="EK126" s="14"/>
      <c r="EL126" s="14"/>
      <c r="EM126" s="14"/>
      <c r="EN126" s="14"/>
      <c r="EO126" s="14"/>
      <c r="EP126" s="14"/>
      <c r="EQ126" s="14"/>
      <c r="ER126" s="14"/>
      <c r="ES126" s="14"/>
      <c r="ET126" s="14"/>
      <c r="EU126" s="14"/>
      <c r="EV126" s="14"/>
      <c r="EW126" s="14"/>
      <c r="EX126" s="14"/>
      <c r="EY126" s="14"/>
      <c r="EZ126" s="14"/>
      <c r="FA126" s="14"/>
      <c r="FB126" s="14"/>
      <c r="FC126" s="14"/>
      <c r="FD126" s="14"/>
      <c r="FE126" s="14"/>
      <c r="FF126" s="14"/>
      <c r="FG126" s="14"/>
      <c r="FH126" s="14"/>
      <c r="FI126" s="14"/>
      <c r="FJ126" s="14"/>
      <c r="FK126" s="14"/>
      <c r="FL126" s="14"/>
      <c r="FM126" s="14"/>
      <c r="FN126" s="14"/>
      <c r="FO126" s="14"/>
      <c r="FP126" s="14"/>
      <c r="FQ126" s="14"/>
      <c r="FR126" s="14"/>
      <c r="FS126" s="14"/>
      <c r="FT126" s="14"/>
      <c r="FU126" s="14"/>
      <c r="FV126" s="14"/>
      <c r="FW126" s="14"/>
      <c r="FX126" s="14"/>
      <c r="FY126" s="14"/>
      <c r="FZ126" s="14"/>
      <c r="GA126" s="14"/>
      <c r="GB126" s="14"/>
      <c r="GC126" s="14"/>
      <c r="GD126" s="14"/>
      <c r="GE126" s="14"/>
      <c r="GF126" s="14"/>
      <c r="GG126" s="14"/>
      <c r="GH126" s="14"/>
      <c r="GI126" s="14"/>
      <c r="GJ126" s="14"/>
      <c r="GK126" s="14"/>
      <c r="GL126" s="14"/>
      <c r="GM126" s="14"/>
    </row>
    <row r="127" spans="1:195" x14ac:dyDescent="0.2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  <c r="EH127" s="14"/>
      <c r="EI127" s="14"/>
      <c r="EJ127" s="14"/>
      <c r="EK127" s="14"/>
      <c r="EL127" s="14"/>
      <c r="EM127" s="14"/>
      <c r="EN127" s="14"/>
      <c r="EO127" s="14"/>
      <c r="EP127" s="14"/>
      <c r="EQ127" s="14"/>
      <c r="ER127" s="14"/>
      <c r="ES127" s="14"/>
      <c r="ET127" s="14"/>
      <c r="EU127" s="14"/>
      <c r="EV127" s="14"/>
      <c r="EW127" s="14"/>
      <c r="EX127" s="14"/>
      <c r="EY127" s="14"/>
      <c r="EZ127" s="14"/>
      <c r="FA127" s="14"/>
      <c r="FB127" s="14"/>
      <c r="FC127" s="14"/>
      <c r="FD127" s="14"/>
      <c r="FE127" s="14"/>
      <c r="FF127" s="14"/>
      <c r="FG127" s="14"/>
      <c r="FH127" s="14"/>
      <c r="FI127" s="14"/>
      <c r="FJ127" s="14"/>
      <c r="FK127" s="14"/>
      <c r="FL127" s="14"/>
      <c r="FM127" s="14"/>
      <c r="FN127" s="14"/>
      <c r="FO127" s="14"/>
      <c r="FP127" s="14"/>
      <c r="FQ127" s="14"/>
      <c r="FR127" s="14"/>
      <c r="FS127" s="14"/>
      <c r="FT127" s="14"/>
      <c r="FU127" s="14"/>
      <c r="FV127" s="14"/>
      <c r="FW127" s="14"/>
      <c r="FX127" s="14"/>
      <c r="FY127" s="14"/>
      <c r="FZ127" s="14"/>
      <c r="GA127" s="14"/>
      <c r="GB127" s="14"/>
      <c r="GC127" s="14"/>
      <c r="GD127" s="14"/>
      <c r="GE127" s="14"/>
      <c r="GF127" s="14"/>
      <c r="GG127" s="14"/>
      <c r="GH127" s="14"/>
      <c r="GI127" s="14"/>
      <c r="GJ127" s="14"/>
      <c r="GK127" s="14"/>
      <c r="GL127" s="14"/>
      <c r="GM127" s="14"/>
    </row>
    <row r="128" spans="1:195" x14ac:dyDescent="0.2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  <c r="EH128" s="14"/>
      <c r="EI128" s="14"/>
      <c r="EJ128" s="14"/>
      <c r="EK128" s="14"/>
      <c r="EL128" s="14"/>
      <c r="EM128" s="14"/>
      <c r="EN128" s="14"/>
      <c r="EO128" s="14"/>
      <c r="EP128" s="14"/>
      <c r="EQ128" s="14"/>
      <c r="ER128" s="14"/>
      <c r="ES128" s="14"/>
      <c r="ET128" s="14"/>
      <c r="EU128" s="14"/>
      <c r="EV128" s="14"/>
      <c r="EW128" s="14"/>
      <c r="EX128" s="14"/>
      <c r="EY128" s="14"/>
      <c r="EZ128" s="14"/>
      <c r="FA128" s="14"/>
      <c r="FB128" s="14"/>
      <c r="FC128" s="14"/>
      <c r="FD128" s="14"/>
      <c r="FE128" s="14"/>
      <c r="FF128" s="14"/>
      <c r="FG128" s="14"/>
      <c r="FH128" s="14"/>
      <c r="FI128" s="14"/>
      <c r="FJ128" s="14"/>
      <c r="FK128" s="14"/>
      <c r="FL128" s="14"/>
      <c r="FM128" s="14"/>
      <c r="FN128" s="14"/>
      <c r="FO128" s="14"/>
      <c r="FP128" s="14"/>
      <c r="FQ128" s="14"/>
      <c r="FR128" s="14"/>
      <c r="FS128" s="14"/>
      <c r="FT128" s="14"/>
      <c r="FU128" s="14"/>
      <c r="FV128" s="14"/>
      <c r="FW128" s="14"/>
      <c r="FX128" s="14"/>
      <c r="FY128" s="14"/>
      <c r="FZ128" s="14"/>
      <c r="GA128" s="14"/>
      <c r="GB128" s="14"/>
      <c r="GC128" s="14"/>
      <c r="GD128" s="14"/>
      <c r="GE128" s="14"/>
      <c r="GF128" s="14"/>
      <c r="GG128" s="14"/>
      <c r="GH128" s="14"/>
      <c r="GI128" s="14"/>
      <c r="GJ128" s="14"/>
      <c r="GK128" s="14"/>
      <c r="GL128" s="14"/>
      <c r="GM128" s="14"/>
    </row>
    <row r="129" spans="1:195" x14ac:dyDescent="0.2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  <c r="EH129" s="14"/>
      <c r="EI129" s="14"/>
      <c r="EJ129" s="14"/>
      <c r="EK129" s="14"/>
      <c r="EL129" s="14"/>
      <c r="EM129" s="14"/>
      <c r="EN129" s="14"/>
      <c r="EO129" s="14"/>
      <c r="EP129" s="14"/>
      <c r="EQ129" s="14"/>
      <c r="ER129" s="14"/>
      <c r="ES129" s="14"/>
      <c r="ET129" s="14"/>
      <c r="EU129" s="14"/>
      <c r="EV129" s="14"/>
      <c r="EW129" s="14"/>
      <c r="EX129" s="14"/>
      <c r="EY129" s="14"/>
      <c r="EZ129" s="14"/>
      <c r="FA129" s="14"/>
      <c r="FB129" s="14"/>
      <c r="FC129" s="14"/>
      <c r="FD129" s="14"/>
      <c r="FE129" s="14"/>
      <c r="FF129" s="14"/>
      <c r="FG129" s="14"/>
      <c r="FH129" s="14"/>
      <c r="FI129" s="14"/>
      <c r="FJ129" s="14"/>
      <c r="FK129" s="14"/>
      <c r="FL129" s="14"/>
      <c r="FM129" s="14"/>
      <c r="FN129" s="14"/>
      <c r="FO129" s="14"/>
      <c r="FP129" s="14"/>
      <c r="FQ129" s="14"/>
      <c r="FR129" s="14"/>
      <c r="FS129" s="14"/>
      <c r="FT129" s="14"/>
      <c r="FU129" s="14"/>
      <c r="FV129" s="14"/>
      <c r="FW129" s="14"/>
      <c r="FX129" s="14"/>
      <c r="FY129" s="14"/>
      <c r="FZ129" s="14"/>
      <c r="GA129" s="14"/>
      <c r="GB129" s="14"/>
      <c r="GC129" s="14"/>
      <c r="GD129" s="14"/>
      <c r="GE129" s="14"/>
      <c r="GF129" s="14"/>
      <c r="GG129" s="14"/>
      <c r="GH129" s="14"/>
      <c r="GI129" s="14"/>
      <c r="GJ129" s="14"/>
      <c r="GK129" s="14"/>
      <c r="GL129" s="14"/>
      <c r="GM129" s="14"/>
    </row>
    <row r="130" spans="1:195" x14ac:dyDescent="0.2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  <c r="EH130" s="14"/>
      <c r="EI130" s="14"/>
      <c r="EJ130" s="14"/>
      <c r="EK130" s="14"/>
      <c r="EL130" s="14"/>
      <c r="EM130" s="14"/>
      <c r="EN130" s="14"/>
      <c r="EO130" s="14"/>
      <c r="EP130" s="14"/>
      <c r="EQ130" s="14"/>
      <c r="ER130" s="14"/>
      <c r="ES130" s="14"/>
      <c r="ET130" s="14"/>
      <c r="EU130" s="14"/>
      <c r="EV130" s="14"/>
      <c r="EW130" s="14"/>
      <c r="EX130" s="14"/>
      <c r="EY130" s="14"/>
      <c r="EZ130" s="14"/>
      <c r="FA130" s="14"/>
      <c r="FB130" s="14"/>
      <c r="FC130" s="14"/>
      <c r="FD130" s="14"/>
      <c r="FE130" s="14"/>
      <c r="FF130" s="14"/>
      <c r="FG130" s="14"/>
      <c r="FH130" s="14"/>
      <c r="FI130" s="14"/>
      <c r="FJ130" s="14"/>
      <c r="FK130" s="14"/>
      <c r="FL130" s="14"/>
      <c r="FM130" s="14"/>
      <c r="FN130" s="14"/>
      <c r="FO130" s="14"/>
      <c r="FP130" s="14"/>
      <c r="FQ130" s="14"/>
      <c r="FR130" s="14"/>
      <c r="FS130" s="14"/>
      <c r="FT130" s="14"/>
      <c r="FU130" s="14"/>
      <c r="FV130" s="14"/>
      <c r="FW130" s="14"/>
      <c r="FX130" s="14"/>
      <c r="FY130" s="14"/>
      <c r="FZ130" s="14"/>
      <c r="GA130" s="14"/>
      <c r="GB130" s="14"/>
      <c r="GC130" s="14"/>
      <c r="GD130" s="14"/>
      <c r="GE130" s="14"/>
      <c r="GF130" s="14"/>
      <c r="GG130" s="14"/>
      <c r="GH130" s="14"/>
      <c r="GI130" s="14"/>
      <c r="GJ130" s="14"/>
      <c r="GK130" s="14"/>
      <c r="GL130" s="14"/>
      <c r="GM130" s="14"/>
    </row>
    <row r="131" spans="1:195" x14ac:dyDescent="0.2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  <c r="EH131" s="14"/>
      <c r="EI131" s="14"/>
      <c r="EJ131" s="14"/>
      <c r="EK131" s="14"/>
      <c r="EL131" s="14"/>
      <c r="EM131" s="14"/>
      <c r="EN131" s="14"/>
      <c r="EO131" s="14"/>
      <c r="EP131" s="14"/>
      <c r="EQ131" s="14"/>
      <c r="ER131" s="14"/>
      <c r="ES131" s="14"/>
      <c r="ET131" s="14"/>
      <c r="EU131" s="14"/>
      <c r="EV131" s="14"/>
      <c r="EW131" s="14"/>
      <c r="EX131" s="14"/>
      <c r="EY131" s="14"/>
      <c r="EZ131" s="14"/>
      <c r="FA131" s="14"/>
      <c r="FB131" s="14"/>
      <c r="FC131" s="14"/>
      <c r="FD131" s="14"/>
      <c r="FE131" s="14"/>
      <c r="FF131" s="14"/>
      <c r="FG131" s="14"/>
      <c r="FH131" s="14"/>
      <c r="FI131" s="14"/>
      <c r="FJ131" s="14"/>
      <c r="FK131" s="14"/>
      <c r="FL131" s="14"/>
      <c r="FM131" s="14"/>
      <c r="FN131" s="14"/>
      <c r="FO131" s="14"/>
      <c r="FP131" s="14"/>
      <c r="FQ131" s="14"/>
      <c r="FR131" s="14"/>
      <c r="FS131" s="14"/>
      <c r="FT131" s="14"/>
      <c r="FU131" s="14"/>
      <c r="FV131" s="14"/>
      <c r="FW131" s="14"/>
      <c r="FX131" s="14"/>
      <c r="FY131" s="14"/>
      <c r="FZ131" s="14"/>
      <c r="GA131" s="14"/>
      <c r="GB131" s="14"/>
      <c r="GC131" s="14"/>
      <c r="GD131" s="14"/>
      <c r="GE131" s="14"/>
      <c r="GF131" s="14"/>
      <c r="GG131" s="14"/>
      <c r="GH131" s="14"/>
      <c r="GI131" s="14"/>
      <c r="GJ131" s="14"/>
      <c r="GK131" s="14"/>
      <c r="GL131" s="14"/>
      <c r="GM131" s="14"/>
    </row>
    <row r="132" spans="1:195" x14ac:dyDescent="0.2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4"/>
      <c r="DF132" s="14"/>
      <c r="DG132" s="14"/>
      <c r="DH132" s="14"/>
      <c r="DI132" s="14"/>
      <c r="DJ132" s="14"/>
      <c r="DK132" s="14"/>
      <c r="DL132" s="14"/>
      <c r="DM132" s="14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14"/>
      <c r="DZ132" s="14"/>
      <c r="EA132" s="14"/>
      <c r="EB132" s="14"/>
      <c r="EC132" s="14"/>
      <c r="ED132" s="14"/>
      <c r="EE132" s="14"/>
      <c r="EF132" s="14"/>
      <c r="EG132" s="14"/>
      <c r="EH132" s="14"/>
      <c r="EI132" s="14"/>
      <c r="EJ132" s="14"/>
      <c r="EK132" s="14"/>
      <c r="EL132" s="14"/>
      <c r="EM132" s="14"/>
      <c r="EN132" s="14"/>
      <c r="EO132" s="14"/>
      <c r="EP132" s="14"/>
      <c r="EQ132" s="14"/>
      <c r="ER132" s="14"/>
      <c r="ES132" s="14"/>
      <c r="ET132" s="14"/>
      <c r="EU132" s="14"/>
      <c r="EV132" s="14"/>
      <c r="EW132" s="14"/>
      <c r="EX132" s="14"/>
      <c r="EY132" s="14"/>
      <c r="EZ132" s="14"/>
      <c r="FA132" s="14"/>
      <c r="FB132" s="14"/>
      <c r="FC132" s="14"/>
      <c r="FD132" s="14"/>
      <c r="FE132" s="14"/>
      <c r="FF132" s="14"/>
      <c r="FG132" s="14"/>
      <c r="FH132" s="14"/>
      <c r="FI132" s="14"/>
      <c r="FJ132" s="14"/>
      <c r="FK132" s="14"/>
      <c r="FL132" s="14"/>
      <c r="FM132" s="14"/>
      <c r="FN132" s="14"/>
      <c r="FO132" s="14"/>
      <c r="FP132" s="14"/>
      <c r="FQ132" s="14"/>
      <c r="FR132" s="14"/>
      <c r="FS132" s="14"/>
      <c r="FT132" s="14"/>
      <c r="FU132" s="14"/>
      <c r="FV132" s="14"/>
      <c r="FW132" s="14"/>
      <c r="FX132" s="14"/>
      <c r="FY132" s="14"/>
      <c r="FZ132" s="14"/>
      <c r="GA132" s="14"/>
      <c r="GB132" s="14"/>
      <c r="GC132" s="14"/>
      <c r="GD132" s="14"/>
      <c r="GE132" s="14"/>
      <c r="GF132" s="14"/>
      <c r="GG132" s="14"/>
      <c r="GH132" s="14"/>
      <c r="GI132" s="14"/>
      <c r="GJ132" s="14"/>
      <c r="GK132" s="14"/>
      <c r="GL132" s="14"/>
      <c r="GM132" s="14"/>
    </row>
    <row r="133" spans="1:195" x14ac:dyDescent="0.2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  <c r="EH133" s="14"/>
      <c r="EI133" s="14"/>
      <c r="EJ133" s="14"/>
      <c r="EK133" s="14"/>
      <c r="EL133" s="14"/>
      <c r="EM133" s="14"/>
      <c r="EN133" s="14"/>
      <c r="EO133" s="14"/>
      <c r="EP133" s="14"/>
      <c r="EQ133" s="14"/>
      <c r="ER133" s="14"/>
      <c r="ES133" s="14"/>
      <c r="ET133" s="14"/>
      <c r="EU133" s="14"/>
      <c r="EV133" s="14"/>
      <c r="EW133" s="14"/>
      <c r="EX133" s="14"/>
      <c r="EY133" s="14"/>
      <c r="EZ133" s="14"/>
      <c r="FA133" s="14"/>
      <c r="FB133" s="14"/>
      <c r="FC133" s="14"/>
      <c r="FD133" s="14"/>
      <c r="FE133" s="14"/>
      <c r="FF133" s="14"/>
      <c r="FG133" s="14"/>
      <c r="FH133" s="14"/>
      <c r="FI133" s="14"/>
      <c r="FJ133" s="14"/>
      <c r="FK133" s="14"/>
      <c r="FL133" s="14"/>
      <c r="FM133" s="14"/>
      <c r="FN133" s="14"/>
      <c r="FO133" s="14"/>
      <c r="FP133" s="14"/>
      <c r="FQ133" s="14"/>
      <c r="FR133" s="14"/>
      <c r="FS133" s="14"/>
      <c r="FT133" s="14"/>
      <c r="FU133" s="14"/>
      <c r="FV133" s="14"/>
      <c r="FW133" s="14"/>
      <c r="FX133" s="14"/>
      <c r="FY133" s="14"/>
      <c r="FZ133" s="14"/>
      <c r="GA133" s="14"/>
      <c r="GB133" s="14"/>
      <c r="GC133" s="14"/>
      <c r="GD133" s="14"/>
      <c r="GE133" s="14"/>
      <c r="GF133" s="14"/>
      <c r="GG133" s="14"/>
      <c r="GH133" s="14"/>
      <c r="GI133" s="14"/>
      <c r="GJ133" s="14"/>
      <c r="GK133" s="14"/>
      <c r="GL133" s="14"/>
      <c r="GM133" s="14"/>
    </row>
    <row r="134" spans="1:195" x14ac:dyDescent="0.2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  <c r="EB134" s="14"/>
      <c r="EC134" s="14"/>
      <c r="ED134" s="14"/>
      <c r="EE134" s="14"/>
      <c r="EF134" s="14"/>
      <c r="EG134" s="14"/>
      <c r="EH134" s="14"/>
      <c r="EI134" s="14"/>
      <c r="EJ134" s="14"/>
      <c r="EK134" s="14"/>
      <c r="EL134" s="14"/>
      <c r="EM134" s="14"/>
      <c r="EN134" s="14"/>
      <c r="EO134" s="14"/>
      <c r="EP134" s="14"/>
      <c r="EQ134" s="14"/>
      <c r="ER134" s="14"/>
      <c r="ES134" s="14"/>
      <c r="ET134" s="14"/>
      <c r="EU134" s="14"/>
      <c r="EV134" s="14"/>
      <c r="EW134" s="14"/>
      <c r="EX134" s="14"/>
      <c r="EY134" s="14"/>
      <c r="EZ134" s="14"/>
      <c r="FA134" s="14"/>
      <c r="FB134" s="14"/>
      <c r="FC134" s="14"/>
      <c r="FD134" s="14"/>
      <c r="FE134" s="14"/>
      <c r="FF134" s="14"/>
      <c r="FG134" s="14"/>
      <c r="FH134" s="14"/>
      <c r="FI134" s="14"/>
      <c r="FJ134" s="14"/>
      <c r="FK134" s="14"/>
      <c r="FL134" s="14"/>
      <c r="FM134" s="14"/>
      <c r="FN134" s="14"/>
      <c r="FO134" s="14"/>
      <c r="FP134" s="14"/>
      <c r="FQ134" s="14"/>
      <c r="FR134" s="14"/>
      <c r="FS134" s="14"/>
      <c r="FT134" s="14"/>
      <c r="FU134" s="14"/>
      <c r="FV134" s="14"/>
      <c r="FW134" s="14"/>
      <c r="FX134" s="14"/>
      <c r="FY134" s="14"/>
      <c r="FZ134" s="14"/>
      <c r="GA134" s="14"/>
      <c r="GB134" s="14"/>
      <c r="GC134" s="14"/>
      <c r="GD134" s="14"/>
      <c r="GE134" s="14"/>
      <c r="GF134" s="14"/>
      <c r="GG134" s="14"/>
      <c r="GH134" s="14"/>
      <c r="GI134" s="14"/>
      <c r="GJ134" s="14"/>
      <c r="GK134" s="14"/>
      <c r="GL134" s="14"/>
      <c r="GM134" s="14"/>
    </row>
    <row r="135" spans="1:195" x14ac:dyDescent="0.2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  <c r="EH135" s="14"/>
      <c r="EI135" s="14"/>
      <c r="EJ135" s="14"/>
      <c r="EK135" s="14"/>
      <c r="EL135" s="14"/>
      <c r="EM135" s="14"/>
      <c r="EN135" s="14"/>
      <c r="EO135" s="14"/>
      <c r="EP135" s="14"/>
      <c r="EQ135" s="14"/>
      <c r="ER135" s="14"/>
      <c r="ES135" s="14"/>
      <c r="ET135" s="14"/>
      <c r="EU135" s="14"/>
      <c r="EV135" s="14"/>
      <c r="EW135" s="14"/>
      <c r="EX135" s="14"/>
      <c r="EY135" s="14"/>
      <c r="EZ135" s="14"/>
      <c r="FA135" s="14"/>
      <c r="FB135" s="14"/>
      <c r="FC135" s="14"/>
      <c r="FD135" s="14"/>
      <c r="FE135" s="14"/>
      <c r="FF135" s="14"/>
      <c r="FG135" s="14"/>
      <c r="FH135" s="14"/>
      <c r="FI135" s="14"/>
      <c r="FJ135" s="14"/>
      <c r="FK135" s="14"/>
      <c r="FL135" s="14"/>
      <c r="FM135" s="14"/>
      <c r="FN135" s="14"/>
      <c r="FO135" s="14"/>
      <c r="FP135" s="14"/>
      <c r="FQ135" s="14"/>
      <c r="FR135" s="14"/>
      <c r="FS135" s="14"/>
      <c r="FT135" s="14"/>
      <c r="FU135" s="14"/>
      <c r="FV135" s="14"/>
      <c r="FW135" s="14"/>
      <c r="FX135" s="14"/>
      <c r="FY135" s="14"/>
      <c r="FZ135" s="14"/>
      <c r="GA135" s="14"/>
      <c r="GB135" s="14"/>
      <c r="GC135" s="14"/>
      <c r="GD135" s="14"/>
      <c r="GE135" s="14"/>
      <c r="GF135" s="14"/>
      <c r="GG135" s="14"/>
      <c r="GH135" s="14"/>
      <c r="GI135" s="14"/>
      <c r="GJ135" s="14"/>
      <c r="GK135" s="14"/>
      <c r="GL135" s="14"/>
      <c r="GM135" s="14"/>
    </row>
    <row r="136" spans="1:195" x14ac:dyDescent="0.2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  <c r="EH136" s="14"/>
      <c r="EI136" s="14"/>
      <c r="EJ136" s="14"/>
      <c r="EK136" s="14"/>
      <c r="EL136" s="14"/>
      <c r="EM136" s="14"/>
      <c r="EN136" s="14"/>
      <c r="EO136" s="14"/>
      <c r="EP136" s="14"/>
      <c r="EQ136" s="14"/>
      <c r="ER136" s="14"/>
      <c r="ES136" s="14"/>
      <c r="ET136" s="14"/>
      <c r="EU136" s="14"/>
      <c r="EV136" s="14"/>
      <c r="EW136" s="14"/>
      <c r="EX136" s="14"/>
      <c r="EY136" s="14"/>
      <c r="EZ136" s="14"/>
      <c r="FA136" s="14"/>
      <c r="FB136" s="14"/>
      <c r="FC136" s="14"/>
      <c r="FD136" s="14"/>
      <c r="FE136" s="14"/>
      <c r="FF136" s="14"/>
      <c r="FG136" s="14"/>
      <c r="FH136" s="14"/>
      <c r="FI136" s="14"/>
      <c r="FJ136" s="14"/>
      <c r="FK136" s="14"/>
      <c r="FL136" s="14"/>
      <c r="FM136" s="14"/>
      <c r="FN136" s="14"/>
      <c r="FO136" s="14"/>
      <c r="FP136" s="14"/>
      <c r="FQ136" s="14"/>
      <c r="FR136" s="14"/>
      <c r="FS136" s="14"/>
      <c r="FT136" s="14"/>
      <c r="FU136" s="14"/>
      <c r="FV136" s="14"/>
      <c r="FW136" s="14"/>
      <c r="FX136" s="14"/>
      <c r="FY136" s="14"/>
      <c r="FZ136" s="14"/>
      <c r="GA136" s="14"/>
      <c r="GB136" s="14"/>
      <c r="GC136" s="14"/>
      <c r="GD136" s="14"/>
      <c r="GE136" s="14"/>
      <c r="GF136" s="14"/>
      <c r="GG136" s="14"/>
      <c r="GH136" s="14"/>
      <c r="GI136" s="14"/>
      <c r="GJ136" s="14"/>
      <c r="GK136" s="14"/>
      <c r="GL136" s="14"/>
      <c r="GM136" s="14"/>
    </row>
    <row r="137" spans="1:195" x14ac:dyDescent="0.2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  <c r="EH137" s="14"/>
      <c r="EI137" s="14"/>
      <c r="EJ137" s="14"/>
      <c r="EK137" s="14"/>
      <c r="EL137" s="14"/>
      <c r="EM137" s="14"/>
      <c r="EN137" s="14"/>
      <c r="EO137" s="14"/>
      <c r="EP137" s="14"/>
      <c r="EQ137" s="14"/>
      <c r="ER137" s="14"/>
      <c r="ES137" s="14"/>
      <c r="ET137" s="14"/>
      <c r="EU137" s="14"/>
      <c r="EV137" s="14"/>
      <c r="EW137" s="14"/>
      <c r="EX137" s="14"/>
      <c r="EY137" s="14"/>
      <c r="EZ137" s="14"/>
      <c r="FA137" s="14"/>
      <c r="FB137" s="14"/>
      <c r="FC137" s="14"/>
      <c r="FD137" s="14"/>
      <c r="FE137" s="14"/>
      <c r="FF137" s="14"/>
      <c r="FG137" s="14"/>
      <c r="FH137" s="14"/>
      <c r="FI137" s="14"/>
      <c r="FJ137" s="14"/>
      <c r="FK137" s="14"/>
      <c r="FL137" s="14"/>
      <c r="FM137" s="14"/>
      <c r="FN137" s="14"/>
      <c r="FO137" s="14"/>
      <c r="FP137" s="14"/>
      <c r="FQ137" s="14"/>
      <c r="FR137" s="14"/>
      <c r="FS137" s="14"/>
      <c r="FT137" s="14"/>
      <c r="FU137" s="14"/>
      <c r="FV137" s="14"/>
      <c r="FW137" s="14"/>
      <c r="FX137" s="14"/>
      <c r="FY137" s="14"/>
      <c r="FZ137" s="14"/>
      <c r="GA137" s="14"/>
      <c r="GB137" s="14"/>
      <c r="GC137" s="14"/>
      <c r="GD137" s="14"/>
      <c r="GE137" s="14"/>
      <c r="GF137" s="14"/>
      <c r="GG137" s="14"/>
      <c r="GH137" s="14"/>
      <c r="GI137" s="14"/>
      <c r="GJ137" s="14"/>
      <c r="GK137" s="14"/>
      <c r="GL137" s="14"/>
      <c r="GM137" s="14"/>
    </row>
    <row r="138" spans="1:195" x14ac:dyDescent="0.2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  <c r="EH138" s="14"/>
      <c r="EI138" s="14"/>
      <c r="EJ138" s="14"/>
      <c r="EK138" s="14"/>
      <c r="EL138" s="14"/>
      <c r="EM138" s="14"/>
      <c r="EN138" s="14"/>
      <c r="EO138" s="14"/>
      <c r="EP138" s="14"/>
      <c r="EQ138" s="14"/>
      <c r="ER138" s="14"/>
      <c r="ES138" s="14"/>
      <c r="ET138" s="14"/>
      <c r="EU138" s="14"/>
      <c r="EV138" s="14"/>
      <c r="EW138" s="14"/>
      <c r="EX138" s="14"/>
      <c r="EY138" s="14"/>
      <c r="EZ138" s="14"/>
      <c r="FA138" s="14"/>
      <c r="FB138" s="14"/>
      <c r="FC138" s="14"/>
      <c r="FD138" s="14"/>
      <c r="FE138" s="14"/>
      <c r="FF138" s="14"/>
      <c r="FG138" s="14"/>
      <c r="FH138" s="14"/>
      <c r="FI138" s="14"/>
      <c r="FJ138" s="14"/>
      <c r="FK138" s="14"/>
      <c r="FL138" s="14"/>
      <c r="FM138" s="14"/>
      <c r="FN138" s="14"/>
      <c r="FO138" s="14"/>
      <c r="FP138" s="14"/>
      <c r="FQ138" s="14"/>
      <c r="FR138" s="14"/>
      <c r="FS138" s="14"/>
      <c r="FT138" s="14"/>
      <c r="FU138" s="14"/>
      <c r="FV138" s="14"/>
      <c r="FW138" s="14"/>
      <c r="FX138" s="14"/>
      <c r="FY138" s="14"/>
      <c r="FZ138" s="14"/>
      <c r="GA138" s="14"/>
      <c r="GB138" s="14"/>
      <c r="GC138" s="14"/>
      <c r="GD138" s="14"/>
      <c r="GE138" s="14"/>
      <c r="GF138" s="14"/>
      <c r="GG138" s="14"/>
      <c r="GH138" s="14"/>
      <c r="GI138" s="14"/>
      <c r="GJ138" s="14"/>
      <c r="GK138" s="14"/>
      <c r="GL138" s="14"/>
      <c r="GM138" s="14"/>
    </row>
    <row r="139" spans="1:195" x14ac:dyDescent="0.2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  <c r="EH139" s="14"/>
      <c r="EI139" s="14"/>
      <c r="EJ139" s="14"/>
      <c r="EK139" s="14"/>
      <c r="EL139" s="14"/>
      <c r="EM139" s="14"/>
      <c r="EN139" s="14"/>
      <c r="EO139" s="14"/>
      <c r="EP139" s="14"/>
      <c r="EQ139" s="14"/>
      <c r="ER139" s="14"/>
      <c r="ES139" s="14"/>
      <c r="ET139" s="14"/>
      <c r="EU139" s="14"/>
      <c r="EV139" s="14"/>
      <c r="EW139" s="14"/>
      <c r="EX139" s="14"/>
      <c r="EY139" s="14"/>
      <c r="EZ139" s="14"/>
      <c r="FA139" s="14"/>
      <c r="FB139" s="14"/>
      <c r="FC139" s="14"/>
      <c r="FD139" s="14"/>
      <c r="FE139" s="14"/>
      <c r="FF139" s="14"/>
      <c r="FG139" s="14"/>
      <c r="FH139" s="14"/>
      <c r="FI139" s="14"/>
      <c r="FJ139" s="14"/>
      <c r="FK139" s="14"/>
      <c r="FL139" s="14"/>
      <c r="FM139" s="14"/>
      <c r="FN139" s="14"/>
      <c r="FO139" s="14"/>
      <c r="FP139" s="14"/>
      <c r="FQ139" s="14"/>
      <c r="FR139" s="14"/>
      <c r="FS139" s="14"/>
      <c r="FT139" s="14"/>
      <c r="FU139" s="14"/>
      <c r="FV139" s="14"/>
      <c r="FW139" s="14"/>
      <c r="FX139" s="14"/>
      <c r="FY139" s="14"/>
      <c r="FZ139" s="14"/>
      <c r="GA139" s="14"/>
      <c r="GB139" s="14"/>
      <c r="GC139" s="14"/>
      <c r="GD139" s="14"/>
      <c r="GE139" s="14"/>
      <c r="GF139" s="14"/>
      <c r="GG139" s="14"/>
      <c r="GH139" s="14"/>
      <c r="GI139" s="14"/>
      <c r="GJ139" s="14"/>
      <c r="GK139" s="14"/>
      <c r="GL139" s="14"/>
      <c r="GM139" s="14"/>
    </row>
    <row r="140" spans="1:195" x14ac:dyDescent="0.2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  <c r="EH140" s="14"/>
      <c r="EI140" s="14"/>
      <c r="EJ140" s="14"/>
      <c r="EK140" s="14"/>
      <c r="EL140" s="14"/>
      <c r="EM140" s="14"/>
      <c r="EN140" s="14"/>
      <c r="EO140" s="14"/>
      <c r="EP140" s="14"/>
      <c r="EQ140" s="14"/>
      <c r="ER140" s="14"/>
      <c r="ES140" s="14"/>
      <c r="ET140" s="14"/>
      <c r="EU140" s="14"/>
      <c r="EV140" s="14"/>
      <c r="EW140" s="14"/>
      <c r="EX140" s="14"/>
      <c r="EY140" s="14"/>
      <c r="EZ140" s="14"/>
      <c r="FA140" s="14"/>
      <c r="FB140" s="14"/>
      <c r="FC140" s="14"/>
      <c r="FD140" s="14"/>
      <c r="FE140" s="14"/>
      <c r="FF140" s="14"/>
      <c r="FG140" s="14"/>
      <c r="FH140" s="14"/>
      <c r="FI140" s="14"/>
      <c r="FJ140" s="14"/>
      <c r="FK140" s="14"/>
      <c r="FL140" s="14"/>
      <c r="FM140" s="14"/>
      <c r="FN140" s="14"/>
      <c r="FO140" s="14"/>
      <c r="FP140" s="14"/>
      <c r="FQ140" s="14"/>
      <c r="FR140" s="14"/>
      <c r="FS140" s="14"/>
      <c r="FT140" s="14"/>
      <c r="FU140" s="14"/>
      <c r="FV140" s="14"/>
      <c r="FW140" s="14"/>
      <c r="FX140" s="14"/>
      <c r="FY140" s="14"/>
      <c r="FZ140" s="14"/>
      <c r="GA140" s="14"/>
      <c r="GB140" s="14"/>
      <c r="GC140" s="14"/>
      <c r="GD140" s="14"/>
      <c r="GE140" s="14"/>
      <c r="GF140" s="14"/>
      <c r="GG140" s="14"/>
      <c r="GH140" s="14"/>
      <c r="GI140" s="14"/>
      <c r="GJ140" s="14"/>
      <c r="GK140" s="14"/>
      <c r="GL140" s="14"/>
      <c r="GM140" s="14"/>
    </row>
    <row r="141" spans="1:195" x14ac:dyDescent="0.2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  <c r="EH141" s="14"/>
      <c r="EI141" s="14"/>
      <c r="EJ141" s="14"/>
      <c r="EK141" s="14"/>
      <c r="EL141" s="14"/>
      <c r="EM141" s="14"/>
      <c r="EN141" s="14"/>
      <c r="EO141" s="14"/>
      <c r="EP141" s="14"/>
      <c r="EQ141" s="14"/>
      <c r="ER141" s="14"/>
      <c r="ES141" s="14"/>
      <c r="ET141" s="14"/>
      <c r="EU141" s="14"/>
      <c r="EV141" s="14"/>
      <c r="EW141" s="14"/>
      <c r="EX141" s="14"/>
      <c r="EY141" s="14"/>
      <c r="EZ141" s="14"/>
      <c r="FA141" s="14"/>
      <c r="FB141" s="14"/>
      <c r="FC141" s="14"/>
      <c r="FD141" s="14"/>
      <c r="FE141" s="14"/>
      <c r="FF141" s="14"/>
      <c r="FG141" s="14"/>
      <c r="FH141" s="14"/>
      <c r="FI141" s="14"/>
      <c r="FJ141" s="14"/>
      <c r="FK141" s="14"/>
      <c r="FL141" s="14"/>
      <c r="FM141" s="14"/>
      <c r="FN141" s="14"/>
      <c r="FO141" s="14"/>
      <c r="FP141" s="14"/>
      <c r="FQ141" s="14"/>
      <c r="FR141" s="14"/>
      <c r="FS141" s="14"/>
      <c r="FT141" s="14"/>
      <c r="FU141" s="14"/>
      <c r="FV141" s="14"/>
      <c r="FW141" s="14"/>
      <c r="FX141" s="14"/>
      <c r="FY141" s="14"/>
      <c r="FZ141" s="14"/>
      <c r="GA141" s="14"/>
      <c r="GB141" s="14"/>
      <c r="GC141" s="14"/>
      <c r="GD141" s="14"/>
      <c r="GE141" s="14"/>
      <c r="GF141" s="14"/>
      <c r="GG141" s="14"/>
      <c r="GH141" s="14"/>
      <c r="GI141" s="14"/>
      <c r="GJ141" s="14"/>
      <c r="GK141" s="14"/>
      <c r="GL141" s="14"/>
      <c r="GM141" s="14"/>
    </row>
    <row r="142" spans="1:195" x14ac:dyDescent="0.2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  <c r="EH142" s="14"/>
      <c r="EI142" s="14"/>
      <c r="EJ142" s="14"/>
      <c r="EK142" s="14"/>
      <c r="EL142" s="14"/>
      <c r="EM142" s="14"/>
      <c r="EN142" s="14"/>
      <c r="EO142" s="14"/>
      <c r="EP142" s="14"/>
      <c r="EQ142" s="14"/>
      <c r="ER142" s="14"/>
      <c r="ES142" s="14"/>
      <c r="ET142" s="14"/>
      <c r="EU142" s="14"/>
      <c r="EV142" s="14"/>
      <c r="EW142" s="14"/>
      <c r="EX142" s="14"/>
      <c r="EY142" s="14"/>
      <c r="EZ142" s="14"/>
      <c r="FA142" s="14"/>
      <c r="FB142" s="14"/>
      <c r="FC142" s="14"/>
      <c r="FD142" s="14"/>
      <c r="FE142" s="14"/>
      <c r="FF142" s="14"/>
      <c r="FG142" s="14"/>
      <c r="FH142" s="14"/>
      <c r="FI142" s="14"/>
      <c r="FJ142" s="14"/>
      <c r="FK142" s="14"/>
      <c r="FL142" s="14"/>
      <c r="FM142" s="14"/>
      <c r="FN142" s="14"/>
      <c r="FO142" s="14"/>
      <c r="FP142" s="14"/>
      <c r="FQ142" s="14"/>
      <c r="FR142" s="14"/>
      <c r="FS142" s="14"/>
      <c r="FT142" s="14"/>
      <c r="FU142" s="14"/>
      <c r="FV142" s="14"/>
      <c r="FW142" s="14"/>
      <c r="FX142" s="14"/>
      <c r="FY142" s="14"/>
      <c r="FZ142" s="14"/>
      <c r="GA142" s="14"/>
      <c r="GB142" s="14"/>
      <c r="GC142" s="14"/>
      <c r="GD142" s="14"/>
      <c r="GE142" s="14"/>
      <c r="GF142" s="14"/>
      <c r="GG142" s="14"/>
      <c r="GH142" s="14"/>
      <c r="GI142" s="14"/>
      <c r="GJ142" s="14"/>
      <c r="GK142" s="14"/>
      <c r="GL142" s="14"/>
      <c r="GM142" s="14"/>
    </row>
    <row r="143" spans="1:195" x14ac:dyDescent="0.2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  <c r="EH143" s="14"/>
      <c r="EI143" s="14"/>
      <c r="EJ143" s="14"/>
      <c r="EK143" s="14"/>
      <c r="EL143" s="14"/>
      <c r="EM143" s="14"/>
      <c r="EN143" s="14"/>
      <c r="EO143" s="14"/>
      <c r="EP143" s="14"/>
      <c r="EQ143" s="14"/>
      <c r="ER143" s="14"/>
      <c r="ES143" s="14"/>
      <c r="ET143" s="14"/>
      <c r="EU143" s="14"/>
      <c r="EV143" s="14"/>
      <c r="EW143" s="14"/>
      <c r="EX143" s="14"/>
      <c r="EY143" s="14"/>
      <c r="EZ143" s="14"/>
      <c r="FA143" s="14"/>
      <c r="FB143" s="14"/>
      <c r="FC143" s="14"/>
      <c r="FD143" s="14"/>
      <c r="FE143" s="14"/>
      <c r="FF143" s="14"/>
      <c r="FG143" s="14"/>
      <c r="FH143" s="14"/>
      <c r="FI143" s="14"/>
      <c r="FJ143" s="14"/>
      <c r="FK143" s="14"/>
      <c r="FL143" s="14"/>
      <c r="FM143" s="14"/>
      <c r="FN143" s="14"/>
      <c r="FO143" s="14"/>
      <c r="FP143" s="14"/>
      <c r="FQ143" s="14"/>
      <c r="FR143" s="14"/>
      <c r="FS143" s="14"/>
      <c r="FT143" s="14"/>
      <c r="FU143" s="14"/>
      <c r="FV143" s="14"/>
      <c r="FW143" s="14"/>
      <c r="FX143" s="14"/>
      <c r="FY143" s="14"/>
      <c r="FZ143" s="14"/>
      <c r="GA143" s="14"/>
      <c r="GB143" s="14"/>
      <c r="GC143" s="14"/>
      <c r="GD143" s="14"/>
      <c r="GE143" s="14"/>
      <c r="GF143" s="14"/>
      <c r="GG143" s="14"/>
      <c r="GH143" s="14"/>
      <c r="GI143" s="14"/>
      <c r="GJ143" s="14"/>
      <c r="GK143" s="14"/>
      <c r="GL143" s="14"/>
      <c r="GM143" s="14"/>
    </row>
    <row r="144" spans="1:195" x14ac:dyDescent="0.2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  <c r="EH144" s="14"/>
      <c r="EI144" s="14"/>
      <c r="EJ144" s="14"/>
      <c r="EK144" s="14"/>
      <c r="EL144" s="14"/>
      <c r="EM144" s="14"/>
      <c r="EN144" s="14"/>
      <c r="EO144" s="14"/>
      <c r="EP144" s="14"/>
      <c r="EQ144" s="14"/>
      <c r="ER144" s="14"/>
      <c r="ES144" s="14"/>
      <c r="ET144" s="14"/>
      <c r="EU144" s="14"/>
      <c r="EV144" s="14"/>
      <c r="EW144" s="14"/>
      <c r="EX144" s="14"/>
      <c r="EY144" s="14"/>
      <c r="EZ144" s="14"/>
      <c r="FA144" s="14"/>
      <c r="FB144" s="14"/>
      <c r="FC144" s="14"/>
      <c r="FD144" s="14"/>
      <c r="FE144" s="14"/>
      <c r="FF144" s="14"/>
      <c r="FG144" s="14"/>
      <c r="FH144" s="14"/>
      <c r="FI144" s="14"/>
      <c r="FJ144" s="14"/>
      <c r="FK144" s="14"/>
      <c r="FL144" s="14"/>
      <c r="FM144" s="14"/>
      <c r="FN144" s="14"/>
      <c r="FO144" s="14"/>
      <c r="FP144" s="14"/>
      <c r="FQ144" s="14"/>
      <c r="FR144" s="14"/>
      <c r="FS144" s="14"/>
      <c r="FT144" s="14"/>
      <c r="FU144" s="14"/>
      <c r="FV144" s="14"/>
      <c r="FW144" s="14"/>
      <c r="FX144" s="14"/>
      <c r="FY144" s="14"/>
      <c r="FZ144" s="14"/>
      <c r="GA144" s="14"/>
      <c r="GB144" s="14"/>
      <c r="GC144" s="14"/>
      <c r="GD144" s="14"/>
      <c r="GE144" s="14"/>
      <c r="GF144" s="14"/>
      <c r="GG144" s="14"/>
      <c r="GH144" s="14"/>
      <c r="GI144" s="14"/>
      <c r="GJ144" s="14"/>
      <c r="GK144" s="14"/>
      <c r="GL144" s="14"/>
      <c r="GM144" s="14"/>
    </row>
    <row r="145" spans="1:195" x14ac:dyDescent="0.2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  <c r="EH145" s="14"/>
      <c r="EI145" s="14"/>
      <c r="EJ145" s="14"/>
      <c r="EK145" s="14"/>
      <c r="EL145" s="14"/>
      <c r="EM145" s="14"/>
      <c r="EN145" s="14"/>
      <c r="EO145" s="14"/>
      <c r="EP145" s="14"/>
      <c r="EQ145" s="14"/>
      <c r="ER145" s="14"/>
      <c r="ES145" s="14"/>
      <c r="ET145" s="14"/>
      <c r="EU145" s="14"/>
      <c r="EV145" s="14"/>
      <c r="EW145" s="14"/>
      <c r="EX145" s="14"/>
      <c r="EY145" s="14"/>
      <c r="EZ145" s="14"/>
      <c r="FA145" s="14"/>
      <c r="FB145" s="14"/>
      <c r="FC145" s="14"/>
      <c r="FD145" s="14"/>
      <c r="FE145" s="14"/>
      <c r="FF145" s="14"/>
      <c r="FG145" s="14"/>
      <c r="FH145" s="14"/>
      <c r="FI145" s="14"/>
      <c r="FJ145" s="14"/>
      <c r="FK145" s="14"/>
      <c r="FL145" s="14"/>
      <c r="FM145" s="14"/>
      <c r="FN145" s="14"/>
      <c r="FO145" s="14"/>
      <c r="FP145" s="14"/>
      <c r="FQ145" s="14"/>
      <c r="FR145" s="14"/>
      <c r="FS145" s="14"/>
      <c r="FT145" s="14"/>
      <c r="FU145" s="14"/>
      <c r="FV145" s="14"/>
      <c r="FW145" s="14"/>
      <c r="FX145" s="14"/>
      <c r="FY145" s="14"/>
      <c r="FZ145" s="14"/>
      <c r="GA145" s="14"/>
      <c r="GB145" s="14"/>
      <c r="GC145" s="14"/>
      <c r="GD145" s="14"/>
      <c r="GE145" s="14"/>
      <c r="GF145" s="14"/>
      <c r="GG145" s="14"/>
      <c r="GH145" s="14"/>
      <c r="GI145" s="14"/>
      <c r="GJ145" s="14"/>
      <c r="GK145" s="14"/>
      <c r="GL145" s="14"/>
      <c r="GM145" s="14"/>
    </row>
    <row r="146" spans="1:195" x14ac:dyDescent="0.2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  <c r="EH146" s="14"/>
      <c r="EI146" s="14"/>
      <c r="EJ146" s="14"/>
      <c r="EK146" s="14"/>
      <c r="EL146" s="14"/>
      <c r="EM146" s="14"/>
      <c r="EN146" s="14"/>
      <c r="EO146" s="14"/>
      <c r="EP146" s="14"/>
      <c r="EQ146" s="14"/>
      <c r="ER146" s="14"/>
      <c r="ES146" s="14"/>
      <c r="ET146" s="14"/>
      <c r="EU146" s="14"/>
      <c r="EV146" s="14"/>
      <c r="EW146" s="14"/>
      <c r="EX146" s="14"/>
      <c r="EY146" s="14"/>
      <c r="EZ146" s="14"/>
      <c r="FA146" s="14"/>
      <c r="FB146" s="14"/>
      <c r="FC146" s="14"/>
      <c r="FD146" s="14"/>
      <c r="FE146" s="14"/>
      <c r="FF146" s="14"/>
      <c r="FG146" s="14"/>
      <c r="FH146" s="14"/>
      <c r="FI146" s="14"/>
      <c r="FJ146" s="14"/>
      <c r="FK146" s="14"/>
      <c r="FL146" s="14"/>
      <c r="FM146" s="14"/>
      <c r="FN146" s="14"/>
      <c r="FO146" s="14"/>
      <c r="FP146" s="14"/>
      <c r="FQ146" s="14"/>
      <c r="FR146" s="14"/>
      <c r="FS146" s="14"/>
      <c r="FT146" s="14"/>
      <c r="FU146" s="14"/>
      <c r="FV146" s="14"/>
      <c r="FW146" s="14"/>
      <c r="FX146" s="14"/>
      <c r="FY146" s="14"/>
      <c r="FZ146" s="14"/>
      <c r="GA146" s="14"/>
      <c r="GB146" s="14"/>
      <c r="GC146" s="14"/>
      <c r="GD146" s="14"/>
      <c r="GE146" s="14"/>
      <c r="GF146" s="14"/>
      <c r="GG146" s="14"/>
      <c r="GH146" s="14"/>
      <c r="GI146" s="14"/>
      <c r="GJ146" s="14"/>
      <c r="GK146" s="14"/>
      <c r="GL146" s="14"/>
      <c r="GM146" s="14"/>
    </row>
    <row r="147" spans="1:195" x14ac:dyDescent="0.2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  <c r="EH147" s="14"/>
      <c r="EI147" s="14"/>
      <c r="EJ147" s="14"/>
      <c r="EK147" s="14"/>
      <c r="EL147" s="14"/>
      <c r="EM147" s="14"/>
      <c r="EN147" s="14"/>
      <c r="EO147" s="14"/>
      <c r="EP147" s="14"/>
      <c r="EQ147" s="14"/>
      <c r="ER147" s="14"/>
      <c r="ES147" s="14"/>
      <c r="ET147" s="14"/>
      <c r="EU147" s="14"/>
      <c r="EV147" s="14"/>
      <c r="EW147" s="14"/>
      <c r="EX147" s="14"/>
      <c r="EY147" s="14"/>
      <c r="EZ147" s="14"/>
      <c r="FA147" s="14"/>
      <c r="FB147" s="14"/>
      <c r="FC147" s="14"/>
      <c r="FD147" s="14"/>
      <c r="FE147" s="14"/>
      <c r="FF147" s="14"/>
      <c r="FG147" s="14"/>
      <c r="FH147" s="14"/>
      <c r="FI147" s="14"/>
      <c r="FJ147" s="14"/>
      <c r="FK147" s="14"/>
      <c r="FL147" s="14"/>
      <c r="FM147" s="14"/>
      <c r="FN147" s="14"/>
      <c r="FO147" s="14"/>
      <c r="FP147" s="14"/>
      <c r="FQ147" s="14"/>
      <c r="FR147" s="14"/>
      <c r="FS147" s="14"/>
      <c r="FT147" s="14"/>
      <c r="FU147" s="14"/>
      <c r="FV147" s="14"/>
      <c r="FW147" s="14"/>
      <c r="FX147" s="14"/>
      <c r="FY147" s="14"/>
      <c r="FZ147" s="14"/>
      <c r="GA147" s="14"/>
      <c r="GB147" s="14"/>
      <c r="GC147" s="14"/>
      <c r="GD147" s="14"/>
      <c r="GE147" s="14"/>
      <c r="GF147" s="14"/>
      <c r="GG147" s="14"/>
      <c r="GH147" s="14"/>
      <c r="GI147" s="14"/>
      <c r="GJ147" s="14"/>
      <c r="GK147" s="14"/>
      <c r="GL147" s="14"/>
      <c r="GM147" s="14"/>
    </row>
    <row r="148" spans="1:195" x14ac:dyDescent="0.2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  <c r="EH148" s="14"/>
      <c r="EI148" s="14"/>
      <c r="EJ148" s="14"/>
      <c r="EK148" s="14"/>
      <c r="EL148" s="14"/>
      <c r="EM148" s="14"/>
      <c r="EN148" s="14"/>
      <c r="EO148" s="14"/>
      <c r="EP148" s="14"/>
      <c r="EQ148" s="14"/>
      <c r="ER148" s="14"/>
      <c r="ES148" s="14"/>
      <c r="ET148" s="14"/>
      <c r="EU148" s="14"/>
      <c r="EV148" s="14"/>
      <c r="EW148" s="14"/>
      <c r="EX148" s="14"/>
      <c r="EY148" s="14"/>
      <c r="EZ148" s="14"/>
      <c r="FA148" s="14"/>
      <c r="FB148" s="14"/>
      <c r="FC148" s="14"/>
      <c r="FD148" s="14"/>
      <c r="FE148" s="14"/>
      <c r="FF148" s="14"/>
      <c r="FG148" s="14"/>
      <c r="FH148" s="14"/>
      <c r="FI148" s="14"/>
      <c r="FJ148" s="14"/>
      <c r="FK148" s="14"/>
      <c r="FL148" s="14"/>
      <c r="FM148" s="14"/>
      <c r="FN148" s="14"/>
      <c r="FO148" s="14"/>
      <c r="FP148" s="14"/>
      <c r="FQ148" s="14"/>
      <c r="FR148" s="14"/>
      <c r="FS148" s="14"/>
      <c r="FT148" s="14"/>
      <c r="FU148" s="14"/>
      <c r="FV148" s="14"/>
      <c r="FW148" s="14"/>
      <c r="FX148" s="14"/>
      <c r="FY148" s="14"/>
      <c r="FZ148" s="14"/>
      <c r="GA148" s="14"/>
      <c r="GB148" s="14"/>
      <c r="GC148" s="14"/>
      <c r="GD148" s="14"/>
      <c r="GE148" s="14"/>
      <c r="GF148" s="14"/>
      <c r="GG148" s="14"/>
      <c r="GH148" s="14"/>
      <c r="GI148" s="14"/>
      <c r="GJ148" s="14"/>
      <c r="GK148" s="14"/>
      <c r="GL148" s="14"/>
      <c r="GM148" s="14"/>
    </row>
    <row r="149" spans="1:195" x14ac:dyDescent="0.2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  <c r="EH149" s="14"/>
      <c r="EI149" s="14"/>
      <c r="EJ149" s="14"/>
      <c r="EK149" s="14"/>
      <c r="EL149" s="14"/>
      <c r="EM149" s="14"/>
      <c r="EN149" s="14"/>
      <c r="EO149" s="14"/>
      <c r="EP149" s="14"/>
      <c r="EQ149" s="14"/>
      <c r="ER149" s="14"/>
      <c r="ES149" s="14"/>
      <c r="ET149" s="14"/>
      <c r="EU149" s="14"/>
      <c r="EV149" s="14"/>
      <c r="EW149" s="14"/>
      <c r="EX149" s="14"/>
      <c r="EY149" s="14"/>
      <c r="EZ149" s="14"/>
      <c r="FA149" s="14"/>
      <c r="FB149" s="14"/>
      <c r="FC149" s="14"/>
      <c r="FD149" s="14"/>
      <c r="FE149" s="14"/>
      <c r="FF149" s="14"/>
      <c r="FG149" s="14"/>
      <c r="FH149" s="14"/>
      <c r="FI149" s="14"/>
      <c r="FJ149" s="14"/>
      <c r="FK149" s="14"/>
      <c r="FL149" s="14"/>
      <c r="FM149" s="14"/>
      <c r="FN149" s="14"/>
      <c r="FO149" s="14"/>
      <c r="FP149" s="14"/>
      <c r="FQ149" s="14"/>
      <c r="FR149" s="14"/>
      <c r="FS149" s="14"/>
      <c r="FT149" s="14"/>
      <c r="FU149" s="14"/>
      <c r="FV149" s="14"/>
      <c r="FW149" s="14"/>
      <c r="FX149" s="14"/>
      <c r="FY149" s="14"/>
      <c r="FZ149" s="14"/>
      <c r="GA149" s="14"/>
      <c r="GB149" s="14"/>
      <c r="GC149" s="14"/>
      <c r="GD149" s="14"/>
      <c r="GE149" s="14"/>
      <c r="GF149" s="14"/>
      <c r="GG149" s="14"/>
      <c r="GH149" s="14"/>
      <c r="GI149" s="14"/>
      <c r="GJ149" s="14"/>
      <c r="GK149" s="14"/>
      <c r="GL149" s="14"/>
      <c r="GM149" s="14"/>
    </row>
    <row r="150" spans="1:195" x14ac:dyDescent="0.2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  <c r="EH150" s="14"/>
      <c r="EI150" s="14"/>
      <c r="EJ150" s="14"/>
      <c r="EK150" s="14"/>
      <c r="EL150" s="14"/>
      <c r="EM150" s="14"/>
      <c r="EN150" s="14"/>
      <c r="EO150" s="14"/>
      <c r="EP150" s="14"/>
      <c r="EQ150" s="14"/>
      <c r="ER150" s="14"/>
      <c r="ES150" s="14"/>
      <c r="ET150" s="14"/>
      <c r="EU150" s="14"/>
      <c r="EV150" s="14"/>
      <c r="EW150" s="14"/>
      <c r="EX150" s="14"/>
      <c r="EY150" s="14"/>
      <c r="EZ150" s="14"/>
      <c r="FA150" s="14"/>
      <c r="FB150" s="14"/>
      <c r="FC150" s="14"/>
      <c r="FD150" s="14"/>
      <c r="FE150" s="14"/>
      <c r="FF150" s="14"/>
      <c r="FG150" s="14"/>
      <c r="FH150" s="14"/>
      <c r="FI150" s="14"/>
      <c r="FJ150" s="14"/>
      <c r="FK150" s="14"/>
      <c r="FL150" s="14"/>
      <c r="FM150" s="14"/>
      <c r="FN150" s="14"/>
      <c r="FO150" s="14"/>
      <c r="FP150" s="14"/>
      <c r="FQ150" s="14"/>
      <c r="FR150" s="14"/>
      <c r="FS150" s="14"/>
      <c r="FT150" s="14"/>
      <c r="FU150" s="14"/>
      <c r="FV150" s="14"/>
      <c r="FW150" s="14"/>
      <c r="FX150" s="14"/>
      <c r="FY150" s="14"/>
      <c r="FZ150" s="14"/>
      <c r="GA150" s="14"/>
      <c r="GB150" s="14"/>
      <c r="GC150" s="14"/>
      <c r="GD150" s="14"/>
      <c r="GE150" s="14"/>
      <c r="GF150" s="14"/>
      <c r="GG150" s="14"/>
      <c r="GH150" s="14"/>
      <c r="GI150" s="14"/>
      <c r="GJ150" s="14"/>
      <c r="GK150" s="14"/>
      <c r="GL150" s="14"/>
      <c r="GM150" s="14"/>
    </row>
    <row r="151" spans="1:195" x14ac:dyDescent="0.2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  <c r="EH151" s="14"/>
      <c r="EI151" s="14"/>
      <c r="EJ151" s="14"/>
      <c r="EK151" s="14"/>
      <c r="EL151" s="14"/>
      <c r="EM151" s="14"/>
      <c r="EN151" s="14"/>
      <c r="EO151" s="14"/>
      <c r="EP151" s="14"/>
      <c r="EQ151" s="14"/>
      <c r="ER151" s="14"/>
      <c r="ES151" s="14"/>
      <c r="ET151" s="14"/>
      <c r="EU151" s="14"/>
      <c r="EV151" s="14"/>
      <c r="EW151" s="14"/>
      <c r="EX151" s="14"/>
      <c r="EY151" s="14"/>
      <c r="EZ151" s="14"/>
      <c r="FA151" s="14"/>
      <c r="FB151" s="14"/>
      <c r="FC151" s="14"/>
      <c r="FD151" s="14"/>
      <c r="FE151" s="14"/>
      <c r="FF151" s="14"/>
      <c r="FG151" s="14"/>
      <c r="FH151" s="14"/>
      <c r="FI151" s="14"/>
      <c r="FJ151" s="14"/>
      <c r="FK151" s="14"/>
      <c r="FL151" s="14"/>
      <c r="FM151" s="14"/>
      <c r="FN151" s="14"/>
      <c r="FO151" s="14"/>
      <c r="FP151" s="14"/>
      <c r="FQ151" s="14"/>
      <c r="FR151" s="14"/>
      <c r="FS151" s="14"/>
      <c r="FT151" s="14"/>
      <c r="FU151" s="14"/>
      <c r="FV151" s="14"/>
      <c r="FW151" s="14"/>
      <c r="FX151" s="14"/>
      <c r="FY151" s="14"/>
      <c r="FZ151" s="14"/>
      <c r="GA151" s="14"/>
      <c r="GB151" s="14"/>
      <c r="GC151" s="14"/>
      <c r="GD151" s="14"/>
      <c r="GE151" s="14"/>
      <c r="GF151" s="14"/>
      <c r="GG151" s="14"/>
      <c r="GH151" s="14"/>
      <c r="GI151" s="14"/>
      <c r="GJ151" s="14"/>
      <c r="GK151" s="14"/>
      <c r="GL151" s="14"/>
      <c r="GM151" s="14"/>
    </row>
    <row r="152" spans="1:195" x14ac:dyDescent="0.2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  <c r="EH152" s="14"/>
      <c r="EI152" s="14"/>
      <c r="EJ152" s="14"/>
      <c r="EK152" s="14"/>
      <c r="EL152" s="14"/>
      <c r="EM152" s="14"/>
      <c r="EN152" s="14"/>
      <c r="EO152" s="14"/>
      <c r="EP152" s="14"/>
      <c r="EQ152" s="14"/>
      <c r="ER152" s="14"/>
      <c r="ES152" s="14"/>
      <c r="ET152" s="14"/>
      <c r="EU152" s="14"/>
      <c r="EV152" s="14"/>
      <c r="EW152" s="14"/>
      <c r="EX152" s="14"/>
      <c r="EY152" s="14"/>
      <c r="EZ152" s="14"/>
      <c r="FA152" s="14"/>
      <c r="FB152" s="14"/>
      <c r="FC152" s="14"/>
      <c r="FD152" s="14"/>
      <c r="FE152" s="14"/>
      <c r="FF152" s="14"/>
      <c r="FG152" s="14"/>
      <c r="FH152" s="14"/>
      <c r="FI152" s="14"/>
      <c r="FJ152" s="14"/>
      <c r="FK152" s="14"/>
      <c r="FL152" s="14"/>
      <c r="FM152" s="14"/>
      <c r="FN152" s="14"/>
      <c r="FO152" s="14"/>
      <c r="FP152" s="14"/>
      <c r="FQ152" s="14"/>
      <c r="FR152" s="14"/>
      <c r="FS152" s="14"/>
      <c r="FT152" s="14"/>
      <c r="FU152" s="14"/>
      <c r="FV152" s="14"/>
      <c r="FW152" s="14"/>
      <c r="FX152" s="14"/>
      <c r="FY152" s="14"/>
      <c r="FZ152" s="14"/>
      <c r="GA152" s="14"/>
      <c r="GB152" s="14"/>
      <c r="GC152" s="14"/>
      <c r="GD152" s="14"/>
      <c r="GE152" s="14"/>
      <c r="GF152" s="14"/>
      <c r="GG152" s="14"/>
      <c r="GH152" s="14"/>
      <c r="GI152" s="14"/>
      <c r="GJ152" s="14"/>
      <c r="GK152" s="14"/>
      <c r="GL152" s="14"/>
      <c r="GM152" s="14"/>
    </row>
    <row r="153" spans="1:195" x14ac:dyDescent="0.2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  <c r="EH153" s="14"/>
      <c r="EI153" s="14"/>
      <c r="EJ153" s="14"/>
      <c r="EK153" s="14"/>
      <c r="EL153" s="14"/>
      <c r="EM153" s="14"/>
      <c r="EN153" s="14"/>
      <c r="EO153" s="14"/>
      <c r="EP153" s="14"/>
      <c r="EQ153" s="14"/>
      <c r="ER153" s="14"/>
      <c r="ES153" s="14"/>
      <c r="ET153" s="14"/>
      <c r="EU153" s="14"/>
      <c r="EV153" s="14"/>
      <c r="EW153" s="14"/>
      <c r="EX153" s="14"/>
      <c r="EY153" s="14"/>
      <c r="EZ153" s="14"/>
      <c r="FA153" s="14"/>
      <c r="FB153" s="14"/>
      <c r="FC153" s="14"/>
      <c r="FD153" s="14"/>
      <c r="FE153" s="14"/>
      <c r="FF153" s="14"/>
      <c r="FG153" s="14"/>
      <c r="FH153" s="14"/>
      <c r="FI153" s="14"/>
      <c r="FJ153" s="14"/>
      <c r="FK153" s="14"/>
      <c r="FL153" s="14"/>
      <c r="FM153" s="14"/>
      <c r="FN153" s="14"/>
      <c r="FO153" s="14"/>
      <c r="FP153" s="14"/>
      <c r="FQ153" s="14"/>
      <c r="FR153" s="14"/>
      <c r="FS153" s="14"/>
      <c r="FT153" s="14"/>
      <c r="FU153" s="14"/>
      <c r="FV153" s="14"/>
      <c r="FW153" s="14"/>
      <c r="FX153" s="14"/>
      <c r="FY153" s="14"/>
      <c r="FZ153" s="14"/>
      <c r="GA153" s="14"/>
      <c r="GB153" s="14"/>
      <c r="GC153" s="14"/>
      <c r="GD153" s="14"/>
      <c r="GE153" s="14"/>
      <c r="GF153" s="14"/>
      <c r="GG153" s="14"/>
      <c r="GH153" s="14"/>
      <c r="GI153" s="14"/>
      <c r="GJ153" s="14"/>
      <c r="GK153" s="14"/>
      <c r="GL153" s="14"/>
      <c r="GM153" s="14"/>
    </row>
    <row r="154" spans="1:195" x14ac:dyDescent="0.2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  <c r="EH154" s="14"/>
      <c r="EI154" s="14"/>
      <c r="EJ154" s="14"/>
      <c r="EK154" s="14"/>
      <c r="EL154" s="14"/>
      <c r="EM154" s="14"/>
      <c r="EN154" s="14"/>
      <c r="EO154" s="14"/>
      <c r="EP154" s="14"/>
      <c r="EQ154" s="14"/>
      <c r="ER154" s="14"/>
      <c r="ES154" s="14"/>
      <c r="ET154" s="14"/>
      <c r="EU154" s="14"/>
      <c r="EV154" s="14"/>
      <c r="EW154" s="14"/>
      <c r="EX154" s="14"/>
      <c r="EY154" s="14"/>
      <c r="EZ154" s="14"/>
      <c r="FA154" s="14"/>
      <c r="FB154" s="14"/>
      <c r="FC154" s="14"/>
      <c r="FD154" s="14"/>
      <c r="FE154" s="14"/>
      <c r="FF154" s="14"/>
      <c r="FG154" s="14"/>
      <c r="FH154" s="14"/>
      <c r="FI154" s="14"/>
      <c r="FJ154" s="14"/>
      <c r="FK154" s="14"/>
      <c r="FL154" s="14"/>
      <c r="FM154" s="14"/>
      <c r="FN154" s="14"/>
      <c r="FO154" s="14"/>
      <c r="FP154" s="14"/>
      <c r="FQ154" s="14"/>
      <c r="FR154" s="14"/>
      <c r="FS154" s="14"/>
      <c r="FT154" s="14"/>
      <c r="FU154" s="14"/>
      <c r="FV154" s="14"/>
      <c r="FW154" s="14"/>
      <c r="FX154" s="14"/>
      <c r="FY154" s="14"/>
      <c r="FZ154" s="14"/>
      <c r="GA154" s="14"/>
      <c r="GB154" s="14"/>
      <c r="GC154" s="14"/>
      <c r="GD154" s="14"/>
      <c r="GE154" s="14"/>
      <c r="GF154" s="14"/>
      <c r="GG154" s="14"/>
      <c r="GH154" s="14"/>
      <c r="GI154" s="14"/>
      <c r="GJ154" s="14"/>
      <c r="GK154" s="14"/>
      <c r="GL154" s="14"/>
      <c r="GM154" s="14"/>
    </row>
    <row r="155" spans="1:195" x14ac:dyDescent="0.2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14"/>
      <c r="FG155" s="14"/>
      <c r="FH155" s="14"/>
      <c r="FI155" s="14"/>
      <c r="FJ155" s="14"/>
      <c r="FK155" s="14"/>
      <c r="FL155" s="14"/>
      <c r="FM155" s="14"/>
      <c r="FN155" s="14"/>
      <c r="FO155" s="14"/>
      <c r="FP155" s="14"/>
      <c r="FQ155" s="14"/>
      <c r="FR155" s="14"/>
      <c r="FS155" s="14"/>
      <c r="FT155" s="14"/>
      <c r="FU155" s="14"/>
      <c r="FV155" s="14"/>
      <c r="FW155" s="14"/>
      <c r="FX155" s="14"/>
      <c r="FY155" s="14"/>
      <c r="FZ155" s="14"/>
      <c r="GA155" s="14"/>
      <c r="GB155" s="14"/>
      <c r="GC155" s="14"/>
      <c r="GD155" s="14"/>
      <c r="GE155" s="14"/>
      <c r="GF155" s="14"/>
      <c r="GG155" s="14"/>
      <c r="GH155" s="14"/>
      <c r="GI155" s="14"/>
      <c r="GJ155" s="14"/>
      <c r="GK155" s="14"/>
      <c r="GL155" s="14"/>
      <c r="GM155" s="14"/>
    </row>
    <row r="156" spans="1:195" x14ac:dyDescent="0.2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  <c r="EH156" s="14"/>
      <c r="EI156" s="14"/>
      <c r="EJ156" s="14"/>
      <c r="EK156" s="14"/>
      <c r="EL156" s="14"/>
      <c r="EM156" s="14"/>
      <c r="EN156" s="14"/>
      <c r="EO156" s="14"/>
      <c r="EP156" s="14"/>
      <c r="EQ156" s="14"/>
      <c r="ER156" s="14"/>
      <c r="ES156" s="14"/>
      <c r="ET156" s="14"/>
      <c r="EU156" s="14"/>
      <c r="EV156" s="14"/>
      <c r="EW156" s="14"/>
      <c r="EX156" s="14"/>
      <c r="EY156" s="14"/>
      <c r="EZ156" s="14"/>
      <c r="FA156" s="14"/>
      <c r="FB156" s="14"/>
      <c r="FC156" s="14"/>
      <c r="FD156" s="14"/>
      <c r="FE156" s="14"/>
      <c r="FF156" s="14"/>
      <c r="FG156" s="14"/>
      <c r="FH156" s="14"/>
      <c r="FI156" s="14"/>
      <c r="FJ156" s="14"/>
      <c r="FK156" s="14"/>
      <c r="FL156" s="14"/>
      <c r="FM156" s="14"/>
      <c r="FN156" s="14"/>
      <c r="FO156" s="14"/>
      <c r="FP156" s="14"/>
      <c r="FQ156" s="14"/>
      <c r="FR156" s="14"/>
      <c r="FS156" s="14"/>
      <c r="FT156" s="14"/>
      <c r="FU156" s="14"/>
      <c r="FV156" s="14"/>
      <c r="FW156" s="14"/>
      <c r="FX156" s="14"/>
      <c r="FY156" s="14"/>
      <c r="FZ156" s="14"/>
      <c r="GA156" s="14"/>
      <c r="GB156" s="14"/>
      <c r="GC156" s="14"/>
      <c r="GD156" s="14"/>
      <c r="GE156" s="14"/>
      <c r="GF156" s="14"/>
      <c r="GG156" s="14"/>
      <c r="GH156" s="14"/>
      <c r="GI156" s="14"/>
      <c r="GJ156" s="14"/>
      <c r="GK156" s="14"/>
      <c r="GL156" s="14"/>
      <c r="GM156" s="14"/>
    </row>
    <row r="157" spans="1:195" x14ac:dyDescent="0.2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  <c r="EH157" s="14"/>
      <c r="EI157" s="14"/>
      <c r="EJ157" s="14"/>
      <c r="EK157" s="14"/>
      <c r="EL157" s="14"/>
      <c r="EM157" s="14"/>
      <c r="EN157" s="14"/>
      <c r="EO157" s="14"/>
      <c r="EP157" s="14"/>
      <c r="EQ157" s="14"/>
      <c r="ER157" s="14"/>
      <c r="ES157" s="14"/>
      <c r="ET157" s="14"/>
      <c r="EU157" s="14"/>
      <c r="EV157" s="14"/>
      <c r="EW157" s="14"/>
      <c r="EX157" s="14"/>
      <c r="EY157" s="14"/>
      <c r="EZ157" s="14"/>
      <c r="FA157" s="14"/>
      <c r="FB157" s="14"/>
      <c r="FC157" s="14"/>
      <c r="FD157" s="14"/>
      <c r="FE157" s="14"/>
      <c r="FF157" s="14"/>
      <c r="FG157" s="14"/>
      <c r="FH157" s="14"/>
      <c r="FI157" s="14"/>
      <c r="FJ157" s="14"/>
      <c r="FK157" s="14"/>
      <c r="FL157" s="14"/>
      <c r="FM157" s="14"/>
      <c r="FN157" s="14"/>
      <c r="FO157" s="14"/>
      <c r="FP157" s="14"/>
      <c r="FQ157" s="14"/>
      <c r="FR157" s="14"/>
      <c r="FS157" s="14"/>
      <c r="FT157" s="14"/>
      <c r="FU157" s="14"/>
      <c r="FV157" s="14"/>
      <c r="FW157" s="14"/>
      <c r="FX157" s="14"/>
      <c r="FY157" s="14"/>
      <c r="FZ157" s="14"/>
      <c r="GA157" s="14"/>
      <c r="GB157" s="14"/>
      <c r="GC157" s="14"/>
      <c r="GD157" s="14"/>
      <c r="GE157" s="14"/>
      <c r="GF157" s="14"/>
      <c r="GG157" s="14"/>
      <c r="GH157" s="14"/>
      <c r="GI157" s="14"/>
      <c r="GJ157" s="14"/>
      <c r="GK157" s="14"/>
      <c r="GL157" s="14"/>
      <c r="GM157" s="14"/>
    </row>
    <row r="158" spans="1:195" x14ac:dyDescent="0.2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4"/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  <c r="EB158" s="14"/>
      <c r="EC158" s="14"/>
      <c r="ED158" s="14"/>
      <c r="EE158" s="14"/>
      <c r="EF158" s="14"/>
      <c r="EG158" s="14"/>
      <c r="EH158" s="14"/>
      <c r="EI158" s="14"/>
      <c r="EJ158" s="14"/>
      <c r="EK158" s="14"/>
      <c r="EL158" s="14"/>
      <c r="EM158" s="14"/>
      <c r="EN158" s="14"/>
      <c r="EO158" s="14"/>
      <c r="EP158" s="14"/>
      <c r="EQ158" s="14"/>
      <c r="ER158" s="14"/>
      <c r="ES158" s="14"/>
      <c r="ET158" s="14"/>
      <c r="EU158" s="14"/>
      <c r="EV158" s="14"/>
      <c r="EW158" s="14"/>
      <c r="EX158" s="14"/>
      <c r="EY158" s="14"/>
      <c r="EZ158" s="14"/>
      <c r="FA158" s="14"/>
      <c r="FB158" s="14"/>
      <c r="FC158" s="14"/>
      <c r="FD158" s="14"/>
      <c r="FE158" s="14"/>
      <c r="FF158" s="14"/>
      <c r="FG158" s="14"/>
      <c r="FH158" s="14"/>
      <c r="FI158" s="14"/>
      <c r="FJ158" s="14"/>
      <c r="FK158" s="14"/>
      <c r="FL158" s="14"/>
      <c r="FM158" s="14"/>
      <c r="FN158" s="14"/>
      <c r="FO158" s="14"/>
      <c r="FP158" s="14"/>
      <c r="FQ158" s="14"/>
      <c r="FR158" s="14"/>
      <c r="FS158" s="14"/>
      <c r="FT158" s="14"/>
      <c r="FU158" s="14"/>
      <c r="FV158" s="14"/>
      <c r="FW158" s="14"/>
      <c r="FX158" s="14"/>
      <c r="FY158" s="14"/>
      <c r="FZ158" s="14"/>
      <c r="GA158" s="14"/>
      <c r="GB158" s="14"/>
      <c r="GC158" s="14"/>
      <c r="GD158" s="14"/>
      <c r="GE158" s="14"/>
      <c r="GF158" s="14"/>
      <c r="GG158" s="14"/>
      <c r="GH158" s="14"/>
      <c r="GI158" s="14"/>
      <c r="GJ158" s="14"/>
      <c r="GK158" s="14"/>
      <c r="GL158" s="14"/>
      <c r="GM158" s="14"/>
    </row>
    <row r="159" spans="1:195" x14ac:dyDescent="0.2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  <c r="EH159" s="14"/>
      <c r="EI159" s="14"/>
      <c r="EJ159" s="14"/>
      <c r="EK159" s="14"/>
      <c r="EL159" s="14"/>
      <c r="EM159" s="14"/>
      <c r="EN159" s="14"/>
      <c r="EO159" s="14"/>
      <c r="EP159" s="14"/>
      <c r="EQ159" s="14"/>
      <c r="ER159" s="14"/>
      <c r="ES159" s="14"/>
      <c r="ET159" s="14"/>
      <c r="EU159" s="14"/>
      <c r="EV159" s="14"/>
      <c r="EW159" s="14"/>
      <c r="EX159" s="14"/>
      <c r="EY159" s="14"/>
      <c r="EZ159" s="14"/>
      <c r="FA159" s="14"/>
      <c r="FB159" s="14"/>
      <c r="FC159" s="14"/>
      <c r="FD159" s="14"/>
      <c r="FE159" s="14"/>
      <c r="FF159" s="14"/>
      <c r="FG159" s="14"/>
      <c r="FH159" s="14"/>
      <c r="FI159" s="14"/>
      <c r="FJ159" s="14"/>
      <c r="FK159" s="14"/>
      <c r="FL159" s="14"/>
      <c r="FM159" s="14"/>
      <c r="FN159" s="14"/>
      <c r="FO159" s="14"/>
      <c r="FP159" s="14"/>
      <c r="FQ159" s="14"/>
      <c r="FR159" s="14"/>
      <c r="FS159" s="14"/>
      <c r="FT159" s="14"/>
      <c r="FU159" s="14"/>
      <c r="FV159" s="14"/>
      <c r="FW159" s="14"/>
      <c r="FX159" s="14"/>
      <c r="FY159" s="14"/>
      <c r="FZ159" s="14"/>
      <c r="GA159" s="14"/>
      <c r="GB159" s="14"/>
      <c r="GC159" s="14"/>
      <c r="GD159" s="14"/>
      <c r="GE159" s="14"/>
      <c r="GF159" s="14"/>
      <c r="GG159" s="14"/>
      <c r="GH159" s="14"/>
      <c r="GI159" s="14"/>
      <c r="GJ159" s="14"/>
      <c r="GK159" s="14"/>
      <c r="GL159" s="14"/>
      <c r="GM159" s="14"/>
    </row>
    <row r="160" spans="1:195" x14ac:dyDescent="0.2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  <c r="EH160" s="14"/>
      <c r="EI160" s="14"/>
      <c r="EJ160" s="14"/>
      <c r="EK160" s="14"/>
      <c r="EL160" s="14"/>
      <c r="EM160" s="14"/>
      <c r="EN160" s="14"/>
      <c r="EO160" s="14"/>
      <c r="EP160" s="14"/>
      <c r="EQ160" s="14"/>
      <c r="ER160" s="14"/>
      <c r="ES160" s="14"/>
      <c r="ET160" s="14"/>
      <c r="EU160" s="14"/>
      <c r="EV160" s="14"/>
      <c r="EW160" s="14"/>
      <c r="EX160" s="14"/>
      <c r="EY160" s="14"/>
      <c r="EZ160" s="14"/>
      <c r="FA160" s="14"/>
      <c r="FB160" s="14"/>
      <c r="FC160" s="14"/>
      <c r="FD160" s="14"/>
      <c r="FE160" s="14"/>
      <c r="FF160" s="14"/>
      <c r="FG160" s="14"/>
      <c r="FH160" s="14"/>
      <c r="FI160" s="14"/>
      <c r="FJ160" s="14"/>
      <c r="FK160" s="14"/>
      <c r="FL160" s="14"/>
      <c r="FM160" s="14"/>
      <c r="FN160" s="14"/>
      <c r="FO160" s="14"/>
      <c r="FP160" s="14"/>
      <c r="FQ160" s="14"/>
      <c r="FR160" s="14"/>
      <c r="FS160" s="14"/>
      <c r="FT160" s="14"/>
      <c r="FU160" s="14"/>
      <c r="FV160" s="14"/>
      <c r="FW160" s="14"/>
      <c r="FX160" s="14"/>
      <c r="FY160" s="14"/>
      <c r="FZ160" s="14"/>
      <c r="GA160" s="14"/>
      <c r="GB160" s="14"/>
      <c r="GC160" s="14"/>
      <c r="GD160" s="14"/>
      <c r="GE160" s="14"/>
      <c r="GF160" s="14"/>
      <c r="GG160" s="14"/>
      <c r="GH160" s="14"/>
      <c r="GI160" s="14"/>
      <c r="GJ160" s="14"/>
      <c r="GK160" s="14"/>
      <c r="GL160" s="14"/>
      <c r="GM160" s="14"/>
    </row>
    <row r="161" spans="1:195" x14ac:dyDescent="0.2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  <c r="EH161" s="14"/>
      <c r="EI161" s="14"/>
      <c r="EJ161" s="14"/>
      <c r="EK161" s="14"/>
      <c r="EL161" s="14"/>
      <c r="EM161" s="14"/>
      <c r="EN161" s="14"/>
      <c r="EO161" s="14"/>
      <c r="EP161" s="14"/>
      <c r="EQ161" s="14"/>
      <c r="ER161" s="14"/>
      <c r="ES161" s="14"/>
      <c r="ET161" s="14"/>
      <c r="EU161" s="14"/>
      <c r="EV161" s="14"/>
      <c r="EW161" s="14"/>
      <c r="EX161" s="14"/>
      <c r="EY161" s="14"/>
      <c r="EZ161" s="14"/>
      <c r="FA161" s="14"/>
      <c r="FB161" s="14"/>
      <c r="FC161" s="14"/>
      <c r="FD161" s="14"/>
      <c r="FE161" s="14"/>
      <c r="FF161" s="14"/>
      <c r="FG161" s="14"/>
      <c r="FH161" s="14"/>
      <c r="FI161" s="14"/>
      <c r="FJ161" s="14"/>
      <c r="FK161" s="14"/>
      <c r="FL161" s="14"/>
      <c r="FM161" s="14"/>
      <c r="FN161" s="14"/>
      <c r="FO161" s="14"/>
      <c r="FP161" s="14"/>
      <c r="FQ161" s="14"/>
      <c r="FR161" s="14"/>
      <c r="FS161" s="14"/>
      <c r="FT161" s="14"/>
      <c r="FU161" s="14"/>
      <c r="FV161" s="14"/>
      <c r="FW161" s="14"/>
      <c r="FX161" s="14"/>
      <c r="FY161" s="14"/>
      <c r="FZ161" s="14"/>
      <c r="GA161" s="14"/>
      <c r="GB161" s="14"/>
      <c r="GC161" s="14"/>
      <c r="GD161" s="14"/>
      <c r="GE161" s="14"/>
      <c r="GF161" s="14"/>
      <c r="GG161" s="14"/>
      <c r="GH161" s="14"/>
      <c r="GI161" s="14"/>
      <c r="GJ161" s="14"/>
      <c r="GK161" s="14"/>
      <c r="GL161" s="14"/>
      <c r="GM161" s="14"/>
    </row>
    <row r="162" spans="1:195" x14ac:dyDescent="0.2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  <c r="EH162" s="14"/>
      <c r="EI162" s="14"/>
      <c r="EJ162" s="14"/>
      <c r="EK162" s="14"/>
      <c r="EL162" s="14"/>
      <c r="EM162" s="14"/>
      <c r="EN162" s="14"/>
      <c r="EO162" s="14"/>
      <c r="EP162" s="14"/>
      <c r="EQ162" s="14"/>
      <c r="ER162" s="14"/>
      <c r="ES162" s="14"/>
      <c r="ET162" s="14"/>
      <c r="EU162" s="14"/>
      <c r="EV162" s="14"/>
      <c r="EW162" s="14"/>
      <c r="EX162" s="14"/>
      <c r="EY162" s="14"/>
      <c r="EZ162" s="14"/>
      <c r="FA162" s="14"/>
      <c r="FB162" s="14"/>
      <c r="FC162" s="14"/>
      <c r="FD162" s="14"/>
      <c r="FE162" s="14"/>
      <c r="FF162" s="14"/>
      <c r="FG162" s="14"/>
      <c r="FH162" s="14"/>
      <c r="FI162" s="14"/>
      <c r="FJ162" s="14"/>
      <c r="FK162" s="14"/>
      <c r="FL162" s="14"/>
      <c r="FM162" s="14"/>
      <c r="FN162" s="14"/>
      <c r="FO162" s="14"/>
      <c r="FP162" s="14"/>
      <c r="FQ162" s="14"/>
      <c r="FR162" s="14"/>
      <c r="FS162" s="14"/>
      <c r="FT162" s="14"/>
      <c r="FU162" s="14"/>
      <c r="FV162" s="14"/>
      <c r="FW162" s="14"/>
      <c r="FX162" s="14"/>
      <c r="FY162" s="14"/>
      <c r="FZ162" s="14"/>
      <c r="GA162" s="14"/>
      <c r="GB162" s="14"/>
      <c r="GC162" s="14"/>
      <c r="GD162" s="14"/>
      <c r="GE162" s="14"/>
      <c r="GF162" s="14"/>
      <c r="GG162" s="14"/>
      <c r="GH162" s="14"/>
      <c r="GI162" s="14"/>
      <c r="GJ162" s="14"/>
      <c r="GK162" s="14"/>
      <c r="GL162" s="14"/>
      <c r="GM162" s="14"/>
    </row>
    <row r="163" spans="1:195" x14ac:dyDescent="0.2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  <c r="EH163" s="14"/>
      <c r="EI163" s="14"/>
      <c r="EJ163" s="14"/>
      <c r="EK163" s="14"/>
      <c r="EL163" s="14"/>
      <c r="EM163" s="14"/>
      <c r="EN163" s="14"/>
      <c r="EO163" s="14"/>
      <c r="EP163" s="14"/>
      <c r="EQ163" s="14"/>
      <c r="ER163" s="14"/>
      <c r="ES163" s="14"/>
      <c r="ET163" s="14"/>
      <c r="EU163" s="14"/>
      <c r="EV163" s="14"/>
      <c r="EW163" s="14"/>
      <c r="EX163" s="14"/>
      <c r="EY163" s="14"/>
      <c r="EZ163" s="14"/>
      <c r="FA163" s="14"/>
      <c r="FB163" s="14"/>
      <c r="FC163" s="14"/>
      <c r="FD163" s="14"/>
      <c r="FE163" s="14"/>
      <c r="FF163" s="14"/>
      <c r="FG163" s="14"/>
      <c r="FH163" s="14"/>
      <c r="FI163" s="14"/>
      <c r="FJ163" s="14"/>
      <c r="FK163" s="14"/>
      <c r="FL163" s="14"/>
      <c r="FM163" s="14"/>
      <c r="FN163" s="14"/>
      <c r="FO163" s="14"/>
      <c r="FP163" s="14"/>
      <c r="FQ163" s="14"/>
      <c r="FR163" s="14"/>
      <c r="FS163" s="14"/>
      <c r="FT163" s="14"/>
      <c r="FU163" s="14"/>
      <c r="FV163" s="14"/>
      <c r="FW163" s="14"/>
      <c r="FX163" s="14"/>
      <c r="FY163" s="14"/>
      <c r="FZ163" s="14"/>
      <c r="GA163" s="14"/>
      <c r="GB163" s="14"/>
      <c r="GC163" s="14"/>
      <c r="GD163" s="14"/>
      <c r="GE163" s="14"/>
      <c r="GF163" s="14"/>
      <c r="GG163" s="14"/>
      <c r="GH163" s="14"/>
      <c r="GI163" s="14"/>
      <c r="GJ163" s="14"/>
      <c r="GK163" s="14"/>
      <c r="GL163" s="14"/>
      <c r="GM163" s="14"/>
    </row>
    <row r="164" spans="1:195" x14ac:dyDescent="0.2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  <c r="EH164" s="14"/>
      <c r="EI164" s="14"/>
      <c r="EJ164" s="14"/>
      <c r="EK164" s="14"/>
      <c r="EL164" s="14"/>
      <c r="EM164" s="14"/>
      <c r="EN164" s="14"/>
      <c r="EO164" s="14"/>
      <c r="EP164" s="14"/>
      <c r="EQ164" s="14"/>
      <c r="ER164" s="14"/>
      <c r="ES164" s="14"/>
      <c r="ET164" s="14"/>
      <c r="EU164" s="14"/>
      <c r="EV164" s="14"/>
      <c r="EW164" s="14"/>
      <c r="EX164" s="14"/>
      <c r="EY164" s="14"/>
      <c r="EZ164" s="14"/>
      <c r="FA164" s="14"/>
      <c r="FB164" s="14"/>
      <c r="FC164" s="14"/>
      <c r="FD164" s="14"/>
      <c r="FE164" s="14"/>
      <c r="FF164" s="14"/>
      <c r="FG164" s="14"/>
      <c r="FH164" s="14"/>
      <c r="FI164" s="14"/>
      <c r="FJ164" s="14"/>
      <c r="FK164" s="14"/>
      <c r="FL164" s="14"/>
      <c r="FM164" s="14"/>
      <c r="FN164" s="14"/>
      <c r="FO164" s="14"/>
      <c r="FP164" s="14"/>
      <c r="FQ164" s="14"/>
      <c r="FR164" s="14"/>
      <c r="FS164" s="14"/>
      <c r="FT164" s="14"/>
      <c r="FU164" s="14"/>
      <c r="FV164" s="14"/>
      <c r="FW164" s="14"/>
      <c r="FX164" s="14"/>
      <c r="FY164" s="14"/>
      <c r="FZ164" s="14"/>
      <c r="GA164" s="14"/>
      <c r="GB164" s="14"/>
      <c r="GC164" s="14"/>
      <c r="GD164" s="14"/>
      <c r="GE164" s="14"/>
      <c r="GF164" s="14"/>
      <c r="GG164" s="14"/>
      <c r="GH164" s="14"/>
      <c r="GI164" s="14"/>
      <c r="GJ164" s="14"/>
      <c r="GK164" s="14"/>
      <c r="GL164" s="14"/>
      <c r="GM164" s="14"/>
    </row>
    <row r="165" spans="1:195" x14ac:dyDescent="0.2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  <c r="EH165" s="14"/>
      <c r="EI165" s="14"/>
      <c r="EJ165" s="14"/>
      <c r="EK165" s="14"/>
      <c r="EL165" s="14"/>
      <c r="EM165" s="14"/>
      <c r="EN165" s="14"/>
      <c r="EO165" s="14"/>
      <c r="EP165" s="14"/>
      <c r="EQ165" s="14"/>
      <c r="ER165" s="14"/>
      <c r="ES165" s="14"/>
      <c r="ET165" s="14"/>
      <c r="EU165" s="14"/>
      <c r="EV165" s="14"/>
      <c r="EW165" s="14"/>
      <c r="EX165" s="14"/>
      <c r="EY165" s="14"/>
      <c r="EZ165" s="14"/>
      <c r="FA165" s="14"/>
      <c r="FB165" s="14"/>
      <c r="FC165" s="14"/>
      <c r="FD165" s="14"/>
      <c r="FE165" s="14"/>
      <c r="FF165" s="14"/>
      <c r="FG165" s="14"/>
      <c r="FH165" s="14"/>
      <c r="FI165" s="14"/>
      <c r="FJ165" s="14"/>
      <c r="FK165" s="14"/>
      <c r="FL165" s="14"/>
      <c r="FM165" s="14"/>
      <c r="FN165" s="14"/>
      <c r="FO165" s="14"/>
      <c r="FP165" s="14"/>
      <c r="FQ165" s="14"/>
      <c r="FR165" s="14"/>
      <c r="FS165" s="14"/>
      <c r="FT165" s="14"/>
      <c r="FU165" s="14"/>
      <c r="FV165" s="14"/>
      <c r="FW165" s="14"/>
      <c r="FX165" s="14"/>
      <c r="FY165" s="14"/>
      <c r="FZ165" s="14"/>
      <c r="GA165" s="14"/>
      <c r="GB165" s="14"/>
      <c r="GC165" s="14"/>
      <c r="GD165" s="14"/>
      <c r="GE165" s="14"/>
      <c r="GF165" s="14"/>
      <c r="GG165" s="14"/>
      <c r="GH165" s="14"/>
      <c r="GI165" s="14"/>
      <c r="GJ165" s="14"/>
      <c r="GK165" s="14"/>
      <c r="GL165" s="14"/>
      <c r="GM165" s="14"/>
    </row>
    <row r="166" spans="1:195" x14ac:dyDescent="0.2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  <c r="EH166" s="14"/>
      <c r="EI166" s="14"/>
      <c r="EJ166" s="14"/>
      <c r="EK166" s="14"/>
      <c r="EL166" s="14"/>
      <c r="EM166" s="14"/>
      <c r="EN166" s="14"/>
      <c r="EO166" s="14"/>
      <c r="EP166" s="14"/>
      <c r="EQ166" s="14"/>
      <c r="ER166" s="14"/>
      <c r="ES166" s="14"/>
      <c r="ET166" s="14"/>
      <c r="EU166" s="14"/>
      <c r="EV166" s="14"/>
      <c r="EW166" s="14"/>
      <c r="EX166" s="14"/>
      <c r="EY166" s="14"/>
      <c r="EZ166" s="14"/>
      <c r="FA166" s="14"/>
      <c r="FB166" s="14"/>
      <c r="FC166" s="14"/>
      <c r="FD166" s="14"/>
      <c r="FE166" s="14"/>
      <c r="FF166" s="14"/>
      <c r="FG166" s="14"/>
      <c r="FH166" s="14"/>
      <c r="FI166" s="14"/>
      <c r="FJ166" s="14"/>
      <c r="FK166" s="14"/>
      <c r="FL166" s="14"/>
      <c r="FM166" s="14"/>
      <c r="FN166" s="14"/>
      <c r="FO166" s="14"/>
      <c r="FP166" s="14"/>
      <c r="FQ166" s="14"/>
      <c r="FR166" s="14"/>
      <c r="FS166" s="14"/>
      <c r="FT166" s="14"/>
      <c r="FU166" s="14"/>
      <c r="FV166" s="14"/>
      <c r="FW166" s="14"/>
      <c r="FX166" s="14"/>
      <c r="FY166" s="14"/>
      <c r="FZ166" s="14"/>
      <c r="GA166" s="14"/>
      <c r="GB166" s="14"/>
      <c r="GC166" s="14"/>
      <c r="GD166" s="14"/>
      <c r="GE166" s="14"/>
      <c r="GF166" s="14"/>
      <c r="GG166" s="14"/>
      <c r="GH166" s="14"/>
      <c r="GI166" s="14"/>
      <c r="GJ166" s="14"/>
      <c r="GK166" s="14"/>
      <c r="GL166" s="14"/>
      <c r="GM166" s="14"/>
    </row>
    <row r="167" spans="1:195" x14ac:dyDescent="0.2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  <c r="EH167" s="14"/>
      <c r="EI167" s="14"/>
      <c r="EJ167" s="14"/>
      <c r="EK167" s="14"/>
      <c r="EL167" s="14"/>
      <c r="EM167" s="14"/>
      <c r="EN167" s="14"/>
      <c r="EO167" s="14"/>
      <c r="EP167" s="14"/>
      <c r="EQ167" s="14"/>
      <c r="ER167" s="14"/>
      <c r="ES167" s="14"/>
      <c r="ET167" s="14"/>
      <c r="EU167" s="14"/>
      <c r="EV167" s="14"/>
      <c r="EW167" s="14"/>
      <c r="EX167" s="14"/>
      <c r="EY167" s="14"/>
      <c r="EZ167" s="14"/>
      <c r="FA167" s="14"/>
      <c r="FB167" s="14"/>
      <c r="FC167" s="14"/>
      <c r="FD167" s="14"/>
      <c r="FE167" s="14"/>
      <c r="FF167" s="14"/>
      <c r="FG167" s="14"/>
      <c r="FH167" s="14"/>
      <c r="FI167" s="14"/>
      <c r="FJ167" s="14"/>
      <c r="FK167" s="14"/>
      <c r="FL167" s="14"/>
      <c r="FM167" s="14"/>
      <c r="FN167" s="14"/>
      <c r="FO167" s="14"/>
      <c r="FP167" s="14"/>
      <c r="FQ167" s="14"/>
      <c r="FR167" s="14"/>
      <c r="FS167" s="14"/>
      <c r="FT167" s="14"/>
      <c r="FU167" s="14"/>
      <c r="FV167" s="14"/>
      <c r="FW167" s="14"/>
      <c r="FX167" s="14"/>
      <c r="FY167" s="14"/>
      <c r="FZ167" s="14"/>
      <c r="GA167" s="14"/>
      <c r="GB167" s="14"/>
      <c r="GC167" s="14"/>
      <c r="GD167" s="14"/>
      <c r="GE167" s="14"/>
      <c r="GF167" s="14"/>
      <c r="GG167" s="14"/>
      <c r="GH167" s="14"/>
      <c r="GI167" s="14"/>
      <c r="GJ167" s="14"/>
      <c r="GK167" s="14"/>
      <c r="GL167" s="14"/>
      <c r="GM167" s="14"/>
    </row>
    <row r="168" spans="1:195" x14ac:dyDescent="0.2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  <c r="EH168" s="14"/>
      <c r="EI168" s="14"/>
      <c r="EJ168" s="14"/>
      <c r="EK168" s="14"/>
      <c r="EL168" s="14"/>
      <c r="EM168" s="14"/>
      <c r="EN168" s="14"/>
      <c r="EO168" s="14"/>
      <c r="EP168" s="14"/>
      <c r="EQ168" s="14"/>
      <c r="ER168" s="14"/>
      <c r="ES168" s="14"/>
      <c r="ET168" s="14"/>
      <c r="EU168" s="14"/>
      <c r="EV168" s="14"/>
      <c r="EW168" s="14"/>
      <c r="EX168" s="14"/>
      <c r="EY168" s="14"/>
      <c r="EZ168" s="14"/>
      <c r="FA168" s="14"/>
      <c r="FB168" s="14"/>
      <c r="FC168" s="14"/>
      <c r="FD168" s="14"/>
      <c r="FE168" s="14"/>
      <c r="FF168" s="14"/>
      <c r="FG168" s="14"/>
      <c r="FH168" s="14"/>
      <c r="FI168" s="14"/>
      <c r="FJ168" s="14"/>
      <c r="FK168" s="14"/>
      <c r="FL168" s="14"/>
      <c r="FM168" s="14"/>
      <c r="FN168" s="14"/>
      <c r="FO168" s="14"/>
      <c r="FP168" s="14"/>
      <c r="FQ168" s="14"/>
      <c r="FR168" s="14"/>
      <c r="FS168" s="14"/>
      <c r="FT168" s="14"/>
      <c r="FU168" s="14"/>
      <c r="FV168" s="14"/>
      <c r="FW168" s="14"/>
      <c r="FX168" s="14"/>
      <c r="FY168" s="14"/>
      <c r="FZ168" s="14"/>
      <c r="GA168" s="14"/>
      <c r="GB168" s="14"/>
      <c r="GC168" s="14"/>
      <c r="GD168" s="14"/>
      <c r="GE168" s="14"/>
      <c r="GF168" s="14"/>
      <c r="GG168" s="14"/>
      <c r="GH168" s="14"/>
      <c r="GI168" s="14"/>
      <c r="GJ168" s="14"/>
      <c r="GK168" s="14"/>
      <c r="GL168" s="14"/>
      <c r="GM168" s="14"/>
    </row>
    <row r="169" spans="1:195" x14ac:dyDescent="0.2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  <c r="EH169" s="14"/>
      <c r="EI169" s="14"/>
      <c r="EJ169" s="14"/>
      <c r="EK169" s="14"/>
      <c r="EL169" s="14"/>
      <c r="EM169" s="14"/>
      <c r="EN169" s="14"/>
      <c r="EO169" s="14"/>
      <c r="EP169" s="14"/>
      <c r="EQ169" s="14"/>
      <c r="ER169" s="14"/>
      <c r="ES169" s="14"/>
      <c r="ET169" s="14"/>
      <c r="EU169" s="14"/>
      <c r="EV169" s="14"/>
      <c r="EW169" s="14"/>
      <c r="EX169" s="14"/>
      <c r="EY169" s="14"/>
      <c r="EZ169" s="14"/>
      <c r="FA169" s="14"/>
      <c r="FB169" s="14"/>
      <c r="FC169" s="14"/>
      <c r="FD169" s="14"/>
      <c r="FE169" s="14"/>
      <c r="FF169" s="14"/>
      <c r="FG169" s="14"/>
      <c r="FH169" s="14"/>
      <c r="FI169" s="14"/>
      <c r="FJ169" s="14"/>
      <c r="FK169" s="14"/>
      <c r="FL169" s="14"/>
      <c r="FM169" s="14"/>
      <c r="FN169" s="14"/>
      <c r="FO169" s="14"/>
      <c r="FP169" s="14"/>
      <c r="FQ169" s="14"/>
      <c r="FR169" s="14"/>
      <c r="FS169" s="14"/>
      <c r="FT169" s="14"/>
      <c r="FU169" s="14"/>
      <c r="FV169" s="14"/>
      <c r="FW169" s="14"/>
      <c r="FX169" s="14"/>
      <c r="FY169" s="14"/>
      <c r="FZ169" s="14"/>
      <c r="GA169" s="14"/>
      <c r="GB169" s="14"/>
      <c r="GC169" s="14"/>
      <c r="GD169" s="14"/>
      <c r="GE169" s="14"/>
      <c r="GF169" s="14"/>
      <c r="GG169" s="14"/>
      <c r="GH169" s="14"/>
      <c r="GI169" s="14"/>
      <c r="GJ169" s="14"/>
      <c r="GK169" s="14"/>
      <c r="GL169" s="14"/>
      <c r="GM169" s="14"/>
    </row>
    <row r="170" spans="1:195" x14ac:dyDescent="0.2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  <c r="EH170" s="14"/>
      <c r="EI170" s="14"/>
      <c r="EJ170" s="14"/>
      <c r="EK170" s="14"/>
      <c r="EL170" s="14"/>
      <c r="EM170" s="14"/>
      <c r="EN170" s="14"/>
      <c r="EO170" s="14"/>
      <c r="EP170" s="14"/>
      <c r="EQ170" s="14"/>
      <c r="ER170" s="14"/>
      <c r="ES170" s="14"/>
      <c r="ET170" s="14"/>
      <c r="EU170" s="14"/>
      <c r="EV170" s="14"/>
      <c r="EW170" s="14"/>
      <c r="EX170" s="14"/>
      <c r="EY170" s="14"/>
      <c r="EZ170" s="14"/>
      <c r="FA170" s="14"/>
      <c r="FB170" s="14"/>
      <c r="FC170" s="14"/>
      <c r="FD170" s="14"/>
      <c r="FE170" s="14"/>
      <c r="FF170" s="14"/>
      <c r="FG170" s="14"/>
      <c r="FH170" s="14"/>
      <c r="FI170" s="14"/>
      <c r="FJ170" s="14"/>
      <c r="FK170" s="14"/>
      <c r="FL170" s="14"/>
      <c r="FM170" s="14"/>
      <c r="FN170" s="14"/>
      <c r="FO170" s="14"/>
      <c r="FP170" s="14"/>
      <c r="FQ170" s="14"/>
      <c r="FR170" s="14"/>
      <c r="FS170" s="14"/>
      <c r="FT170" s="14"/>
      <c r="FU170" s="14"/>
      <c r="FV170" s="14"/>
      <c r="FW170" s="14"/>
      <c r="FX170" s="14"/>
      <c r="FY170" s="14"/>
      <c r="FZ170" s="14"/>
      <c r="GA170" s="14"/>
      <c r="GB170" s="14"/>
      <c r="GC170" s="14"/>
      <c r="GD170" s="14"/>
      <c r="GE170" s="14"/>
      <c r="GF170" s="14"/>
      <c r="GG170" s="14"/>
      <c r="GH170" s="14"/>
      <c r="GI170" s="14"/>
      <c r="GJ170" s="14"/>
      <c r="GK170" s="14"/>
      <c r="GL170" s="14"/>
      <c r="GM170" s="14"/>
    </row>
    <row r="171" spans="1:195" x14ac:dyDescent="0.2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  <c r="EH171" s="14"/>
      <c r="EI171" s="14"/>
      <c r="EJ171" s="14"/>
      <c r="EK171" s="14"/>
      <c r="EL171" s="14"/>
      <c r="EM171" s="14"/>
      <c r="EN171" s="14"/>
      <c r="EO171" s="14"/>
      <c r="EP171" s="14"/>
      <c r="EQ171" s="14"/>
      <c r="ER171" s="14"/>
      <c r="ES171" s="14"/>
      <c r="ET171" s="14"/>
      <c r="EU171" s="14"/>
      <c r="EV171" s="14"/>
      <c r="EW171" s="14"/>
      <c r="EX171" s="14"/>
      <c r="EY171" s="14"/>
      <c r="EZ171" s="14"/>
      <c r="FA171" s="14"/>
      <c r="FB171" s="14"/>
      <c r="FC171" s="14"/>
      <c r="FD171" s="14"/>
      <c r="FE171" s="14"/>
      <c r="FF171" s="14"/>
      <c r="FG171" s="14"/>
      <c r="FH171" s="14"/>
      <c r="FI171" s="14"/>
      <c r="FJ171" s="14"/>
      <c r="FK171" s="14"/>
      <c r="FL171" s="14"/>
      <c r="FM171" s="14"/>
      <c r="FN171" s="14"/>
      <c r="FO171" s="14"/>
      <c r="FP171" s="14"/>
      <c r="FQ171" s="14"/>
      <c r="FR171" s="14"/>
      <c r="FS171" s="14"/>
      <c r="FT171" s="14"/>
      <c r="FU171" s="14"/>
      <c r="FV171" s="14"/>
      <c r="FW171" s="14"/>
      <c r="FX171" s="14"/>
      <c r="FY171" s="14"/>
      <c r="FZ171" s="14"/>
      <c r="GA171" s="14"/>
      <c r="GB171" s="14"/>
      <c r="GC171" s="14"/>
      <c r="GD171" s="14"/>
      <c r="GE171" s="14"/>
      <c r="GF171" s="14"/>
      <c r="GG171" s="14"/>
      <c r="GH171" s="14"/>
      <c r="GI171" s="14"/>
      <c r="GJ171" s="14"/>
      <c r="GK171" s="14"/>
      <c r="GL171" s="14"/>
      <c r="GM171" s="14"/>
    </row>
    <row r="172" spans="1:195" x14ac:dyDescent="0.2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  <c r="EH172" s="14"/>
      <c r="EI172" s="14"/>
      <c r="EJ172" s="14"/>
      <c r="EK172" s="14"/>
      <c r="EL172" s="14"/>
      <c r="EM172" s="14"/>
      <c r="EN172" s="14"/>
      <c r="EO172" s="14"/>
      <c r="EP172" s="14"/>
      <c r="EQ172" s="14"/>
      <c r="ER172" s="14"/>
      <c r="ES172" s="14"/>
      <c r="ET172" s="14"/>
      <c r="EU172" s="14"/>
      <c r="EV172" s="14"/>
      <c r="EW172" s="14"/>
      <c r="EX172" s="14"/>
      <c r="EY172" s="14"/>
      <c r="EZ172" s="14"/>
      <c r="FA172" s="14"/>
      <c r="FB172" s="14"/>
      <c r="FC172" s="14"/>
      <c r="FD172" s="14"/>
      <c r="FE172" s="14"/>
      <c r="FF172" s="14"/>
      <c r="FG172" s="14"/>
      <c r="FH172" s="14"/>
      <c r="FI172" s="14"/>
      <c r="FJ172" s="14"/>
      <c r="FK172" s="14"/>
      <c r="FL172" s="14"/>
      <c r="FM172" s="14"/>
      <c r="FN172" s="14"/>
      <c r="FO172" s="14"/>
      <c r="FP172" s="14"/>
      <c r="FQ172" s="14"/>
      <c r="FR172" s="14"/>
      <c r="FS172" s="14"/>
      <c r="FT172" s="14"/>
      <c r="FU172" s="14"/>
      <c r="FV172" s="14"/>
      <c r="FW172" s="14"/>
      <c r="FX172" s="14"/>
      <c r="FY172" s="14"/>
      <c r="FZ172" s="14"/>
      <c r="GA172" s="14"/>
      <c r="GB172" s="14"/>
      <c r="GC172" s="14"/>
      <c r="GD172" s="14"/>
      <c r="GE172" s="14"/>
      <c r="GF172" s="14"/>
      <c r="GG172" s="14"/>
      <c r="GH172" s="14"/>
      <c r="GI172" s="14"/>
      <c r="GJ172" s="14"/>
      <c r="GK172" s="14"/>
      <c r="GL172" s="14"/>
      <c r="GM172" s="14"/>
    </row>
    <row r="173" spans="1:195" x14ac:dyDescent="0.2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  <c r="EH173" s="14"/>
      <c r="EI173" s="14"/>
      <c r="EJ173" s="14"/>
      <c r="EK173" s="14"/>
      <c r="EL173" s="14"/>
      <c r="EM173" s="14"/>
      <c r="EN173" s="14"/>
      <c r="EO173" s="14"/>
      <c r="EP173" s="14"/>
      <c r="EQ173" s="14"/>
      <c r="ER173" s="14"/>
      <c r="ES173" s="14"/>
      <c r="ET173" s="14"/>
      <c r="EU173" s="14"/>
      <c r="EV173" s="14"/>
      <c r="EW173" s="14"/>
      <c r="EX173" s="14"/>
      <c r="EY173" s="14"/>
      <c r="EZ173" s="14"/>
      <c r="FA173" s="14"/>
      <c r="FB173" s="14"/>
      <c r="FC173" s="14"/>
      <c r="FD173" s="14"/>
      <c r="FE173" s="14"/>
      <c r="FF173" s="14"/>
      <c r="FG173" s="14"/>
      <c r="FH173" s="14"/>
      <c r="FI173" s="14"/>
      <c r="FJ173" s="14"/>
      <c r="FK173" s="14"/>
      <c r="FL173" s="14"/>
      <c r="FM173" s="14"/>
      <c r="FN173" s="14"/>
      <c r="FO173" s="14"/>
      <c r="FP173" s="14"/>
      <c r="FQ173" s="14"/>
      <c r="FR173" s="14"/>
      <c r="FS173" s="14"/>
      <c r="FT173" s="14"/>
      <c r="FU173" s="14"/>
      <c r="FV173" s="14"/>
      <c r="FW173" s="14"/>
      <c r="FX173" s="14"/>
      <c r="FY173" s="14"/>
      <c r="FZ173" s="14"/>
      <c r="GA173" s="14"/>
      <c r="GB173" s="14"/>
      <c r="GC173" s="14"/>
      <c r="GD173" s="14"/>
      <c r="GE173" s="14"/>
      <c r="GF173" s="14"/>
      <c r="GG173" s="14"/>
      <c r="GH173" s="14"/>
      <c r="GI173" s="14"/>
      <c r="GJ173" s="14"/>
      <c r="GK173" s="14"/>
      <c r="GL173" s="14"/>
      <c r="GM173" s="14"/>
    </row>
    <row r="174" spans="1:195" x14ac:dyDescent="0.2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  <c r="EH174" s="14"/>
      <c r="EI174" s="14"/>
      <c r="EJ174" s="14"/>
      <c r="EK174" s="14"/>
      <c r="EL174" s="14"/>
      <c r="EM174" s="14"/>
      <c r="EN174" s="14"/>
      <c r="EO174" s="14"/>
      <c r="EP174" s="14"/>
      <c r="EQ174" s="14"/>
      <c r="ER174" s="14"/>
      <c r="ES174" s="14"/>
      <c r="ET174" s="14"/>
      <c r="EU174" s="14"/>
      <c r="EV174" s="14"/>
      <c r="EW174" s="14"/>
      <c r="EX174" s="14"/>
      <c r="EY174" s="14"/>
      <c r="EZ174" s="14"/>
      <c r="FA174" s="14"/>
      <c r="FB174" s="14"/>
      <c r="FC174" s="14"/>
      <c r="FD174" s="14"/>
      <c r="FE174" s="14"/>
      <c r="FF174" s="14"/>
      <c r="FG174" s="14"/>
      <c r="FH174" s="14"/>
      <c r="FI174" s="14"/>
      <c r="FJ174" s="14"/>
      <c r="FK174" s="14"/>
      <c r="FL174" s="14"/>
      <c r="FM174" s="14"/>
      <c r="FN174" s="14"/>
      <c r="FO174" s="14"/>
      <c r="FP174" s="14"/>
      <c r="FQ174" s="14"/>
      <c r="FR174" s="14"/>
      <c r="FS174" s="14"/>
      <c r="FT174" s="14"/>
      <c r="FU174" s="14"/>
      <c r="FV174" s="14"/>
      <c r="FW174" s="14"/>
      <c r="FX174" s="14"/>
      <c r="FY174" s="14"/>
      <c r="FZ174" s="14"/>
      <c r="GA174" s="14"/>
      <c r="GB174" s="14"/>
      <c r="GC174" s="14"/>
      <c r="GD174" s="14"/>
      <c r="GE174" s="14"/>
      <c r="GF174" s="14"/>
      <c r="GG174" s="14"/>
      <c r="GH174" s="14"/>
      <c r="GI174" s="14"/>
      <c r="GJ174" s="14"/>
      <c r="GK174" s="14"/>
      <c r="GL174" s="14"/>
      <c r="GM174" s="14"/>
    </row>
    <row r="175" spans="1:195" x14ac:dyDescent="0.2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  <c r="EH175" s="14"/>
      <c r="EI175" s="14"/>
      <c r="EJ175" s="14"/>
      <c r="EK175" s="14"/>
      <c r="EL175" s="14"/>
      <c r="EM175" s="14"/>
      <c r="EN175" s="14"/>
      <c r="EO175" s="14"/>
      <c r="EP175" s="14"/>
      <c r="EQ175" s="14"/>
      <c r="ER175" s="14"/>
      <c r="ES175" s="14"/>
      <c r="ET175" s="14"/>
      <c r="EU175" s="14"/>
      <c r="EV175" s="14"/>
      <c r="EW175" s="14"/>
      <c r="EX175" s="14"/>
      <c r="EY175" s="14"/>
      <c r="EZ175" s="14"/>
      <c r="FA175" s="14"/>
      <c r="FB175" s="14"/>
      <c r="FC175" s="14"/>
      <c r="FD175" s="14"/>
      <c r="FE175" s="14"/>
      <c r="FF175" s="14"/>
      <c r="FG175" s="14"/>
      <c r="FH175" s="14"/>
      <c r="FI175" s="14"/>
      <c r="FJ175" s="14"/>
      <c r="FK175" s="14"/>
      <c r="FL175" s="14"/>
      <c r="FM175" s="14"/>
      <c r="FN175" s="14"/>
      <c r="FO175" s="14"/>
      <c r="FP175" s="14"/>
      <c r="FQ175" s="14"/>
      <c r="FR175" s="14"/>
      <c r="FS175" s="14"/>
      <c r="FT175" s="14"/>
      <c r="FU175" s="14"/>
      <c r="FV175" s="14"/>
      <c r="FW175" s="14"/>
      <c r="FX175" s="14"/>
      <c r="FY175" s="14"/>
      <c r="FZ175" s="14"/>
      <c r="GA175" s="14"/>
      <c r="GB175" s="14"/>
      <c r="GC175" s="14"/>
      <c r="GD175" s="14"/>
      <c r="GE175" s="14"/>
      <c r="GF175" s="14"/>
      <c r="GG175" s="14"/>
      <c r="GH175" s="14"/>
      <c r="GI175" s="14"/>
      <c r="GJ175" s="14"/>
      <c r="GK175" s="14"/>
      <c r="GL175" s="14"/>
      <c r="GM175" s="14"/>
    </row>
    <row r="176" spans="1:195" x14ac:dyDescent="0.2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  <c r="EH176" s="14"/>
      <c r="EI176" s="14"/>
      <c r="EJ176" s="14"/>
      <c r="EK176" s="14"/>
      <c r="EL176" s="14"/>
      <c r="EM176" s="14"/>
      <c r="EN176" s="14"/>
      <c r="EO176" s="14"/>
      <c r="EP176" s="14"/>
      <c r="EQ176" s="14"/>
      <c r="ER176" s="14"/>
      <c r="ES176" s="14"/>
      <c r="ET176" s="14"/>
      <c r="EU176" s="14"/>
      <c r="EV176" s="14"/>
      <c r="EW176" s="14"/>
      <c r="EX176" s="14"/>
      <c r="EY176" s="14"/>
      <c r="EZ176" s="14"/>
      <c r="FA176" s="14"/>
      <c r="FB176" s="14"/>
      <c r="FC176" s="14"/>
      <c r="FD176" s="14"/>
      <c r="FE176" s="14"/>
      <c r="FF176" s="14"/>
      <c r="FG176" s="14"/>
      <c r="FH176" s="14"/>
      <c r="FI176" s="14"/>
      <c r="FJ176" s="14"/>
      <c r="FK176" s="14"/>
      <c r="FL176" s="14"/>
      <c r="FM176" s="14"/>
      <c r="FN176" s="14"/>
      <c r="FO176" s="14"/>
      <c r="FP176" s="14"/>
      <c r="FQ176" s="14"/>
      <c r="FR176" s="14"/>
      <c r="FS176" s="14"/>
      <c r="FT176" s="14"/>
      <c r="FU176" s="14"/>
      <c r="FV176" s="14"/>
      <c r="FW176" s="14"/>
      <c r="FX176" s="14"/>
      <c r="FY176" s="14"/>
      <c r="FZ176" s="14"/>
      <c r="GA176" s="14"/>
      <c r="GB176" s="14"/>
      <c r="GC176" s="14"/>
      <c r="GD176" s="14"/>
      <c r="GE176" s="14"/>
      <c r="GF176" s="14"/>
      <c r="GG176" s="14"/>
      <c r="GH176" s="14"/>
      <c r="GI176" s="14"/>
      <c r="GJ176" s="14"/>
      <c r="GK176" s="14"/>
      <c r="GL176" s="14"/>
      <c r="GM176" s="14"/>
    </row>
    <row r="177" spans="1:195" x14ac:dyDescent="0.2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  <c r="EH177" s="14"/>
      <c r="EI177" s="14"/>
      <c r="EJ177" s="14"/>
      <c r="EK177" s="14"/>
      <c r="EL177" s="14"/>
      <c r="EM177" s="14"/>
      <c r="EN177" s="14"/>
      <c r="EO177" s="14"/>
      <c r="EP177" s="14"/>
      <c r="EQ177" s="14"/>
      <c r="ER177" s="14"/>
      <c r="ES177" s="14"/>
      <c r="ET177" s="14"/>
      <c r="EU177" s="14"/>
      <c r="EV177" s="14"/>
      <c r="EW177" s="14"/>
      <c r="EX177" s="14"/>
      <c r="EY177" s="14"/>
      <c r="EZ177" s="14"/>
      <c r="FA177" s="14"/>
      <c r="FB177" s="14"/>
      <c r="FC177" s="14"/>
      <c r="FD177" s="14"/>
      <c r="FE177" s="14"/>
      <c r="FF177" s="14"/>
      <c r="FG177" s="14"/>
      <c r="FH177" s="14"/>
      <c r="FI177" s="14"/>
      <c r="FJ177" s="14"/>
      <c r="FK177" s="14"/>
      <c r="FL177" s="14"/>
      <c r="FM177" s="14"/>
      <c r="FN177" s="14"/>
      <c r="FO177" s="14"/>
      <c r="FP177" s="14"/>
      <c r="FQ177" s="14"/>
      <c r="FR177" s="14"/>
      <c r="FS177" s="14"/>
      <c r="FT177" s="14"/>
      <c r="FU177" s="14"/>
      <c r="FV177" s="14"/>
      <c r="FW177" s="14"/>
      <c r="FX177" s="14"/>
      <c r="FY177" s="14"/>
      <c r="FZ177" s="14"/>
      <c r="GA177" s="14"/>
      <c r="GB177" s="14"/>
      <c r="GC177" s="14"/>
      <c r="GD177" s="14"/>
      <c r="GE177" s="14"/>
      <c r="GF177" s="14"/>
      <c r="GG177" s="14"/>
      <c r="GH177" s="14"/>
      <c r="GI177" s="14"/>
      <c r="GJ177" s="14"/>
      <c r="GK177" s="14"/>
      <c r="GL177" s="14"/>
      <c r="GM177" s="14"/>
    </row>
    <row r="178" spans="1:195" x14ac:dyDescent="0.2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  <c r="EH178" s="14"/>
      <c r="EI178" s="14"/>
      <c r="EJ178" s="14"/>
      <c r="EK178" s="14"/>
      <c r="EL178" s="14"/>
      <c r="EM178" s="14"/>
      <c r="EN178" s="14"/>
      <c r="EO178" s="14"/>
      <c r="EP178" s="14"/>
      <c r="EQ178" s="14"/>
      <c r="ER178" s="14"/>
      <c r="ES178" s="14"/>
      <c r="ET178" s="14"/>
      <c r="EU178" s="14"/>
      <c r="EV178" s="14"/>
      <c r="EW178" s="14"/>
      <c r="EX178" s="14"/>
      <c r="EY178" s="14"/>
      <c r="EZ178" s="14"/>
      <c r="FA178" s="14"/>
      <c r="FB178" s="14"/>
      <c r="FC178" s="14"/>
      <c r="FD178" s="14"/>
      <c r="FE178" s="14"/>
      <c r="FF178" s="14"/>
      <c r="FG178" s="14"/>
      <c r="FH178" s="14"/>
      <c r="FI178" s="14"/>
      <c r="FJ178" s="14"/>
      <c r="FK178" s="14"/>
      <c r="FL178" s="14"/>
      <c r="FM178" s="14"/>
      <c r="FN178" s="14"/>
      <c r="FO178" s="14"/>
      <c r="FP178" s="14"/>
      <c r="FQ178" s="14"/>
      <c r="FR178" s="14"/>
      <c r="FS178" s="14"/>
      <c r="FT178" s="14"/>
      <c r="FU178" s="14"/>
      <c r="FV178" s="14"/>
      <c r="FW178" s="14"/>
      <c r="FX178" s="14"/>
      <c r="FY178" s="14"/>
      <c r="FZ178" s="14"/>
      <c r="GA178" s="14"/>
      <c r="GB178" s="14"/>
      <c r="GC178" s="14"/>
      <c r="GD178" s="14"/>
      <c r="GE178" s="14"/>
      <c r="GF178" s="14"/>
      <c r="GG178" s="14"/>
      <c r="GH178" s="14"/>
      <c r="GI178" s="14"/>
      <c r="GJ178" s="14"/>
      <c r="GK178" s="14"/>
      <c r="GL178" s="14"/>
      <c r="GM178" s="14"/>
    </row>
    <row r="179" spans="1:195" x14ac:dyDescent="0.2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  <c r="EH179" s="14"/>
      <c r="EI179" s="14"/>
      <c r="EJ179" s="14"/>
      <c r="EK179" s="14"/>
      <c r="EL179" s="14"/>
      <c r="EM179" s="14"/>
      <c r="EN179" s="14"/>
      <c r="EO179" s="14"/>
      <c r="EP179" s="14"/>
      <c r="EQ179" s="14"/>
      <c r="ER179" s="14"/>
      <c r="ES179" s="14"/>
      <c r="ET179" s="14"/>
      <c r="EU179" s="14"/>
      <c r="EV179" s="14"/>
      <c r="EW179" s="14"/>
      <c r="EX179" s="14"/>
      <c r="EY179" s="14"/>
      <c r="EZ179" s="14"/>
      <c r="FA179" s="14"/>
      <c r="FB179" s="14"/>
      <c r="FC179" s="14"/>
      <c r="FD179" s="14"/>
      <c r="FE179" s="14"/>
      <c r="FF179" s="14"/>
      <c r="FG179" s="14"/>
      <c r="FH179" s="14"/>
      <c r="FI179" s="14"/>
      <c r="FJ179" s="14"/>
      <c r="FK179" s="14"/>
      <c r="FL179" s="14"/>
      <c r="FM179" s="14"/>
      <c r="FN179" s="14"/>
      <c r="FO179" s="14"/>
      <c r="FP179" s="14"/>
      <c r="FQ179" s="14"/>
      <c r="FR179" s="14"/>
      <c r="FS179" s="14"/>
      <c r="FT179" s="14"/>
      <c r="FU179" s="14"/>
      <c r="FV179" s="14"/>
      <c r="FW179" s="14"/>
      <c r="FX179" s="14"/>
      <c r="FY179" s="14"/>
      <c r="FZ179" s="14"/>
      <c r="GA179" s="14"/>
      <c r="GB179" s="14"/>
      <c r="GC179" s="14"/>
      <c r="GD179" s="14"/>
      <c r="GE179" s="14"/>
      <c r="GF179" s="14"/>
      <c r="GG179" s="14"/>
      <c r="GH179" s="14"/>
      <c r="GI179" s="14"/>
      <c r="GJ179" s="14"/>
      <c r="GK179" s="14"/>
      <c r="GL179" s="14"/>
      <c r="GM179" s="14"/>
    </row>
    <row r="180" spans="1:195" x14ac:dyDescent="0.2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  <c r="EH180" s="14"/>
      <c r="EI180" s="14"/>
      <c r="EJ180" s="14"/>
      <c r="EK180" s="14"/>
      <c r="EL180" s="14"/>
      <c r="EM180" s="14"/>
      <c r="EN180" s="14"/>
      <c r="EO180" s="14"/>
      <c r="EP180" s="14"/>
      <c r="EQ180" s="14"/>
      <c r="ER180" s="14"/>
      <c r="ES180" s="14"/>
      <c r="ET180" s="14"/>
      <c r="EU180" s="14"/>
      <c r="EV180" s="14"/>
      <c r="EW180" s="14"/>
      <c r="EX180" s="14"/>
      <c r="EY180" s="14"/>
      <c r="EZ180" s="14"/>
      <c r="FA180" s="14"/>
      <c r="FB180" s="14"/>
      <c r="FC180" s="14"/>
      <c r="FD180" s="14"/>
      <c r="FE180" s="14"/>
      <c r="FF180" s="14"/>
      <c r="FG180" s="14"/>
      <c r="FH180" s="14"/>
      <c r="FI180" s="14"/>
      <c r="FJ180" s="14"/>
      <c r="FK180" s="14"/>
      <c r="FL180" s="14"/>
      <c r="FM180" s="14"/>
      <c r="FN180" s="14"/>
      <c r="FO180" s="14"/>
      <c r="FP180" s="14"/>
      <c r="FQ180" s="14"/>
      <c r="FR180" s="14"/>
      <c r="FS180" s="14"/>
      <c r="FT180" s="14"/>
      <c r="FU180" s="14"/>
      <c r="FV180" s="14"/>
      <c r="FW180" s="14"/>
      <c r="FX180" s="14"/>
      <c r="FY180" s="14"/>
      <c r="FZ180" s="14"/>
      <c r="GA180" s="14"/>
      <c r="GB180" s="14"/>
      <c r="GC180" s="14"/>
      <c r="GD180" s="14"/>
      <c r="GE180" s="14"/>
      <c r="GF180" s="14"/>
      <c r="GG180" s="14"/>
      <c r="GH180" s="14"/>
      <c r="GI180" s="14"/>
      <c r="GJ180" s="14"/>
      <c r="GK180" s="14"/>
      <c r="GL180" s="14"/>
      <c r="GM180" s="14"/>
    </row>
    <row r="181" spans="1:195" x14ac:dyDescent="0.2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  <c r="EH181" s="14"/>
      <c r="EI181" s="14"/>
      <c r="EJ181" s="14"/>
      <c r="EK181" s="14"/>
      <c r="EL181" s="14"/>
      <c r="EM181" s="14"/>
      <c r="EN181" s="14"/>
      <c r="EO181" s="14"/>
      <c r="EP181" s="14"/>
      <c r="EQ181" s="14"/>
      <c r="ER181" s="14"/>
      <c r="ES181" s="14"/>
      <c r="ET181" s="14"/>
      <c r="EU181" s="14"/>
      <c r="EV181" s="14"/>
      <c r="EW181" s="14"/>
      <c r="EX181" s="14"/>
      <c r="EY181" s="14"/>
      <c r="EZ181" s="14"/>
      <c r="FA181" s="14"/>
      <c r="FB181" s="14"/>
      <c r="FC181" s="14"/>
      <c r="FD181" s="14"/>
      <c r="FE181" s="14"/>
      <c r="FF181" s="14"/>
      <c r="FG181" s="14"/>
      <c r="FH181" s="14"/>
      <c r="FI181" s="14"/>
      <c r="FJ181" s="14"/>
      <c r="FK181" s="14"/>
      <c r="FL181" s="14"/>
      <c r="FM181" s="14"/>
      <c r="FN181" s="14"/>
      <c r="FO181" s="14"/>
      <c r="FP181" s="14"/>
      <c r="FQ181" s="14"/>
      <c r="FR181" s="14"/>
      <c r="FS181" s="14"/>
      <c r="FT181" s="14"/>
      <c r="FU181" s="14"/>
      <c r="FV181" s="14"/>
      <c r="FW181" s="14"/>
      <c r="FX181" s="14"/>
      <c r="FY181" s="14"/>
      <c r="FZ181" s="14"/>
      <c r="GA181" s="14"/>
      <c r="GB181" s="14"/>
      <c r="GC181" s="14"/>
      <c r="GD181" s="14"/>
      <c r="GE181" s="14"/>
      <c r="GF181" s="14"/>
      <c r="GG181" s="14"/>
      <c r="GH181" s="14"/>
      <c r="GI181" s="14"/>
      <c r="GJ181" s="14"/>
      <c r="GK181" s="14"/>
      <c r="GL181" s="14"/>
      <c r="GM181" s="14"/>
    </row>
    <row r="182" spans="1:195" x14ac:dyDescent="0.2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  <c r="EH182" s="14"/>
      <c r="EI182" s="14"/>
      <c r="EJ182" s="14"/>
      <c r="EK182" s="14"/>
      <c r="EL182" s="14"/>
      <c r="EM182" s="14"/>
      <c r="EN182" s="14"/>
      <c r="EO182" s="14"/>
      <c r="EP182" s="14"/>
      <c r="EQ182" s="14"/>
      <c r="ER182" s="14"/>
      <c r="ES182" s="14"/>
      <c r="ET182" s="14"/>
      <c r="EU182" s="14"/>
      <c r="EV182" s="14"/>
      <c r="EW182" s="14"/>
      <c r="EX182" s="14"/>
      <c r="EY182" s="14"/>
      <c r="EZ182" s="14"/>
      <c r="FA182" s="14"/>
      <c r="FB182" s="14"/>
      <c r="FC182" s="14"/>
      <c r="FD182" s="14"/>
      <c r="FE182" s="14"/>
      <c r="FF182" s="14"/>
      <c r="FG182" s="14"/>
      <c r="FH182" s="14"/>
      <c r="FI182" s="14"/>
      <c r="FJ182" s="14"/>
      <c r="FK182" s="14"/>
      <c r="FL182" s="14"/>
      <c r="FM182" s="14"/>
      <c r="FN182" s="14"/>
      <c r="FO182" s="14"/>
      <c r="FP182" s="14"/>
      <c r="FQ182" s="14"/>
      <c r="FR182" s="14"/>
      <c r="FS182" s="14"/>
      <c r="FT182" s="14"/>
      <c r="FU182" s="14"/>
      <c r="FV182" s="14"/>
      <c r="FW182" s="14"/>
      <c r="FX182" s="14"/>
      <c r="FY182" s="14"/>
      <c r="FZ182" s="14"/>
      <c r="GA182" s="14"/>
      <c r="GB182" s="14"/>
      <c r="GC182" s="14"/>
      <c r="GD182" s="14"/>
      <c r="GE182" s="14"/>
      <c r="GF182" s="14"/>
      <c r="GG182" s="14"/>
      <c r="GH182" s="14"/>
      <c r="GI182" s="14"/>
      <c r="GJ182" s="14"/>
      <c r="GK182" s="14"/>
      <c r="GL182" s="14"/>
      <c r="GM182" s="14"/>
    </row>
    <row r="183" spans="1:195" x14ac:dyDescent="0.2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  <c r="EH183" s="14"/>
      <c r="EI183" s="14"/>
      <c r="EJ183" s="14"/>
      <c r="EK183" s="14"/>
      <c r="EL183" s="14"/>
      <c r="EM183" s="14"/>
      <c r="EN183" s="14"/>
      <c r="EO183" s="14"/>
      <c r="EP183" s="14"/>
      <c r="EQ183" s="14"/>
      <c r="ER183" s="14"/>
      <c r="ES183" s="14"/>
      <c r="ET183" s="14"/>
      <c r="EU183" s="14"/>
      <c r="EV183" s="14"/>
      <c r="EW183" s="14"/>
      <c r="EX183" s="14"/>
      <c r="EY183" s="14"/>
      <c r="EZ183" s="14"/>
      <c r="FA183" s="14"/>
      <c r="FB183" s="14"/>
      <c r="FC183" s="14"/>
      <c r="FD183" s="14"/>
      <c r="FE183" s="14"/>
      <c r="FF183" s="14"/>
      <c r="FG183" s="14"/>
      <c r="FH183" s="14"/>
      <c r="FI183" s="14"/>
      <c r="FJ183" s="14"/>
      <c r="FK183" s="14"/>
      <c r="FL183" s="14"/>
      <c r="FM183" s="14"/>
      <c r="FN183" s="14"/>
      <c r="FO183" s="14"/>
      <c r="FP183" s="14"/>
      <c r="FQ183" s="14"/>
      <c r="FR183" s="14"/>
      <c r="FS183" s="14"/>
      <c r="FT183" s="14"/>
      <c r="FU183" s="14"/>
      <c r="FV183" s="14"/>
      <c r="FW183" s="14"/>
      <c r="FX183" s="14"/>
      <c r="FY183" s="14"/>
      <c r="FZ183" s="14"/>
      <c r="GA183" s="14"/>
      <c r="GB183" s="14"/>
      <c r="GC183" s="14"/>
      <c r="GD183" s="14"/>
      <c r="GE183" s="14"/>
      <c r="GF183" s="14"/>
      <c r="GG183" s="14"/>
      <c r="GH183" s="14"/>
      <c r="GI183" s="14"/>
      <c r="GJ183" s="14"/>
      <c r="GK183" s="14"/>
      <c r="GL183" s="14"/>
      <c r="GM183" s="14"/>
    </row>
    <row r="184" spans="1:195" x14ac:dyDescent="0.2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  <c r="EH184" s="14"/>
      <c r="EI184" s="14"/>
      <c r="EJ184" s="14"/>
      <c r="EK184" s="14"/>
      <c r="EL184" s="14"/>
      <c r="EM184" s="14"/>
      <c r="EN184" s="14"/>
      <c r="EO184" s="14"/>
      <c r="EP184" s="14"/>
      <c r="EQ184" s="14"/>
      <c r="ER184" s="14"/>
      <c r="ES184" s="14"/>
      <c r="ET184" s="14"/>
      <c r="EU184" s="14"/>
      <c r="EV184" s="14"/>
      <c r="EW184" s="14"/>
      <c r="EX184" s="14"/>
      <c r="EY184" s="14"/>
      <c r="EZ184" s="14"/>
      <c r="FA184" s="14"/>
      <c r="FB184" s="14"/>
      <c r="FC184" s="14"/>
      <c r="FD184" s="14"/>
      <c r="FE184" s="14"/>
      <c r="FF184" s="14"/>
      <c r="FG184" s="14"/>
      <c r="FH184" s="14"/>
      <c r="FI184" s="14"/>
      <c r="FJ184" s="14"/>
      <c r="FK184" s="14"/>
      <c r="FL184" s="14"/>
      <c r="FM184" s="14"/>
      <c r="FN184" s="14"/>
      <c r="FO184" s="14"/>
      <c r="FP184" s="14"/>
      <c r="FQ184" s="14"/>
      <c r="FR184" s="14"/>
      <c r="FS184" s="14"/>
      <c r="FT184" s="14"/>
      <c r="FU184" s="14"/>
      <c r="FV184" s="14"/>
      <c r="FW184" s="14"/>
      <c r="FX184" s="14"/>
      <c r="FY184" s="14"/>
      <c r="FZ184" s="14"/>
      <c r="GA184" s="14"/>
      <c r="GB184" s="14"/>
      <c r="GC184" s="14"/>
      <c r="GD184" s="14"/>
      <c r="GE184" s="14"/>
      <c r="GF184" s="14"/>
      <c r="GG184" s="14"/>
      <c r="GH184" s="14"/>
      <c r="GI184" s="14"/>
      <c r="GJ184" s="14"/>
      <c r="GK184" s="14"/>
      <c r="GL184" s="14"/>
      <c r="GM184" s="14"/>
    </row>
    <row r="185" spans="1:195" x14ac:dyDescent="0.2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  <c r="EH185" s="14"/>
      <c r="EI185" s="14"/>
      <c r="EJ185" s="14"/>
      <c r="EK185" s="14"/>
      <c r="EL185" s="14"/>
      <c r="EM185" s="14"/>
      <c r="EN185" s="14"/>
      <c r="EO185" s="14"/>
      <c r="EP185" s="14"/>
      <c r="EQ185" s="14"/>
      <c r="ER185" s="14"/>
      <c r="ES185" s="14"/>
      <c r="ET185" s="14"/>
      <c r="EU185" s="14"/>
      <c r="EV185" s="14"/>
      <c r="EW185" s="14"/>
      <c r="EX185" s="14"/>
      <c r="EY185" s="14"/>
      <c r="EZ185" s="14"/>
      <c r="FA185" s="14"/>
      <c r="FB185" s="14"/>
      <c r="FC185" s="14"/>
      <c r="FD185" s="14"/>
      <c r="FE185" s="14"/>
      <c r="FF185" s="14"/>
      <c r="FG185" s="14"/>
      <c r="FH185" s="14"/>
      <c r="FI185" s="14"/>
      <c r="FJ185" s="14"/>
      <c r="FK185" s="14"/>
      <c r="FL185" s="14"/>
      <c r="FM185" s="14"/>
      <c r="FN185" s="14"/>
      <c r="FO185" s="14"/>
      <c r="FP185" s="14"/>
      <c r="FQ185" s="14"/>
      <c r="FR185" s="14"/>
      <c r="FS185" s="14"/>
      <c r="FT185" s="14"/>
      <c r="FU185" s="14"/>
      <c r="FV185" s="14"/>
      <c r="FW185" s="14"/>
      <c r="FX185" s="14"/>
      <c r="FY185" s="14"/>
      <c r="FZ185" s="14"/>
      <c r="GA185" s="14"/>
      <c r="GB185" s="14"/>
      <c r="GC185" s="14"/>
      <c r="GD185" s="14"/>
      <c r="GE185" s="14"/>
      <c r="GF185" s="14"/>
      <c r="GG185" s="14"/>
      <c r="GH185" s="14"/>
      <c r="GI185" s="14"/>
      <c r="GJ185" s="14"/>
      <c r="GK185" s="14"/>
      <c r="GL185" s="14"/>
      <c r="GM185" s="14"/>
    </row>
    <row r="186" spans="1:195" x14ac:dyDescent="0.2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  <c r="EH186" s="14"/>
      <c r="EI186" s="14"/>
      <c r="EJ186" s="14"/>
      <c r="EK186" s="14"/>
      <c r="EL186" s="14"/>
      <c r="EM186" s="14"/>
      <c r="EN186" s="14"/>
      <c r="EO186" s="14"/>
      <c r="EP186" s="14"/>
      <c r="EQ186" s="14"/>
      <c r="ER186" s="14"/>
      <c r="ES186" s="14"/>
      <c r="ET186" s="14"/>
      <c r="EU186" s="14"/>
      <c r="EV186" s="14"/>
      <c r="EW186" s="14"/>
      <c r="EX186" s="14"/>
      <c r="EY186" s="14"/>
      <c r="EZ186" s="14"/>
      <c r="FA186" s="14"/>
      <c r="FB186" s="14"/>
      <c r="FC186" s="14"/>
      <c r="FD186" s="14"/>
      <c r="FE186" s="14"/>
      <c r="FF186" s="14"/>
      <c r="FG186" s="14"/>
      <c r="FH186" s="14"/>
      <c r="FI186" s="14"/>
      <c r="FJ186" s="14"/>
      <c r="FK186" s="14"/>
      <c r="FL186" s="14"/>
      <c r="FM186" s="14"/>
      <c r="FN186" s="14"/>
      <c r="FO186" s="14"/>
      <c r="FP186" s="14"/>
      <c r="FQ186" s="14"/>
      <c r="FR186" s="14"/>
      <c r="FS186" s="14"/>
      <c r="FT186" s="14"/>
      <c r="FU186" s="14"/>
      <c r="FV186" s="14"/>
      <c r="FW186" s="14"/>
      <c r="FX186" s="14"/>
      <c r="FY186" s="14"/>
      <c r="FZ186" s="14"/>
      <c r="GA186" s="14"/>
      <c r="GB186" s="14"/>
      <c r="GC186" s="14"/>
      <c r="GD186" s="14"/>
      <c r="GE186" s="14"/>
      <c r="GF186" s="14"/>
      <c r="GG186" s="14"/>
      <c r="GH186" s="14"/>
      <c r="GI186" s="14"/>
      <c r="GJ186" s="14"/>
      <c r="GK186" s="14"/>
      <c r="GL186" s="14"/>
      <c r="GM186" s="14"/>
    </row>
    <row r="187" spans="1:195" x14ac:dyDescent="0.2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  <c r="EH187" s="14"/>
      <c r="EI187" s="14"/>
      <c r="EJ187" s="14"/>
      <c r="EK187" s="14"/>
      <c r="EL187" s="14"/>
      <c r="EM187" s="14"/>
      <c r="EN187" s="14"/>
      <c r="EO187" s="14"/>
      <c r="EP187" s="14"/>
      <c r="EQ187" s="14"/>
      <c r="ER187" s="14"/>
      <c r="ES187" s="14"/>
      <c r="ET187" s="14"/>
      <c r="EU187" s="14"/>
      <c r="EV187" s="14"/>
      <c r="EW187" s="14"/>
      <c r="EX187" s="14"/>
      <c r="EY187" s="14"/>
      <c r="EZ187" s="14"/>
      <c r="FA187" s="14"/>
      <c r="FB187" s="14"/>
      <c r="FC187" s="14"/>
      <c r="FD187" s="14"/>
      <c r="FE187" s="14"/>
      <c r="FF187" s="14"/>
      <c r="FG187" s="14"/>
      <c r="FH187" s="14"/>
      <c r="FI187" s="14"/>
      <c r="FJ187" s="14"/>
      <c r="FK187" s="14"/>
      <c r="FL187" s="14"/>
      <c r="FM187" s="14"/>
      <c r="FN187" s="14"/>
      <c r="FO187" s="14"/>
      <c r="FP187" s="14"/>
      <c r="FQ187" s="14"/>
      <c r="FR187" s="14"/>
      <c r="FS187" s="14"/>
      <c r="FT187" s="14"/>
      <c r="FU187" s="14"/>
      <c r="FV187" s="14"/>
      <c r="FW187" s="14"/>
      <c r="FX187" s="14"/>
      <c r="FY187" s="14"/>
      <c r="FZ187" s="14"/>
      <c r="GA187" s="14"/>
      <c r="GB187" s="14"/>
      <c r="GC187" s="14"/>
      <c r="GD187" s="14"/>
      <c r="GE187" s="14"/>
      <c r="GF187" s="14"/>
      <c r="GG187" s="14"/>
      <c r="GH187" s="14"/>
      <c r="GI187" s="14"/>
      <c r="GJ187" s="14"/>
      <c r="GK187" s="14"/>
      <c r="GL187" s="14"/>
      <c r="GM187" s="14"/>
    </row>
    <row r="188" spans="1:195" x14ac:dyDescent="0.2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  <c r="EH188" s="14"/>
      <c r="EI188" s="14"/>
      <c r="EJ188" s="14"/>
      <c r="EK188" s="14"/>
      <c r="EL188" s="14"/>
      <c r="EM188" s="14"/>
      <c r="EN188" s="14"/>
      <c r="EO188" s="14"/>
      <c r="EP188" s="14"/>
      <c r="EQ188" s="14"/>
      <c r="ER188" s="14"/>
      <c r="ES188" s="14"/>
      <c r="ET188" s="14"/>
      <c r="EU188" s="14"/>
      <c r="EV188" s="14"/>
      <c r="EW188" s="14"/>
      <c r="EX188" s="14"/>
      <c r="EY188" s="14"/>
      <c r="EZ188" s="14"/>
      <c r="FA188" s="14"/>
      <c r="FB188" s="14"/>
      <c r="FC188" s="14"/>
      <c r="FD188" s="14"/>
      <c r="FE188" s="14"/>
      <c r="FF188" s="14"/>
      <c r="FG188" s="14"/>
      <c r="FH188" s="14"/>
      <c r="FI188" s="14"/>
      <c r="FJ188" s="14"/>
      <c r="FK188" s="14"/>
      <c r="FL188" s="14"/>
      <c r="FM188" s="14"/>
      <c r="FN188" s="14"/>
      <c r="FO188" s="14"/>
      <c r="FP188" s="14"/>
      <c r="FQ188" s="14"/>
      <c r="FR188" s="14"/>
      <c r="FS188" s="14"/>
      <c r="FT188" s="14"/>
      <c r="FU188" s="14"/>
      <c r="FV188" s="14"/>
      <c r="FW188" s="14"/>
      <c r="FX188" s="14"/>
      <c r="FY188" s="14"/>
      <c r="FZ188" s="14"/>
      <c r="GA188" s="14"/>
      <c r="GB188" s="14"/>
      <c r="GC188" s="14"/>
      <c r="GD188" s="14"/>
      <c r="GE188" s="14"/>
      <c r="GF188" s="14"/>
      <c r="GG188" s="14"/>
      <c r="GH188" s="14"/>
      <c r="GI188" s="14"/>
      <c r="GJ188" s="14"/>
      <c r="GK188" s="14"/>
      <c r="GL188" s="14"/>
      <c r="GM188" s="14"/>
    </row>
    <row r="189" spans="1:195" x14ac:dyDescent="0.2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  <c r="EH189" s="14"/>
      <c r="EI189" s="14"/>
      <c r="EJ189" s="14"/>
      <c r="EK189" s="14"/>
      <c r="EL189" s="14"/>
      <c r="EM189" s="14"/>
      <c r="EN189" s="14"/>
      <c r="EO189" s="14"/>
      <c r="EP189" s="14"/>
      <c r="EQ189" s="14"/>
      <c r="ER189" s="14"/>
      <c r="ES189" s="14"/>
      <c r="ET189" s="14"/>
      <c r="EU189" s="14"/>
      <c r="EV189" s="14"/>
      <c r="EW189" s="14"/>
      <c r="EX189" s="14"/>
      <c r="EY189" s="14"/>
      <c r="EZ189" s="14"/>
      <c r="FA189" s="14"/>
      <c r="FB189" s="14"/>
      <c r="FC189" s="14"/>
      <c r="FD189" s="14"/>
      <c r="FE189" s="14"/>
      <c r="FF189" s="14"/>
      <c r="FG189" s="14"/>
      <c r="FH189" s="14"/>
      <c r="FI189" s="14"/>
      <c r="FJ189" s="14"/>
      <c r="FK189" s="14"/>
      <c r="FL189" s="14"/>
      <c r="FM189" s="14"/>
      <c r="FN189" s="14"/>
      <c r="FO189" s="14"/>
      <c r="FP189" s="14"/>
      <c r="FQ189" s="14"/>
      <c r="FR189" s="14"/>
      <c r="FS189" s="14"/>
      <c r="FT189" s="14"/>
      <c r="FU189" s="14"/>
      <c r="FV189" s="14"/>
      <c r="FW189" s="14"/>
      <c r="FX189" s="14"/>
      <c r="FY189" s="14"/>
      <c r="FZ189" s="14"/>
      <c r="GA189" s="14"/>
      <c r="GB189" s="14"/>
      <c r="GC189" s="14"/>
      <c r="GD189" s="14"/>
      <c r="GE189" s="14"/>
      <c r="GF189" s="14"/>
      <c r="GG189" s="14"/>
      <c r="GH189" s="14"/>
      <c r="GI189" s="14"/>
      <c r="GJ189" s="14"/>
      <c r="GK189" s="14"/>
      <c r="GL189" s="14"/>
      <c r="GM189" s="14"/>
    </row>
    <row r="190" spans="1:195" x14ac:dyDescent="0.2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  <c r="EH190" s="14"/>
      <c r="EI190" s="14"/>
      <c r="EJ190" s="14"/>
      <c r="EK190" s="14"/>
      <c r="EL190" s="14"/>
      <c r="EM190" s="14"/>
      <c r="EN190" s="14"/>
      <c r="EO190" s="14"/>
      <c r="EP190" s="14"/>
      <c r="EQ190" s="14"/>
      <c r="ER190" s="14"/>
      <c r="ES190" s="14"/>
      <c r="ET190" s="14"/>
      <c r="EU190" s="14"/>
      <c r="EV190" s="14"/>
      <c r="EW190" s="14"/>
      <c r="EX190" s="14"/>
      <c r="EY190" s="14"/>
      <c r="EZ190" s="14"/>
      <c r="FA190" s="14"/>
      <c r="FB190" s="14"/>
      <c r="FC190" s="14"/>
      <c r="FD190" s="14"/>
      <c r="FE190" s="14"/>
      <c r="FF190" s="14"/>
      <c r="FG190" s="14"/>
      <c r="FH190" s="14"/>
      <c r="FI190" s="14"/>
      <c r="FJ190" s="14"/>
      <c r="FK190" s="14"/>
      <c r="FL190" s="14"/>
      <c r="FM190" s="14"/>
      <c r="FN190" s="14"/>
      <c r="FO190" s="14"/>
      <c r="FP190" s="14"/>
      <c r="FQ190" s="14"/>
      <c r="FR190" s="14"/>
      <c r="FS190" s="14"/>
      <c r="FT190" s="14"/>
      <c r="FU190" s="14"/>
      <c r="FV190" s="14"/>
      <c r="FW190" s="14"/>
      <c r="FX190" s="14"/>
      <c r="FY190" s="14"/>
      <c r="FZ190" s="14"/>
      <c r="GA190" s="14"/>
      <c r="GB190" s="14"/>
      <c r="GC190" s="14"/>
      <c r="GD190" s="14"/>
      <c r="GE190" s="14"/>
      <c r="GF190" s="14"/>
      <c r="GG190" s="14"/>
      <c r="GH190" s="14"/>
      <c r="GI190" s="14"/>
      <c r="GJ190" s="14"/>
      <c r="GK190" s="14"/>
      <c r="GL190" s="14"/>
      <c r="GM190" s="14"/>
    </row>
    <row r="191" spans="1:195" x14ac:dyDescent="0.2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  <c r="EH191" s="14"/>
      <c r="EI191" s="14"/>
      <c r="EJ191" s="14"/>
      <c r="EK191" s="14"/>
      <c r="EL191" s="14"/>
      <c r="EM191" s="14"/>
      <c r="EN191" s="14"/>
      <c r="EO191" s="14"/>
      <c r="EP191" s="14"/>
      <c r="EQ191" s="14"/>
      <c r="ER191" s="14"/>
      <c r="ES191" s="14"/>
      <c r="ET191" s="14"/>
      <c r="EU191" s="14"/>
      <c r="EV191" s="14"/>
      <c r="EW191" s="14"/>
      <c r="EX191" s="14"/>
      <c r="EY191" s="14"/>
      <c r="EZ191" s="14"/>
      <c r="FA191" s="14"/>
      <c r="FB191" s="14"/>
      <c r="FC191" s="14"/>
      <c r="FD191" s="14"/>
      <c r="FE191" s="14"/>
      <c r="FF191" s="14"/>
      <c r="FG191" s="14"/>
      <c r="FH191" s="14"/>
      <c r="FI191" s="14"/>
      <c r="FJ191" s="14"/>
      <c r="FK191" s="14"/>
      <c r="FL191" s="14"/>
      <c r="FM191" s="14"/>
      <c r="FN191" s="14"/>
      <c r="FO191" s="14"/>
      <c r="FP191" s="14"/>
      <c r="FQ191" s="14"/>
      <c r="FR191" s="14"/>
      <c r="FS191" s="14"/>
      <c r="FT191" s="14"/>
      <c r="FU191" s="14"/>
      <c r="FV191" s="14"/>
      <c r="FW191" s="14"/>
      <c r="FX191" s="14"/>
      <c r="FY191" s="14"/>
      <c r="FZ191" s="14"/>
      <c r="GA191" s="14"/>
      <c r="GB191" s="14"/>
      <c r="GC191" s="14"/>
      <c r="GD191" s="14"/>
      <c r="GE191" s="14"/>
      <c r="GF191" s="14"/>
      <c r="GG191" s="14"/>
      <c r="GH191" s="14"/>
      <c r="GI191" s="14"/>
      <c r="GJ191" s="14"/>
      <c r="GK191" s="14"/>
      <c r="GL191" s="14"/>
      <c r="GM191" s="14"/>
    </row>
    <row r="192" spans="1:195" x14ac:dyDescent="0.2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  <c r="EH192" s="14"/>
      <c r="EI192" s="14"/>
      <c r="EJ192" s="14"/>
      <c r="EK192" s="14"/>
      <c r="EL192" s="14"/>
      <c r="EM192" s="14"/>
      <c r="EN192" s="14"/>
      <c r="EO192" s="14"/>
      <c r="EP192" s="14"/>
      <c r="EQ192" s="14"/>
      <c r="ER192" s="14"/>
      <c r="ES192" s="14"/>
      <c r="ET192" s="14"/>
      <c r="EU192" s="14"/>
      <c r="EV192" s="14"/>
      <c r="EW192" s="14"/>
      <c r="EX192" s="14"/>
      <c r="EY192" s="14"/>
      <c r="EZ192" s="14"/>
      <c r="FA192" s="14"/>
      <c r="FB192" s="14"/>
      <c r="FC192" s="14"/>
      <c r="FD192" s="14"/>
      <c r="FE192" s="14"/>
      <c r="FF192" s="14"/>
      <c r="FG192" s="14"/>
      <c r="FH192" s="14"/>
      <c r="FI192" s="14"/>
      <c r="FJ192" s="14"/>
      <c r="FK192" s="14"/>
      <c r="FL192" s="14"/>
      <c r="FM192" s="14"/>
      <c r="FN192" s="14"/>
      <c r="FO192" s="14"/>
      <c r="FP192" s="14"/>
      <c r="FQ192" s="14"/>
      <c r="FR192" s="14"/>
      <c r="FS192" s="14"/>
      <c r="FT192" s="14"/>
      <c r="FU192" s="14"/>
      <c r="FV192" s="14"/>
      <c r="FW192" s="14"/>
      <c r="FX192" s="14"/>
      <c r="FY192" s="14"/>
      <c r="FZ192" s="14"/>
      <c r="GA192" s="14"/>
      <c r="GB192" s="14"/>
      <c r="GC192" s="14"/>
      <c r="GD192" s="14"/>
      <c r="GE192" s="14"/>
      <c r="GF192" s="14"/>
      <c r="GG192" s="14"/>
      <c r="GH192" s="14"/>
      <c r="GI192" s="14"/>
      <c r="GJ192" s="14"/>
      <c r="GK192" s="14"/>
      <c r="GL192" s="14"/>
      <c r="GM192" s="14"/>
    </row>
    <row r="193" spans="1:195" x14ac:dyDescent="0.2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  <c r="EB193" s="14"/>
      <c r="EC193" s="14"/>
      <c r="ED193" s="14"/>
      <c r="EE193" s="14"/>
      <c r="EF193" s="14"/>
      <c r="EG193" s="14"/>
      <c r="EH193" s="14"/>
      <c r="EI193" s="14"/>
      <c r="EJ193" s="14"/>
      <c r="EK193" s="14"/>
      <c r="EL193" s="14"/>
      <c r="EM193" s="14"/>
      <c r="EN193" s="14"/>
      <c r="EO193" s="14"/>
      <c r="EP193" s="14"/>
      <c r="EQ193" s="14"/>
      <c r="ER193" s="14"/>
      <c r="ES193" s="14"/>
      <c r="ET193" s="14"/>
      <c r="EU193" s="14"/>
      <c r="EV193" s="14"/>
      <c r="EW193" s="14"/>
      <c r="EX193" s="14"/>
      <c r="EY193" s="14"/>
      <c r="EZ193" s="14"/>
      <c r="FA193" s="14"/>
      <c r="FB193" s="14"/>
      <c r="FC193" s="14"/>
      <c r="FD193" s="14"/>
      <c r="FE193" s="14"/>
      <c r="FF193" s="14"/>
      <c r="FG193" s="14"/>
      <c r="FH193" s="14"/>
      <c r="FI193" s="14"/>
      <c r="FJ193" s="14"/>
      <c r="FK193" s="14"/>
      <c r="FL193" s="14"/>
      <c r="FM193" s="14"/>
      <c r="FN193" s="14"/>
      <c r="FO193" s="14"/>
      <c r="FP193" s="14"/>
      <c r="FQ193" s="14"/>
      <c r="FR193" s="14"/>
      <c r="FS193" s="14"/>
      <c r="FT193" s="14"/>
      <c r="FU193" s="14"/>
      <c r="FV193" s="14"/>
      <c r="FW193" s="14"/>
      <c r="FX193" s="14"/>
      <c r="FY193" s="14"/>
      <c r="FZ193" s="14"/>
      <c r="GA193" s="14"/>
      <c r="GB193" s="14"/>
      <c r="GC193" s="14"/>
      <c r="GD193" s="14"/>
      <c r="GE193" s="14"/>
      <c r="GF193" s="14"/>
      <c r="GG193" s="14"/>
      <c r="GH193" s="14"/>
      <c r="GI193" s="14"/>
      <c r="GJ193" s="14"/>
      <c r="GK193" s="14"/>
      <c r="GL193" s="14"/>
      <c r="GM193" s="14"/>
    </row>
    <row r="194" spans="1:195" x14ac:dyDescent="0.2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  <c r="EH194" s="14"/>
      <c r="EI194" s="14"/>
      <c r="EJ194" s="14"/>
      <c r="EK194" s="14"/>
      <c r="EL194" s="14"/>
      <c r="EM194" s="14"/>
      <c r="EN194" s="14"/>
      <c r="EO194" s="14"/>
      <c r="EP194" s="14"/>
      <c r="EQ194" s="14"/>
      <c r="ER194" s="14"/>
      <c r="ES194" s="14"/>
      <c r="ET194" s="14"/>
      <c r="EU194" s="14"/>
      <c r="EV194" s="14"/>
      <c r="EW194" s="14"/>
      <c r="EX194" s="14"/>
      <c r="EY194" s="14"/>
      <c r="EZ194" s="14"/>
      <c r="FA194" s="14"/>
      <c r="FB194" s="14"/>
      <c r="FC194" s="14"/>
      <c r="FD194" s="14"/>
      <c r="FE194" s="14"/>
      <c r="FF194" s="14"/>
      <c r="FG194" s="14"/>
      <c r="FH194" s="14"/>
      <c r="FI194" s="14"/>
      <c r="FJ194" s="14"/>
      <c r="FK194" s="14"/>
      <c r="FL194" s="14"/>
      <c r="FM194" s="14"/>
      <c r="FN194" s="14"/>
      <c r="FO194" s="14"/>
      <c r="FP194" s="14"/>
      <c r="FQ194" s="14"/>
      <c r="FR194" s="14"/>
      <c r="FS194" s="14"/>
      <c r="FT194" s="14"/>
      <c r="FU194" s="14"/>
      <c r="FV194" s="14"/>
      <c r="FW194" s="14"/>
      <c r="FX194" s="14"/>
      <c r="FY194" s="14"/>
      <c r="FZ194" s="14"/>
      <c r="GA194" s="14"/>
      <c r="GB194" s="14"/>
      <c r="GC194" s="14"/>
      <c r="GD194" s="14"/>
      <c r="GE194" s="14"/>
      <c r="GF194" s="14"/>
      <c r="GG194" s="14"/>
      <c r="GH194" s="14"/>
      <c r="GI194" s="14"/>
      <c r="GJ194" s="14"/>
      <c r="GK194" s="14"/>
      <c r="GL194" s="14"/>
      <c r="GM194" s="14"/>
    </row>
    <row r="195" spans="1:195" x14ac:dyDescent="0.2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  <c r="EH195" s="14"/>
      <c r="EI195" s="14"/>
      <c r="EJ195" s="14"/>
      <c r="EK195" s="14"/>
      <c r="EL195" s="14"/>
      <c r="EM195" s="14"/>
      <c r="EN195" s="14"/>
      <c r="EO195" s="14"/>
      <c r="EP195" s="14"/>
      <c r="EQ195" s="14"/>
      <c r="ER195" s="14"/>
      <c r="ES195" s="14"/>
      <c r="ET195" s="14"/>
      <c r="EU195" s="14"/>
      <c r="EV195" s="14"/>
      <c r="EW195" s="14"/>
      <c r="EX195" s="14"/>
      <c r="EY195" s="14"/>
      <c r="EZ195" s="14"/>
      <c r="FA195" s="14"/>
      <c r="FB195" s="14"/>
      <c r="FC195" s="14"/>
      <c r="FD195" s="14"/>
      <c r="FE195" s="14"/>
      <c r="FF195" s="14"/>
      <c r="FG195" s="14"/>
      <c r="FH195" s="14"/>
      <c r="FI195" s="14"/>
      <c r="FJ195" s="14"/>
      <c r="FK195" s="14"/>
      <c r="FL195" s="14"/>
      <c r="FM195" s="14"/>
      <c r="FN195" s="14"/>
      <c r="FO195" s="14"/>
      <c r="FP195" s="14"/>
      <c r="FQ195" s="14"/>
      <c r="FR195" s="14"/>
      <c r="FS195" s="14"/>
      <c r="FT195" s="14"/>
      <c r="FU195" s="14"/>
      <c r="FV195" s="14"/>
      <c r="FW195" s="14"/>
      <c r="FX195" s="14"/>
      <c r="FY195" s="14"/>
      <c r="FZ195" s="14"/>
      <c r="GA195" s="14"/>
      <c r="GB195" s="14"/>
      <c r="GC195" s="14"/>
      <c r="GD195" s="14"/>
      <c r="GE195" s="14"/>
      <c r="GF195" s="14"/>
      <c r="GG195" s="14"/>
      <c r="GH195" s="14"/>
      <c r="GI195" s="14"/>
      <c r="GJ195" s="14"/>
      <c r="GK195" s="14"/>
      <c r="GL195" s="14"/>
      <c r="GM195" s="14"/>
    </row>
    <row r="196" spans="1:195" x14ac:dyDescent="0.2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  <c r="EH196" s="14"/>
      <c r="EI196" s="14"/>
      <c r="EJ196" s="14"/>
      <c r="EK196" s="14"/>
      <c r="EL196" s="14"/>
      <c r="EM196" s="14"/>
      <c r="EN196" s="14"/>
      <c r="EO196" s="14"/>
      <c r="EP196" s="14"/>
      <c r="EQ196" s="14"/>
      <c r="ER196" s="14"/>
      <c r="ES196" s="14"/>
      <c r="ET196" s="14"/>
      <c r="EU196" s="14"/>
      <c r="EV196" s="14"/>
      <c r="EW196" s="14"/>
      <c r="EX196" s="14"/>
      <c r="EY196" s="14"/>
      <c r="EZ196" s="14"/>
      <c r="FA196" s="14"/>
      <c r="FB196" s="14"/>
      <c r="FC196" s="14"/>
      <c r="FD196" s="14"/>
      <c r="FE196" s="14"/>
      <c r="FF196" s="14"/>
      <c r="FG196" s="14"/>
      <c r="FH196" s="14"/>
      <c r="FI196" s="14"/>
      <c r="FJ196" s="14"/>
      <c r="FK196" s="14"/>
      <c r="FL196" s="14"/>
      <c r="FM196" s="14"/>
      <c r="FN196" s="14"/>
      <c r="FO196" s="14"/>
      <c r="FP196" s="14"/>
      <c r="FQ196" s="14"/>
      <c r="FR196" s="14"/>
      <c r="FS196" s="14"/>
      <c r="FT196" s="14"/>
      <c r="FU196" s="14"/>
      <c r="FV196" s="14"/>
      <c r="FW196" s="14"/>
      <c r="FX196" s="14"/>
      <c r="FY196" s="14"/>
      <c r="FZ196" s="14"/>
      <c r="GA196" s="14"/>
      <c r="GB196" s="14"/>
      <c r="GC196" s="14"/>
      <c r="GD196" s="14"/>
      <c r="GE196" s="14"/>
      <c r="GF196" s="14"/>
      <c r="GG196" s="14"/>
      <c r="GH196" s="14"/>
      <c r="GI196" s="14"/>
      <c r="GJ196" s="14"/>
      <c r="GK196" s="14"/>
      <c r="GL196" s="14"/>
      <c r="GM196" s="14"/>
    </row>
    <row r="197" spans="1:195" x14ac:dyDescent="0.2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  <c r="EH197" s="14"/>
      <c r="EI197" s="14"/>
      <c r="EJ197" s="14"/>
      <c r="EK197" s="14"/>
      <c r="EL197" s="14"/>
      <c r="EM197" s="14"/>
      <c r="EN197" s="14"/>
      <c r="EO197" s="14"/>
      <c r="EP197" s="14"/>
      <c r="EQ197" s="14"/>
      <c r="ER197" s="14"/>
      <c r="ES197" s="14"/>
      <c r="ET197" s="14"/>
      <c r="EU197" s="14"/>
      <c r="EV197" s="14"/>
      <c r="EW197" s="14"/>
      <c r="EX197" s="14"/>
      <c r="EY197" s="14"/>
      <c r="EZ197" s="14"/>
      <c r="FA197" s="14"/>
      <c r="FB197" s="14"/>
      <c r="FC197" s="14"/>
      <c r="FD197" s="14"/>
      <c r="FE197" s="14"/>
      <c r="FF197" s="14"/>
      <c r="FG197" s="14"/>
      <c r="FH197" s="14"/>
      <c r="FI197" s="14"/>
      <c r="FJ197" s="14"/>
      <c r="FK197" s="14"/>
      <c r="FL197" s="14"/>
      <c r="FM197" s="14"/>
      <c r="FN197" s="14"/>
      <c r="FO197" s="14"/>
      <c r="FP197" s="14"/>
      <c r="FQ197" s="14"/>
      <c r="FR197" s="14"/>
      <c r="FS197" s="14"/>
      <c r="FT197" s="14"/>
      <c r="FU197" s="14"/>
      <c r="FV197" s="14"/>
      <c r="FW197" s="14"/>
      <c r="FX197" s="14"/>
      <c r="FY197" s="14"/>
      <c r="FZ197" s="14"/>
      <c r="GA197" s="14"/>
      <c r="GB197" s="14"/>
      <c r="GC197" s="14"/>
      <c r="GD197" s="14"/>
      <c r="GE197" s="14"/>
      <c r="GF197" s="14"/>
      <c r="GG197" s="14"/>
      <c r="GH197" s="14"/>
      <c r="GI197" s="14"/>
      <c r="GJ197" s="14"/>
      <c r="GK197" s="14"/>
      <c r="GL197" s="14"/>
      <c r="GM197" s="14"/>
    </row>
    <row r="198" spans="1:195" x14ac:dyDescent="0.2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  <c r="EH198" s="14"/>
      <c r="EI198" s="14"/>
      <c r="EJ198" s="14"/>
      <c r="EK198" s="14"/>
      <c r="EL198" s="14"/>
      <c r="EM198" s="14"/>
      <c r="EN198" s="14"/>
      <c r="EO198" s="14"/>
      <c r="EP198" s="14"/>
      <c r="EQ198" s="14"/>
      <c r="ER198" s="14"/>
      <c r="ES198" s="14"/>
      <c r="ET198" s="14"/>
      <c r="EU198" s="14"/>
      <c r="EV198" s="14"/>
      <c r="EW198" s="14"/>
      <c r="EX198" s="14"/>
      <c r="EY198" s="14"/>
      <c r="EZ198" s="14"/>
      <c r="FA198" s="14"/>
      <c r="FB198" s="14"/>
      <c r="FC198" s="14"/>
      <c r="FD198" s="14"/>
      <c r="FE198" s="14"/>
      <c r="FF198" s="14"/>
      <c r="FG198" s="14"/>
      <c r="FH198" s="14"/>
      <c r="FI198" s="14"/>
      <c r="FJ198" s="14"/>
      <c r="FK198" s="14"/>
      <c r="FL198" s="14"/>
      <c r="FM198" s="14"/>
      <c r="FN198" s="14"/>
      <c r="FO198" s="14"/>
      <c r="FP198" s="14"/>
      <c r="FQ198" s="14"/>
      <c r="FR198" s="14"/>
      <c r="FS198" s="14"/>
      <c r="FT198" s="14"/>
      <c r="FU198" s="14"/>
      <c r="FV198" s="14"/>
      <c r="FW198" s="14"/>
      <c r="FX198" s="14"/>
      <c r="FY198" s="14"/>
      <c r="FZ198" s="14"/>
      <c r="GA198" s="14"/>
      <c r="GB198" s="14"/>
      <c r="GC198" s="14"/>
      <c r="GD198" s="14"/>
      <c r="GE198" s="14"/>
      <c r="GF198" s="14"/>
      <c r="GG198" s="14"/>
      <c r="GH198" s="14"/>
      <c r="GI198" s="14"/>
      <c r="GJ198" s="14"/>
      <c r="GK198" s="14"/>
      <c r="GL198" s="14"/>
      <c r="GM198" s="14"/>
    </row>
    <row r="199" spans="1:195" x14ac:dyDescent="0.2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  <c r="EH199" s="14"/>
      <c r="EI199" s="14"/>
      <c r="EJ199" s="14"/>
      <c r="EK199" s="14"/>
      <c r="EL199" s="14"/>
      <c r="EM199" s="14"/>
      <c r="EN199" s="14"/>
      <c r="EO199" s="14"/>
      <c r="EP199" s="14"/>
      <c r="EQ199" s="14"/>
      <c r="ER199" s="14"/>
      <c r="ES199" s="14"/>
      <c r="ET199" s="14"/>
      <c r="EU199" s="14"/>
      <c r="EV199" s="14"/>
      <c r="EW199" s="14"/>
      <c r="EX199" s="14"/>
      <c r="EY199" s="14"/>
      <c r="EZ199" s="14"/>
      <c r="FA199" s="14"/>
      <c r="FB199" s="14"/>
      <c r="FC199" s="14"/>
      <c r="FD199" s="14"/>
      <c r="FE199" s="14"/>
      <c r="FF199" s="14"/>
      <c r="FG199" s="14"/>
      <c r="FH199" s="14"/>
      <c r="FI199" s="14"/>
      <c r="FJ199" s="14"/>
      <c r="FK199" s="14"/>
      <c r="FL199" s="14"/>
      <c r="FM199" s="14"/>
      <c r="FN199" s="14"/>
      <c r="FO199" s="14"/>
      <c r="FP199" s="14"/>
      <c r="FQ199" s="14"/>
      <c r="FR199" s="14"/>
      <c r="FS199" s="14"/>
      <c r="FT199" s="14"/>
      <c r="FU199" s="14"/>
      <c r="FV199" s="14"/>
      <c r="FW199" s="14"/>
      <c r="FX199" s="14"/>
      <c r="FY199" s="14"/>
      <c r="FZ199" s="14"/>
      <c r="GA199" s="14"/>
      <c r="GB199" s="14"/>
      <c r="GC199" s="14"/>
      <c r="GD199" s="14"/>
      <c r="GE199" s="14"/>
      <c r="GF199" s="14"/>
      <c r="GG199" s="14"/>
      <c r="GH199" s="14"/>
      <c r="GI199" s="14"/>
      <c r="GJ199" s="14"/>
      <c r="GK199" s="14"/>
      <c r="GL199" s="14"/>
      <c r="GM199" s="14"/>
    </row>
    <row r="200" spans="1:195" x14ac:dyDescent="0.2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  <c r="EH200" s="14"/>
      <c r="EI200" s="14"/>
      <c r="EJ200" s="14"/>
      <c r="EK200" s="14"/>
      <c r="EL200" s="14"/>
      <c r="EM200" s="14"/>
      <c r="EN200" s="14"/>
      <c r="EO200" s="14"/>
      <c r="EP200" s="14"/>
      <c r="EQ200" s="14"/>
      <c r="ER200" s="14"/>
      <c r="ES200" s="14"/>
      <c r="ET200" s="14"/>
      <c r="EU200" s="14"/>
      <c r="EV200" s="14"/>
      <c r="EW200" s="14"/>
      <c r="EX200" s="14"/>
      <c r="EY200" s="14"/>
      <c r="EZ200" s="14"/>
      <c r="FA200" s="14"/>
      <c r="FB200" s="14"/>
      <c r="FC200" s="14"/>
      <c r="FD200" s="14"/>
      <c r="FE200" s="14"/>
      <c r="FF200" s="14"/>
      <c r="FG200" s="14"/>
      <c r="FH200" s="14"/>
      <c r="FI200" s="14"/>
      <c r="FJ200" s="14"/>
      <c r="FK200" s="14"/>
      <c r="FL200" s="14"/>
      <c r="FM200" s="14"/>
      <c r="FN200" s="14"/>
      <c r="FO200" s="14"/>
      <c r="FP200" s="14"/>
      <c r="FQ200" s="14"/>
      <c r="FR200" s="14"/>
      <c r="FS200" s="14"/>
      <c r="FT200" s="14"/>
      <c r="FU200" s="14"/>
      <c r="FV200" s="14"/>
      <c r="FW200" s="14"/>
      <c r="FX200" s="14"/>
      <c r="FY200" s="14"/>
      <c r="FZ200" s="14"/>
      <c r="GA200" s="14"/>
      <c r="GB200" s="14"/>
      <c r="GC200" s="14"/>
      <c r="GD200" s="14"/>
      <c r="GE200" s="14"/>
      <c r="GF200" s="14"/>
      <c r="GG200" s="14"/>
      <c r="GH200" s="14"/>
      <c r="GI200" s="14"/>
      <c r="GJ200" s="14"/>
      <c r="GK200" s="14"/>
      <c r="GL200" s="14"/>
      <c r="GM200" s="14"/>
    </row>
    <row r="201" spans="1:195" x14ac:dyDescent="0.2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  <c r="EH201" s="14"/>
      <c r="EI201" s="14"/>
      <c r="EJ201" s="14"/>
      <c r="EK201" s="14"/>
      <c r="EL201" s="14"/>
      <c r="EM201" s="14"/>
      <c r="EN201" s="14"/>
      <c r="EO201" s="14"/>
      <c r="EP201" s="14"/>
      <c r="EQ201" s="14"/>
      <c r="ER201" s="14"/>
      <c r="ES201" s="14"/>
      <c r="ET201" s="14"/>
      <c r="EU201" s="14"/>
      <c r="EV201" s="14"/>
      <c r="EW201" s="14"/>
      <c r="EX201" s="14"/>
      <c r="EY201" s="14"/>
      <c r="EZ201" s="14"/>
      <c r="FA201" s="14"/>
      <c r="FB201" s="14"/>
      <c r="FC201" s="14"/>
      <c r="FD201" s="14"/>
      <c r="FE201" s="14"/>
      <c r="FF201" s="14"/>
      <c r="FG201" s="14"/>
      <c r="FH201" s="14"/>
      <c r="FI201" s="14"/>
      <c r="FJ201" s="14"/>
      <c r="FK201" s="14"/>
      <c r="FL201" s="14"/>
      <c r="FM201" s="14"/>
      <c r="FN201" s="14"/>
      <c r="FO201" s="14"/>
      <c r="FP201" s="14"/>
      <c r="FQ201" s="14"/>
      <c r="FR201" s="14"/>
      <c r="FS201" s="14"/>
      <c r="FT201" s="14"/>
      <c r="FU201" s="14"/>
      <c r="FV201" s="14"/>
      <c r="FW201" s="14"/>
      <c r="FX201" s="14"/>
      <c r="FY201" s="14"/>
      <c r="FZ201" s="14"/>
      <c r="GA201" s="14"/>
      <c r="GB201" s="14"/>
      <c r="GC201" s="14"/>
      <c r="GD201" s="14"/>
      <c r="GE201" s="14"/>
      <c r="GF201" s="14"/>
      <c r="GG201" s="14"/>
      <c r="GH201" s="14"/>
      <c r="GI201" s="14"/>
      <c r="GJ201" s="14"/>
      <c r="GK201" s="14"/>
      <c r="GL201" s="14"/>
      <c r="GM201" s="14"/>
    </row>
    <row r="202" spans="1:195" x14ac:dyDescent="0.2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  <c r="EH202" s="14"/>
      <c r="EI202" s="14"/>
      <c r="EJ202" s="14"/>
      <c r="EK202" s="14"/>
      <c r="EL202" s="14"/>
      <c r="EM202" s="14"/>
      <c r="EN202" s="14"/>
      <c r="EO202" s="14"/>
      <c r="EP202" s="14"/>
      <c r="EQ202" s="14"/>
      <c r="ER202" s="14"/>
      <c r="ES202" s="14"/>
      <c r="ET202" s="14"/>
      <c r="EU202" s="14"/>
      <c r="EV202" s="14"/>
      <c r="EW202" s="14"/>
      <c r="EX202" s="14"/>
      <c r="EY202" s="14"/>
      <c r="EZ202" s="14"/>
      <c r="FA202" s="14"/>
      <c r="FB202" s="14"/>
      <c r="FC202" s="14"/>
      <c r="FD202" s="14"/>
      <c r="FE202" s="14"/>
      <c r="FF202" s="14"/>
      <c r="FG202" s="14"/>
      <c r="FH202" s="14"/>
      <c r="FI202" s="14"/>
      <c r="FJ202" s="14"/>
      <c r="FK202" s="14"/>
      <c r="FL202" s="14"/>
      <c r="FM202" s="14"/>
      <c r="FN202" s="14"/>
      <c r="FO202" s="14"/>
      <c r="FP202" s="14"/>
      <c r="FQ202" s="14"/>
      <c r="FR202" s="14"/>
      <c r="FS202" s="14"/>
      <c r="FT202" s="14"/>
      <c r="FU202" s="14"/>
      <c r="FV202" s="14"/>
      <c r="FW202" s="14"/>
      <c r="FX202" s="14"/>
      <c r="FY202" s="14"/>
      <c r="FZ202" s="14"/>
      <c r="GA202" s="14"/>
      <c r="GB202" s="14"/>
      <c r="GC202" s="14"/>
      <c r="GD202" s="14"/>
      <c r="GE202" s="14"/>
      <c r="GF202" s="14"/>
      <c r="GG202" s="14"/>
      <c r="GH202" s="14"/>
      <c r="GI202" s="14"/>
      <c r="GJ202" s="14"/>
      <c r="GK202" s="14"/>
      <c r="GL202" s="14"/>
      <c r="GM202" s="14"/>
    </row>
    <row r="203" spans="1:195" x14ac:dyDescent="0.2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  <c r="EH203" s="14"/>
      <c r="EI203" s="14"/>
      <c r="EJ203" s="14"/>
      <c r="EK203" s="14"/>
      <c r="EL203" s="14"/>
      <c r="EM203" s="14"/>
      <c r="EN203" s="14"/>
      <c r="EO203" s="14"/>
      <c r="EP203" s="14"/>
      <c r="EQ203" s="14"/>
      <c r="ER203" s="14"/>
      <c r="ES203" s="14"/>
      <c r="ET203" s="14"/>
      <c r="EU203" s="14"/>
      <c r="EV203" s="14"/>
      <c r="EW203" s="14"/>
      <c r="EX203" s="14"/>
      <c r="EY203" s="14"/>
      <c r="EZ203" s="14"/>
      <c r="FA203" s="14"/>
      <c r="FB203" s="14"/>
      <c r="FC203" s="14"/>
      <c r="FD203" s="14"/>
      <c r="FE203" s="14"/>
      <c r="FF203" s="14"/>
      <c r="FG203" s="14"/>
      <c r="FH203" s="14"/>
      <c r="FI203" s="14"/>
      <c r="FJ203" s="14"/>
      <c r="FK203" s="14"/>
      <c r="FL203" s="14"/>
      <c r="FM203" s="14"/>
      <c r="FN203" s="14"/>
      <c r="FO203" s="14"/>
      <c r="FP203" s="14"/>
      <c r="FQ203" s="14"/>
      <c r="FR203" s="14"/>
      <c r="FS203" s="14"/>
      <c r="FT203" s="14"/>
      <c r="FU203" s="14"/>
      <c r="FV203" s="14"/>
      <c r="FW203" s="14"/>
      <c r="FX203" s="14"/>
      <c r="FY203" s="14"/>
      <c r="FZ203" s="14"/>
      <c r="GA203" s="14"/>
      <c r="GB203" s="14"/>
      <c r="GC203" s="14"/>
      <c r="GD203" s="14"/>
      <c r="GE203" s="14"/>
      <c r="GF203" s="14"/>
      <c r="GG203" s="14"/>
      <c r="GH203" s="14"/>
      <c r="GI203" s="14"/>
      <c r="GJ203" s="14"/>
      <c r="GK203" s="14"/>
      <c r="GL203" s="14"/>
      <c r="GM203" s="14"/>
    </row>
    <row r="204" spans="1:195" x14ac:dyDescent="0.2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4"/>
      <c r="DF204" s="14"/>
      <c r="DG204" s="14"/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  <c r="EB204" s="14"/>
      <c r="EC204" s="14"/>
      <c r="ED204" s="14"/>
      <c r="EE204" s="14"/>
      <c r="EF204" s="14"/>
      <c r="EG204" s="14"/>
      <c r="EH204" s="14"/>
      <c r="EI204" s="14"/>
      <c r="EJ204" s="14"/>
      <c r="EK204" s="14"/>
      <c r="EL204" s="14"/>
      <c r="EM204" s="14"/>
      <c r="EN204" s="14"/>
      <c r="EO204" s="14"/>
      <c r="EP204" s="14"/>
      <c r="EQ204" s="14"/>
      <c r="ER204" s="14"/>
      <c r="ES204" s="14"/>
      <c r="ET204" s="14"/>
      <c r="EU204" s="14"/>
      <c r="EV204" s="14"/>
      <c r="EW204" s="14"/>
      <c r="EX204" s="14"/>
      <c r="EY204" s="14"/>
      <c r="EZ204" s="14"/>
      <c r="FA204" s="14"/>
      <c r="FB204" s="14"/>
      <c r="FC204" s="14"/>
      <c r="FD204" s="14"/>
      <c r="FE204" s="14"/>
      <c r="FF204" s="14"/>
      <c r="FG204" s="14"/>
      <c r="FH204" s="14"/>
      <c r="FI204" s="14"/>
      <c r="FJ204" s="14"/>
      <c r="FK204" s="14"/>
      <c r="FL204" s="14"/>
      <c r="FM204" s="14"/>
      <c r="FN204" s="14"/>
      <c r="FO204" s="14"/>
      <c r="FP204" s="14"/>
      <c r="FQ204" s="14"/>
      <c r="FR204" s="14"/>
      <c r="FS204" s="14"/>
      <c r="FT204" s="14"/>
      <c r="FU204" s="14"/>
      <c r="FV204" s="14"/>
      <c r="FW204" s="14"/>
      <c r="FX204" s="14"/>
      <c r="FY204" s="14"/>
      <c r="FZ204" s="14"/>
      <c r="GA204" s="14"/>
      <c r="GB204" s="14"/>
      <c r="GC204" s="14"/>
      <c r="GD204" s="14"/>
      <c r="GE204" s="14"/>
      <c r="GF204" s="14"/>
      <c r="GG204" s="14"/>
      <c r="GH204" s="14"/>
      <c r="GI204" s="14"/>
      <c r="GJ204" s="14"/>
      <c r="GK204" s="14"/>
      <c r="GL204" s="14"/>
      <c r="GM204" s="14"/>
    </row>
    <row r="205" spans="1:195" x14ac:dyDescent="0.2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  <c r="EH205" s="14"/>
      <c r="EI205" s="14"/>
      <c r="EJ205" s="14"/>
      <c r="EK205" s="14"/>
      <c r="EL205" s="14"/>
      <c r="EM205" s="14"/>
      <c r="EN205" s="14"/>
      <c r="EO205" s="14"/>
      <c r="EP205" s="14"/>
      <c r="EQ205" s="14"/>
      <c r="ER205" s="14"/>
      <c r="ES205" s="14"/>
      <c r="ET205" s="14"/>
      <c r="EU205" s="14"/>
      <c r="EV205" s="14"/>
      <c r="EW205" s="14"/>
      <c r="EX205" s="14"/>
      <c r="EY205" s="14"/>
      <c r="EZ205" s="14"/>
      <c r="FA205" s="14"/>
      <c r="FB205" s="14"/>
      <c r="FC205" s="14"/>
      <c r="FD205" s="14"/>
      <c r="FE205" s="14"/>
      <c r="FF205" s="14"/>
      <c r="FG205" s="14"/>
      <c r="FH205" s="14"/>
      <c r="FI205" s="14"/>
      <c r="FJ205" s="14"/>
      <c r="FK205" s="14"/>
      <c r="FL205" s="14"/>
      <c r="FM205" s="14"/>
      <c r="FN205" s="14"/>
      <c r="FO205" s="14"/>
      <c r="FP205" s="14"/>
      <c r="FQ205" s="14"/>
      <c r="FR205" s="14"/>
      <c r="FS205" s="14"/>
      <c r="FT205" s="14"/>
      <c r="FU205" s="14"/>
      <c r="FV205" s="14"/>
      <c r="FW205" s="14"/>
      <c r="FX205" s="14"/>
      <c r="FY205" s="14"/>
      <c r="FZ205" s="14"/>
      <c r="GA205" s="14"/>
      <c r="GB205" s="14"/>
      <c r="GC205" s="14"/>
      <c r="GD205" s="14"/>
      <c r="GE205" s="14"/>
      <c r="GF205" s="14"/>
      <c r="GG205" s="14"/>
      <c r="GH205" s="14"/>
      <c r="GI205" s="14"/>
      <c r="GJ205" s="14"/>
      <c r="GK205" s="14"/>
      <c r="GL205" s="14"/>
      <c r="GM205" s="14"/>
    </row>
    <row r="206" spans="1:195" x14ac:dyDescent="0.2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  <c r="EH206" s="14"/>
      <c r="EI206" s="14"/>
      <c r="EJ206" s="14"/>
      <c r="EK206" s="14"/>
      <c r="EL206" s="14"/>
      <c r="EM206" s="14"/>
      <c r="EN206" s="14"/>
      <c r="EO206" s="14"/>
      <c r="EP206" s="14"/>
      <c r="EQ206" s="14"/>
      <c r="ER206" s="14"/>
      <c r="ES206" s="14"/>
      <c r="ET206" s="14"/>
      <c r="EU206" s="14"/>
      <c r="EV206" s="14"/>
      <c r="EW206" s="14"/>
      <c r="EX206" s="14"/>
      <c r="EY206" s="14"/>
      <c r="EZ206" s="14"/>
      <c r="FA206" s="14"/>
      <c r="FB206" s="14"/>
      <c r="FC206" s="14"/>
      <c r="FD206" s="14"/>
      <c r="FE206" s="14"/>
      <c r="FF206" s="14"/>
      <c r="FG206" s="14"/>
      <c r="FH206" s="14"/>
      <c r="FI206" s="14"/>
      <c r="FJ206" s="14"/>
      <c r="FK206" s="14"/>
      <c r="FL206" s="14"/>
      <c r="FM206" s="14"/>
      <c r="FN206" s="14"/>
      <c r="FO206" s="14"/>
      <c r="FP206" s="14"/>
      <c r="FQ206" s="14"/>
      <c r="FR206" s="14"/>
      <c r="FS206" s="14"/>
      <c r="FT206" s="14"/>
      <c r="FU206" s="14"/>
      <c r="FV206" s="14"/>
      <c r="FW206" s="14"/>
      <c r="FX206" s="14"/>
      <c r="FY206" s="14"/>
      <c r="FZ206" s="14"/>
      <c r="GA206" s="14"/>
      <c r="GB206" s="14"/>
      <c r="GC206" s="14"/>
      <c r="GD206" s="14"/>
      <c r="GE206" s="14"/>
      <c r="GF206" s="14"/>
      <c r="GG206" s="14"/>
      <c r="GH206" s="14"/>
      <c r="GI206" s="14"/>
      <c r="GJ206" s="14"/>
      <c r="GK206" s="14"/>
      <c r="GL206" s="14"/>
      <c r="GM206" s="14"/>
    </row>
    <row r="207" spans="1:195" x14ac:dyDescent="0.2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  <c r="EH207" s="14"/>
      <c r="EI207" s="14"/>
      <c r="EJ207" s="14"/>
      <c r="EK207" s="14"/>
      <c r="EL207" s="14"/>
      <c r="EM207" s="14"/>
      <c r="EN207" s="14"/>
      <c r="EO207" s="14"/>
      <c r="EP207" s="14"/>
      <c r="EQ207" s="14"/>
      <c r="ER207" s="14"/>
      <c r="ES207" s="14"/>
      <c r="ET207" s="14"/>
      <c r="EU207" s="14"/>
      <c r="EV207" s="14"/>
      <c r="EW207" s="14"/>
      <c r="EX207" s="14"/>
      <c r="EY207" s="14"/>
      <c r="EZ207" s="14"/>
      <c r="FA207" s="14"/>
      <c r="FB207" s="14"/>
      <c r="FC207" s="14"/>
      <c r="FD207" s="14"/>
      <c r="FE207" s="14"/>
      <c r="FF207" s="14"/>
      <c r="FG207" s="14"/>
      <c r="FH207" s="14"/>
      <c r="FI207" s="14"/>
      <c r="FJ207" s="14"/>
      <c r="FK207" s="14"/>
      <c r="FL207" s="14"/>
      <c r="FM207" s="14"/>
      <c r="FN207" s="14"/>
      <c r="FO207" s="14"/>
      <c r="FP207" s="14"/>
      <c r="FQ207" s="14"/>
      <c r="FR207" s="14"/>
      <c r="FS207" s="14"/>
      <c r="FT207" s="14"/>
      <c r="FU207" s="14"/>
      <c r="FV207" s="14"/>
      <c r="FW207" s="14"/>
      <c r="FX207" s="14"/>
      <c r="FY207" s="14"/>
      <c r="FZ207" s="14"/>
      <c r="GA207" s="14"/>
      <c r="GB207" s="14"/>
      <c r="GC207" s="14"/>
      <c r="GD207" s="14"/>
      <c r="GE207" s="14"/>
      <c r="GF207" s="14"/>
      <c r="GG207" s="14"/>
      <c r="GH207" s="14"/>
      <c r="GI207" s="14"/>
      <c r="GJ207" s="14"/>
      <c r="GK207" s="14"/>
      <c r="GL207" s="14"/>
      <c r="GM207" s="14"/>
    </row>
    <row r="208" spans="1:195" x14ac:dyDescent="0.2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  <c r="EH208" s="14"/>
      <c r="EI208" s="14"/>
      <c r="EJ208" s="14"/>
      <c r="EK208" s="14"/>
      <c r="EL208" s="14"/>
      <c r="EM208" s="14"/>
      <c r="EN208" s="14"/>
      <c r="EO208" s="14"/>
      <c r="EP208" s="14"/>
      <c r="EQ208" s="14"/>
      <c r="ER208" s="14"/>
      <c r="ES208" s="14"/>
      <c r="ET208" s="14"/>
      <c r="EU208" s="14"/>
      <c r="EV208" s="14"/>
      <c r="EW208" s="14"/>
      <c r="EX208" s="14"/>
      <c r="EY208" s="14"/>
      <c r="EZ208" s="14"/>
      <c r="FA208" s="14"/>
      <c r="FB208" s="14"/>
      <c r="FC208" s="14"/>
      <c r="FD208" s="14"/>
      <c r="FE208" s="14"/>
      <c r="FF208" s="14"/>
      <c r="FG208" s="14"/>
      <c r="FH208" s="14"/>
      <c r="FI208" s="14"/>
      <c r="FJ208" s="14"/>
      <c r="FK208" s="14"/>
      <c r="FL208" s="14"/>
      <c r="FM208" s="14"/>
      <c r="FN208" s="14"/>
      <c r="FO208" s="14"/>
      <c r="FP208" s="14"/>
      <c r="FQ208" s="14"/>
      <c r="FR208" s="14"/>
      <c r="FS208" s="14"/>
      <c r="FT208" s="14"/>
      <c r="FU208" s="14"/>
      <c r="FV208" s="14"/>
      <c r="FW208" s="14"/>
      <c r="FX208" s="14"/>
      <c r="FY208" s="14"/>
      <c r="FZ208" s="14"/>
      <c r="GA208" s="14"/>
      <c r="GB208" s="14"/>
      <c r="GC208" s="14"/>
      <c r="GD208" s="14"/>
      <c r="GE208" s="14"/>
      <c r="GF208" s="14"/>
      <c r="GG208" s="14"/>
      <c r="GH208" s="14"/>
      <c r="GI208" s="14"/>
      <c r="GJ208" s="14"/>
      <c r="GK208" s="14"/>
      <c r="GL208" s="14"/>
      <c r="GM208" s="14"/>
    </row>
    <row r="209" spans="1:195" x14ac:dyDescent="0.2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  <c r="EH209" s="14"/>
      <c r="EI209" s="14"/>
      <c r="EJ209" s="14"/>
      <c r="EK209" s="14"/>
      <c r="EL209" s="14"/>
      <c r="EM209" s="14"/>
      <c r="EN209" s="14"/>
      <c r="EO209" s="14"/>
      <c r="EP209" s="14"/>
      <c r="EQ209" s="14"/>
      <c r="ER209" s="14"/>
      <c r="ES209" s="14"/>
      <c r="ET209" s="14"/>
      <c r="EU209" s="14"/>
      <c r="EV209" s="14"/>
      <c r="EW209" s="14"/>
      <c r="EX209" s="14"/>
      <c r="EY209" s="14"/>
      <c r="EZ209" s="14"/>
      <c r="FA209" s="14"/>
      <c r="FB209" s="14"/>
      <c r="FC209" s="14"/>
      <c r="FD209" s="14"/>
      <c r="FE209" s="14"/>
      <c r="FF209" s="14"/>
      <c r="FG209" s="14"/>
      <c r="FH209" s="14"/>
      <c r="FI209" s="14"/>
      <c r="FJ209" s="14"/>
      <c r="FK209" s="14"/>
      <c r="FL209" s="14"/>
      <c r="FM209" s="14"/>
      <c r="FN209" s="14"/>
      <c r="FO209" s="14"/>
      <c r="FP209" s="14"/>
      <c r="FQ209" s="14"/>
      <c r="FR209" s="14"/>
      <c r="FS209" s="14"/>
      <c r="FT209" s="14"/>
      <c r="FU209" s="14"/>
      <c r="FV209" s="14"/>
      <c r="FW209" s="14"/>
      <c r="FX209" s="14"/>
      <c r="FY209" s="14"/>
      <c r="FZ209" s="14"/>
      <c r="GA209" s="14"/>
      <c r="GB209" s="14"/>
      <c r="GC209" s="14"/>
      <c r="GD209" s="14"/>
      <c r="GE209" s="14"/>
      <c r="GF209" s="14"/>
      <c r="GG209" s="14"/>
      <c r="GH209" s="14"/>
      <c r="GI209" s="14"/>
      <c r="GJ209" s="14"/>
      <c r="GK209" s="14"/>
      <c r="GL209" s="14"/>
      <c r="GM209" s="14"/>
    </row>
    <row r="210" spans="1:195" x14ac:dyDescent="0.2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  <c r="EH210" s="14"/>
      <c r="EI210" s="14"/>
      <c r="EJ210" s="14"/>
      <c r="EK210" s="14"/>
      <c r="EL210" s="14"/>
      <c r="EM210" s="14"/>
      <c r="EN210" s="14"/>
      <c r="EO210" s="14"/>
      <c r="EP210" s="14"/>
      <c r="EQ210" s="14"/>
      <c r="ER210" s="14"/>
      <c r="ES210" s="14"/>
      <c r="ET210" s="14"/>
      <c r="EU210" s="14"/>
      <c r="EV210" s="14"/>
      <c r="EW210" s="14"/>
      <c r="EX210" s="14"/>
      <c r="EY210" s="14"/>
      <c r="EZ210" s="14"/>
      <c r="FA210" s="14"/>
      <c r="FB210" s="14"/>
      <c r="FC210" s="14"/>
      <c r="FD210" s="14"/>
      <c r="FE210" s="14"/>
      <c r="FF210" s="14"/>
      <c r="FG210" s="14"/>
      <c r="FH210" s="14"/>
      <c r="FI210" s="14"/>
      <c r="FJ210" s="14"/>
      <c r="FK210" s="14"/>
      <c r="FL210" s="14"/>
      <c r="FM210" s="14"/>
      <c r="FN210" s="14"/>
      <c r="FO210" s="14"/>
      <c r="FP210" s="14"/>
      <c r="FQ210" s="14"/>
      <c r="FR210" s="14"/>
      <c r="FS210" s="14"/>
      <c r="FT210" s="14"/>
      <c r="FU210" s="14"/>
      <c r="FV210" s="14"/>
      <c r="FW210" s="14"/>
      <c r="FX210" s="14"/>
      <c r="FY210" s="14"/>
      <c r="FZ210" s="14"/>
      <c r="GA210" s="14"/>
      <c r="GB210" s="14"/>
      <c r="GC210" s="14"/>
      <c r="GD210" s="14"/>
      <c r="GE210" s="14"/>
      <c r="GF210" s="14"/>
      <c r="GG210" s="14"/>
      <c r="GH210" s="14"/>
      <c r="GI210" s="14"/>
      <c r="GJ210" s="14"/>
      <c r="GK210" s="14"/>
      <c r="GL210" s="14"/>
      <c r="GM210" s="14"/>
    </row>
    <row r="211" spans="1:195" x14ac:dyDescent="0.2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  <c r="EH211" s="14"/>
      <c r="EI211" s="14"/>
      <c r="EJ211" s="14"/>
      <c r="EK211" s="14"/>
      <c r="EL211" s="14"/>
      <c r="EM211" s="14"/>
      <c r="EN211" s="14"/>
      <c r="EO211" s="14"/>
      <c r="EP211" s="14"/>
      <c r="EQ211" s="14"/>
      <c r="ER211" s="14"/>
      <c r="ES211" s="14"/>
      <c r="ET211" s="14"/>
      <c r="EU211" s="14"/>
      <c r="EV211" s="14"/>
      <c r="EW211" s="14"/>
      <c r="EX211" s="14"/>
      <c r="EY211" s="14"/>
      <c r="EZ211" s="14"/>
      <c r="FA211" s="14"/>
      <c r="FB211" s="14"/>
      <c r="FC211" s="14"/>
      <c r="FD211" s="14"/>
      <c r="FE211" s="14"/>
      <c r="FF211" s="14"/>
      <c r="FG211" s="14"/>
      <c r="FH211" s="14"/>
      <c r="FI211" s="14"/>
      <c r="FJ211" s="14"/>
      <c r="FK211" s="14"/>
      <c r="FL211" s="14"/>
      <c r="FM211" s="14"/>
      <c r="FN211" s="14"/>
      <c r="FO211" s="14"/>
      <c r="FP211" s="14"/>
      <c r="FQ211" s="14"/>
      <c r="FR211" s="14"/>
      <c r="FS211" s="14"/>
      <c r="FT211" s="14"/>
      <c r="FU211" s="14"/>
      <c r="FV211" s="14"/>
      <c r="FW211" s="14"/>
      <c r="FX211" s="14"/>
      <c r="FY211" s="14"/>
      <c r="FZ211" s="14"/>
      <c r="GA211" s="14"/>
      <c r="GB211" s="14"/>
      <c r="GC211" s="14"/>
      <c r="GD211" s="14"/>
      <c r="GE211" s="14"/>
      <c r="GF211" s="14"/>
      <c r="GG211" s="14"/>
      <c r="GH211" s="14"/>
      <c r="GI211" s="14"/>
      <c r="GJ211" s="14"/>
      <c r="GK211" s="14"/>
      <c r="GL211" s="14"/>
      <c r="GM211" s="14"/>
    </row>
    <row r="212" spans="1:195" x14ac:dyDescent="0.2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4"/>
      <c r="DF212" s="14"/>
      <c r="DG212" s="14"/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  <c r="EH212" s="14"/>
      <c r="EI212" s="14"/>
      <c r="EJ212" s="14"/>
      <c r="EK212" s="14"/>
      <c r="EL212" s="14"/>
      <c r="EM212" s="14"/>
      <c r="EN212" s="14"/>
      <c r="EO212" s="14"/>
      <c r="EP212" s="14"/>
      <c r="EQ212" s="14"/>
      <c r="ER212" s="14"/>
      <c r="ES212" s="14"/>
      <c r="ET212" s="14"/>
      <c r="EU212" s="14"/>
      <c r="EV212" s="14"/>
      <c r="EW212" s="14"/>
      <c r="EX212" s="14"/>
      <c r="EY212" s="14"/>
      <c r="EZ212" s="14"/>
      <c r="FA212" s="14"/>
      <c r="FB212" s="14"/>
      <c r="FC212" s="14"/>
      <c r="FD212" s="14"/>
      <c r="FE212" s="14"/>
      <c r="FF212" s="14"/>
      <c r="FG212" s="14"/>
      <c r="FH212" s="14"/>
      <c r="FI212" s="14"/>
      <c r="FJ212" s="14"/>
      <c r="FK212" s="14"/>
      <c r="FL212" s="14"/>
      <c r="FM212" s="14"/>
      <c r="FN212" s="14"/>
      <c r="FO212" s="14"/>
      <c r="FP212" s="14"/>
      <c r="FQ212" s="14"/>
      <c r="FR212" s="14"/>
      <c r="FS212" s="14"/>
      <c r="FT212" s="14"/>
      <c r="FU212" s="14"/>
      <c r="FV212" s="14"/>
      <c r="FW212" s="14"/>
      <c r="FX212" s="14"/>
      <c r="FY212" s="14"/>
      <c r="FZ212" s="14"/>
      <c r="GA212" s="14"/>
      <c r="GB212" s="14"/>
      <c r="GC212" s="14"/>
      <c r="GD212" s="14"/>
      <c r="GE212" s="14"/>
      <c r="GF212" s="14"/>
      <c r="GG212" s="14"/>
      <c r="GH212" s="14"/>
      <c r="GI212" s="14"/>
      <c r="GJ212" s="14"/>
      <c r="GK212" s="14"/>
      <c r="GL212" s="14"/>
      <c r="GM212" s="14"/>
    </row>
    <row r="213" spans="1:195" x14ac:dyDescent="0.2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  <c r="EH213" s="14"/>
      <c r="EI213" s="14"/>
      <c r="EJ213" s="14"/>
      <c r="EK213" s="14"/>
      <c r="EL213" s="14"/>
      <c r="EM213" s="14"/>
      <c r="EN213" s="14"/>
      <c r="EO213" s="14"/>
      <c r="EP213" s="14"/>
      <c r="EQ213" s="14"/>
      <c r="ER213" s="14"/>
      <c r="ES213" s="14"/>
      <c r="ET213" s="14"/>
      <c r="EU213" s="14"/>
      <c r="EV213" s="14"/>
      <c r="EW213" s="14"/>
      <c r="EX213" s="14"/>
      <c r="EY213" s="14"/>
      <c r="EZ213" s="14"/>
      <c r="FA213" s="14"/>
      <c r="FB213" s="14"/>
      <c r="FC213" s="14"/>
      <c r="FD213" s="14"/>
      <c r="FE213" s="14"/>
      <c r="FF213" s="14"/>
      <c r="FG213" s="14"/>
      <c r="FH213" s="14"/>
      <c r="FI213" s="14"/>
      <c r="FJ213" s="14"/>
      <c r="FK213" s="14"/>
      <c r="FL213" s="14"/>
      <c r="FM213" s="14"/>
      <c r="FN213" s="14"/>
      <c r="FO213" s="14"/>
      <c r="FP213" s="14"/>
      <c r="FQ213" s="14"/>
      <c r="FR213" s="14"/>
      <c r="FS213" s="14"/>
      <c r="FT213" s="14"/>
      <c r="FU213" s="14"/>
      <c r="FV213" s="14"/>
      <c r="FW213" s="14"/>
      <c r="FX213" s="14"/>
      <c r="FY213" s="14"/>
      <c r="FZ213" s="14"/>
      <c r="GA213" s="14"/>
      <c r="GB213" s="14"/>
      <c r="GC213" s="14"/>
      <c r="GD213" s="14"/>
      <c r="GE213" s="14"/>
      <c r="GF213" s="14"/>
      <c r="GG213" s="14"/>
      <c r="GH213" s="14"/>
      <c r="GI213" s="14"/>
      <c r="GJ213" s="14"/>
      <c r="GK213" s="14"/>
      <c r="GL213" s="14"/>
      <c r="GM213" s="14"/>
    </row>
    <row r="214" spans="1:195" x14ac:dyDescent="0.2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  <c r="EH214" s="14"/>
      <c r="EI214" s="14"/>
      <c r="EJ214" s="14"/>
      <c r="EK214" s="14"/>
      <c r="EL214" s="14"/>
      <c r="EM214" s="14"/>
      <c r="EN214" s="14"/>
      <c r="EO214" s="14"/>
      <c r="EP214" s="14"/>
      <c r="EQ214" s="14"/>
      <c r="ER214" s="14"/>
      <c r="ES214" s="14"/>
      <c r="ET214" s="14"/>
      <c r="EU214" s="14"/>
      <c r="EV214" s="14"/>
      <c r="EW214" s="14"/>
      <c r="EX214" s="14"/>
      <c r="EY214" s="14"/>
      <c r="EZ214" s="14"/>
      <c r="FA214" s="14"/>
      <c r="FB214" s="14"/>
      <c r="FC214" s="14"/>
      <c r="FD214" s="14"/>
      <c r="FE214" s="14"/>
      <c r="FF214" s="14"/>
      <c r="FG214" s="14"/>
      <c r="FH214" s="14"/>
      <c r="FI214" s="14"/>
      <c r="FJ214" s="14"/>
      <c r="FK214" s="14"/>
      <c r="FL214" s="14"/>
      <c r="FM214" s="14"/>
      <c r="FN214" s="14"/>
      <c r="FO214" s="14"/>
      <c r="FP214" s="14"/>
      <c r="FQ214" s="14"/>
      <c r="FR214" s="14"/>
      <c r="FS214" s="14"/>
      <c r="FT214" s="14"/>
      <c r="FU214" s="14"/>
      <c r="FV214" s="14"/>
      <c r="FW214" s="14"/>
      <c r="FX214" s="14"/>
      <c r="FY214" s="14"/>
      <c r="FZ214" s="14"/>
      <c r="GA214" s="14"/>
      <c r="GB214" s="14"/>
      <c r="GC214" s="14"/>
      <c r="GD214" s="14"/>
      <c r="GE214" s="14"/>
      <c r="GF214" s="14"/>
      <c r="GG214" s="14"/>
      <c r="GH214" s="14"/>
      <c r="GI214" s="14"/>
      <c r="GJ214" s="14"/>
      <c r="GK214" s="14"/>
      <c r="GL214" s="14"/>
      <c r="GM214" s="14"/>
    </row>
    <row r="215" spans="1:195" x14ac:dyDescent="0.2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4"/>
      <c r="DF215" s="14"/>
      <c r="DG215" s="14"/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  <c r="EB215" s="14"/>
      <c r="EC215" s="14"/>
      <c r="ED215" s="14"/>
      <c r="EE215" s="14"/>
      <c r="EF215" s="14"/>
      <c r="EG215" s="14"/>
      <c r="EH215" s="14"/>
      <c r="EI215" s="14"/>
      <c r="EJ215" s="14"/>
      <c r="EK215" s="14"/>
      <c r="EL215" s="14"/>
      <c r="EM215" s="14"/>
      <c r="EN215" s="14"/>
      <c r="EO215" s="14"/>
      <c r="EP215" s="14"/>
      <c r="EQ215" s="14"/>
      <c r="ER215" s="14"/>
      <c r="ES215" s="14"/>
      <c r="ET215" s="14"/>
      <c r="EU215" s="14"/>
      <c r="EV215" s="14"/>
      <c r="EW215" s="14"/>
      <c r="EX215" s="14"/>
      <c r="EY215" s="14"/>
      <c r="EZ215" s="14"/>
      <c r="FA215" s="14"/>
      <c r="FB215" s="14"/>
      <c r="FC215" s="14"/>
      <c r="FD215" s="14"/>
      <c r="FE215" s="14"/>
      <c r="FF215" s="14"/>
      <c r="FG215" s="14"/>
      <c r="FH215" s="14"/>
      <c r="FI215" s="14"/>
      <c r="FJ215" s="14"/>
      <c r="FK215" s="14"/>
      <c r="FL215" s="14"/>
      <c r="FM215" s="14"/>
      <c r="FN215" s="14"/>
      <c r="FO215" s="14"/>
      <c r="FP215" s="14"/>
      <c r="FQ215" s="14"/>
      <c r="FR215" s="14"/>
      <c r="FS215" s="14"/>
      <c r="FT215" s="14"/>
      <c r="FU215" s="14"/>
      <c r="FV215" s="14"/>
      <c r="FW215" s="14"/>
      <c r="FX215" s="14"/>
      <c r="FY215" s="14"/>
      <c r="FZ215" s="14"/>
      <c r="GA215" s="14"/>
      <c r="GB215" s="14"/>
      <c r="GC215" s="14"/>
      <c r="GD215" s="14"/>
      <c r="GE215" s="14"/>
      <c r="GF215" s="14"/>
      <c r="GG215" s="14"/>
      <c r="GH215" s="14"/>
      <c r="GI215" s="14"/>
      <c r="GJ215" s="14"/>
      <c r="GK215" s="14"/>
      <c r="GL215" s="14"/>
      <c r="GM215" s="14"/>
    </row>
    <row r="216" spans="1:195" x14ac:dyDescent="0.2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4"/>
      <c r="DF216" s="14"/>
      <c r="DG216" s="14"/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  <c r="EB216" s="14"/>
      <c r="EC216" s="14"/>
      <c r="ED216" s="14"/>
      <c r="EE216" s="14"/>
      <c r="EF216" s="14"/>
      <c r="EG216" s="14"/>
      <c r="EH216" s="14"/>
      <c r="EI216" s="14"/>
      <c r="EJ216" s="14"/>
      <c r="EK216" s="14"/>
      <c r="EL216" s="14"/>
      <c r="EM216" s="14"/>
      <c r="EN216" s="14"/>
      <c r="EO216" s="14"/>
      <c r="EP216" s="14"/>
      <c r="EQ216" s="14"/>
      <c r="ER216" s="14"/>
      <c r="ES216" s="14"/>
      <c r="ET216" s="14"/>
      <c r="EU216" s="14"/>
      <c r="EV216" s="14"/>
      <c r="EW216" s="14"/>
      <c r="EX216" s="14"/>
      <c r="EY216" s="14"/>
      <c r="EZ216" s="14"/>
      <c r="FA216" s="14"/>
      <c r="FB216" s="14"/>
      <c r="FC216" s="14"/>
      <c r="FD216" s="14"/>
      <c r="FE216" s="14"/>
      <c r="FF216" s="14"/>
      <c r="FG216" s="14"/>
      <c r="FH216" s="14"/>
      <c r="FI216" s="14"/>
      <c r="FJ216" s="14"/>
      <c r="FK216" s="14"/>
      <c r="FL216" s="14"/>
      <c r="FM216" s="14"/>
      <c r="FN216" s="14"/>
      <c r="FO216" s="14"/>
      <c r="FP216" s="14"/>
      <c r="FQ216" s="14"/>
      <c r="FR216" s="14"/>
      <c r="FS216" s="14"/>
      <c r="FT216" s="14"/>
      <c r="FU216" s="14"/>
      <c r="FV216" s="14"/>
      <c r="FW216" s="14"/>
      <c r="FX216" s="14"/>
      <c r="FY216" s="14"/>
      <c r="FZ216" s="14"/>
      <c r="GA216" s="14"/>
      <c r="GB216" s="14"/>
      <c r="GC216" s="14"/>
      <c r="GD216" s="14"/>
      <c r="GE216" s="14"/>
      <c r="GF216" s="14"/>
      <c r="GG216" s="14"/>
      <c r="GH216" s="14"/>
      <c r="GI216" s="14"/>
      <c r="GJ216" s="14"/>
      <c r="GK216" s="14"/>
      <c r="GL216" s="14"/>
      <c r="GM216" s="14"/>
    </row>
    <row r="217" spans="1:195" x14ac:dyDescent="0.2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4"/>
      <c r="DD217" s="14"/>
      <c r="DE217" s="14"/>
      <c r="DF217" s="14"/>
      <c r="DG217" s="14"/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  <c r="EB217" s="14"/>
      <c r="EC217" s="14"/>
      <c r="ED217" s="14"/>
      <c r="EE217" s="14"/>
      <c r="EF217" s="14"/>
      <c r="EG217" s="14"/>
      <c r="EH217" s="14"/>
      <c r="EI217" s="14"/>
      <c r="EJ217" s="14"/>
      <c r="EK217" s="14"/>
      <c r="EL217" s="14"/>
      <c r="EM217" s="14"/>
      <c r="EN217" s="14"/>
      <c r="EO217" s="14"/>
      <c r="EP217" s="14"/>
      <c r="EQ217" s="14"/>
      <c r="ER217" s="14"/>
      <c r="ES217" s="14"/>
      <c r="ET217" s="14"/>
      <c r="EU217" s="14"/>
      <c r="EV217" s="14"/>
      <c r="EW217" s="14"/>
      <c r="EX217" s="14"/>
      <c r="EY217" s="14"/>
      <c r="EZ217" s="14"/>
      <c r="FA217" s="14"/>
      <c r="FB217" s="14"/>
      <c r="FC217" s="14"/>
      <c r="FD217" s="14"/>
      <c r="FE217" s="14"/>
      <c r="FF217" s="14"/>
      <c r="FG217" s="14"/>
      <c r="FH217" s="14"/>
      <c r="FI217" s="14"/>
      <c r="FJ217" s="14"/>
      <c r="FK217" s="14"/>
      <c r="FL217" s="14"/>
      <c r="FM217" s="14"/>
      <c r="FN217" s="14"/>
      <c r="FO217" s="14"/>
      <c r="FP217" s="14"/>
      <c r="FQ217" s="14"/>
      <c r="FR217" s="14"/>
      <c r="FS217" s="14"/>
      <c r="FT217" s="14"/>
      <c r="FU217" s="14"/>
      <c r="FV217" s="14"/>
      <c r="FW217" s="14"/>
      <c r="FX217" s="14"/>
      <c r="FY217" s="14"/>
      <c r="FZ217" s="14"/>
      <c r="GA217" s="14"/>
      <c r="GB217" s="14"/>
      <c r="GC217" s="14"/>
      <c r="GD217" s="14"/>
      <c r="GE217" s="14"/>
      <c r="GF217" s="14"/>
      <c r="GG217" s="14"/>
      <c r="GH217" s="14"/>
      <c r="GI217" s="14"/>
      <c r="GJ217" s="14"/>
      <c r="GK217" s="14"/>
      <c r="GL217" s="14"/>
      <c r="GM217" s="14"/>
    </row>
    <row r="218" spans="1:195" x14ac:dyDescent="0.2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14"/>
      <c r="DC218" s="14"/>
      <c r="DD218" s="14"/>
      <c r="DE218" s="14"/>
      <c r="DF218" s="14"/>
      <c r="DG218" s="14"/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  <c r="EB218" s="14"/>
      <c r="EC218" s="14"/>
      <c r="ED218" s="14"/>
      <c r="EE218" s="14"/>
      <c r="EF218" s="14"/>
      <c r="EG218" s="14"/>
      <c r="EH218" s="14"/>
      <c r="EI218" s="14"/>
      <c r="EJ218" s="14"/>
      <c r="EK218" s="14"/>
      <c r="EL218" s="14"/>
      <c r="EM218" s="14"/>
      <c r="EN218" s="14"/>
      <c r="EO218" s="14"/>
      <c r="EP218" s="14"/>
      <c r="EQ218" s="14"/>
      <c r="ER218" s="14"/>
      <c r="ES218" s="14"/>
      <c r="ET218" s="14"/>
      <c r="EU218" s="14"/>
      <c r="EV218" s="14"/>
      <c r="EW218" s="14"/>
      <c r="EX218" s="14"/>
      <c r="EY218" s="14"/>
      <c r="EZ218" s="14"/>
      <c r="FA218" s="14"/>
      <c r="FB218" s="14"/>
      <c r="FC218" s="14"/>
      <c r="FD218" s="14"/>
      <c r="FE218" s="14"/>
      <c r="FF218" s="14"/>
      <c r="FG218" s="14"/>
      <c r="FH218" s="14"/>
      <c r="FI218" s="14"/>
      <c r="FJ218" s="14"/>
      <c r="FK218" s="14"/>
      <c r="FL218" s="14"/>
      <c r="FM218" s="14"/>
      <c r="FN218" s="14"/>
      <c r="FO218" s="14"/>
      <c r="FP218" s="14"/>
      <c r="FQ218" s="14"/>
      <c r="FR218" s="14"/>
      <c r="FS218" s="14"/>
      <c r="FT218" s="14"/>
      <c r="FU218" s="14"/>
      <c r="FV218" s="14"/>
      <c r="FW218" s="14"/>
      <c r="FX218" s="14"/>
      <c r="FY218" s="14"/>
      <c r="FZ218" s="14"/>
      <c r="GA218" s="14"/>
      <c r="GB218" s="14"/>
      <c r="GC218" s="14"/>
      <c r="GD218" s="14"/>
      <c r="GE218" s="14"/>
      <c r="GF218" s="14"/>
      <c r="GG218" s="14"/>
      <c r="GH218" s="14"/>
      <c r="GI218" s="14"/>
      <c r="GJ218" s="14"/>
      <c r="GK218" s="14"/>
      <c r="GL218" s="14"/>
      <c r="GM218" s="14"/>
    </row>
    <row r="219" spans="1:195" x14ac:dyDescent="0.2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4"/>
      <c r="DF219" s="14"/>
      <c r="DG219" s="14"/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  <c r="EB219" s="14"/>
      <c r="EC219" s="14"/>
      <c r="ED219" s="14"/>
      <c r="EE219" s="14"/>
      <c r="EF219" s="14"/>
      <c r="EG219" s="14"/>
      <c r="EH219" s="14"/>
      <c r="EI219" s="14"/>
      <c r="EJ219" s="14"/>
      <c r="EK219" s="14"/>
      <c r="EL219" s="14"/>
      <c r="EM219" s="14"/>
      <c r="EN219" s="14"/>
      <c r="EO219" s="14"/>
      <c r="EP219" s="14"/>
      <c r="EQ219" s="14"/>
      <c r="ER219" s="14"/>
      <c r="ES219" s="14"/>
      <c r="ET219" s="14"/>
      <c r="EU219" s="14"/>
      <c r="EV219" s="14"/>
      <c r="EW219" s="14"/>
      <c r="EX219" s="14"/>
      <c r="EY219" s="14"/>
      <c r="EZ219" s="14"/>
      <c r="FA219" s="14"/>
      <c r="FB219" s="14"/>
      <c r="FC219" s="14"/>
      <c r="FD219" s="14"/>
      <c r="FE219" s="14"/>
      <c r="FF219" s="14"/>
      <c r="FG219" s="14"/>
      <c r="FH219" s="14"/>
      <c r="FI219" s="14"/>
      <c r="FJ219" s="14"/>
      <c r="FK219" s="14"/>
      <c r="FL219" s="14"/>
      <c r="FM219" s="14"/>
      <c r="FN219" s="14"/>
      <c r="FO219" s="14"/>
      <c r="FP219" s="14"/>
      <c r="FQ219" s="14"/>
      <c r="FR219" s="14"/>
      <c r="FS219" s="14"/>
      <c r="FT219" s="14"/>
      <c r="FU219" s="14"/>
      <c r="FV219" s="14"/>
      <c r="FW219" s="14"/>
      <c r="FX219" s="14"/>
      <c r="FY219" s="14"/>
      <c r="FZ219" s="14"/>
      <c r="GA219" s="14"/>
      <c r="GB219" s="14"/>
      <c r="GC219" s="14"/>
      <c r="GD219" s="14"/>
      <c r="GE219" s="14"/>
      <c r="GF219" s="14"/>
      <c r="GG219" s="14"/>
      <c r="GH219" s="14"/>
      <c r="GI219" s="14"/>
      <c r="GJ219" s="14"/>
      <c r="GK219" s="14"/>
      <c r="GL219" s="14"/>
      <c r="GM219" s="14"/>
    </row>
    <row r="220" spans="1:195" x14ac:dyDescent="0.2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4"/>
      <c r="DF220" s="14"/>
      <c r="DG220" s="14"/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  <c r="EB220" s="14"/>
      <c r="EC220" s="14"/>
      <c r="ED220" s="14"/>
      <c r="EE220" s="14"/>
      <c r="EF220" s="14"/>
      <c r="EG220" s="14"/>
      <c r="EH220" s="14"/>
      <c r="EI220" s="14"/>
      <c r="EJ220" s="14"/>
      <c r="EK220" s="14"/>
      <c r="EL220" s="14"/>
      <c r="EM220" s="14"/>
      <c r="EN220" s="14"/>
      <c r="EO220" s="14"/>
      <c r="EP220" s="14"/>
      <c r="EQ220" s="14"/>
      <c r="ER220" s="14"/>
      <c r="ES220" s="14"/>
      <c r="ET220" s="14"/>
      <c r="EU220" s="14"/>
      <c r="EV220" s="14"/>
      <c r="EW220" s="14"/>
      <c r="EX220" s="14"/>
      <c r="EY220" s="14"/>
      <c r="EZ220" s="14"/>
      <c r="FA220" s="14"/>
      <c r="FB220" s="14"/>
      <c r="FC220" s="14"/>
      <c r="FD220" s="14"/>
      <c r="FE220" s="14"/>
      <c r="FF220" s="14"/>
      <c r="FG220" s="14"/>
      <c r="FH220" s="14"/>
      <c r="FI220" s="14"/>
      <c r="FJ220" s="14"/>
      <c r="FK220" s="14"/>
      <c r="FL220" s="14"/>
      <c r="FM220" s="14"/>
      <c r="FN220" s="14"/>
      <c r="FO220" s="14"/>
      <c r="FP220" s="14"/>
      <c r="FQ220" s="14"/>
      <c r="FR220" s="14"/>
      <c r="FS220" s="14"/>
      <c r="FT220" s="14"/>
      <c r="FU220" s="14"/>
      <c r="FV220" s="14"/>
      <c r="FW220" s="14"/>
      <c r="FX220" s="14"/>
      <c r="FY220" s="14"/>
      <c r="FZ220" s="14"/>
      <c r="GA220" s="14"/>
      <c r="GB220" s="14"/>
      <c r="GC220" s="14"/>
      <c r="GD220" s="14"/>
      <c r="GE220" s="14"/>
      <c r="GF220" s="14"/>
      <c r="GG220" s="14"/>
      <c r="GH220" s="14"/>
      <c r="GI220" s="14"/>
      <c r="GJ220" s="14"/>
      <c r="GK220" s="14"/>
      <c r="GL220" s="14"/>
      <c r="GM220" s="14"/>
    </row>
    <row r="221" spans="1:195" x14ac:dyDescent="0.2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14"/>
      <c r="DC221" s="14"/>
      <c r="DD221" s="14"/>
      <c r="DE221" s="14"/>
      <c r="DF221" s="14"/>
      <c r="DG221" s="14"/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  <c r="EH221" s="14"/>
      <c r="EI221" s="14"/>
      <c r="EJ221" s="14"/>
      <c r="EK221" s="14"/>
      <c r="EL221" s="14"/>
      <c r="EM221" s="14"/>
      <c r="EN221" s="14"/>
      <c r="EO221" s="14"/>
      <c r="EP221" s="14"/>
      <c r="EQ221" s="14"/>
      <c r="ER221" s="14"/>
      <c r="ES221" s="14"/>
      <c r="ET221" s="14"/>
      <c r="EU221" s="14"/>
      <c r="EV221" s="14"/>
      <c r="EW221" s="14"/>
      <c r="EX221" s="14"/>
      <c r="EY221" s="14"/>
      <c r="EZ221" s="14"/>
      <c r="FA221" s="14"/>
      <c r="FB221" s="14"/>
      <c r="FC221" s="14"/>
      <c r="FD221" s="14"/>
      <c r="FE221" s="14"/>
      <c r="FF221" s="14"/>
      <c r="FG221" s="14"/>
      <c r="FH221" s="14"/>
      <c r="FI221" s="14"/>
      <c r="FJ221" s="14"/>
      <c r="FK221" s="14"/>
      <c r="FL221" s="14"/>
      <c r="FM221" s="14"/>
      <c r="FN221" s="14"/>
      <c r="FO221" s="14"/>
      <c r="FP221" s="14"/>
      <c r="FQ221" s="14"/>
      <c r="FR221" s="14"/>
      <c r="FS221" s="14"/>
      <c r="FT221" s="14"/>
      <c r="FU221" s="14"/>
      <c r="FV221" s="14"/>
      <c r="FW221" s="14"/>
      <c r="FX221" s="14"/>
      <c r="FY221" s="14"/>
      <c r="FZ221" s="14"/>
      <c r="GA221" s="14"/>
      <c r="GB221" s="14"/>
      <c r="GC221" s="14"/>
      <c r="GD221" s="14"/>
      <c r="GE221" s="14"/>
      <c r="GF221" s="14"/>
      <c r="GG221" s="14"/>
      <c r="GH221" s="14"/>
      <c r="GI221" s="14"/>
      <c r="GJ221" s="14"/>
      <c r="GK221" s="14"/>
      <c r="GL221" s="14"/>
      <c r="GM221" s="14"/>
    </row>
    <row r="222" spans="1:195" x14ac:dyDescent="0.2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14"/>
      <c r="DC222" s="14"/>
      <c r="DD222" s="14"/>
      <c r="DE222" s="14"/>
      <c r="DF222" s="14"/>
      <c r="DG222" s="14"/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  <c r="EB222" s="14"/>
      <c r="EC222" s="14"/>
      <c r="ED222" s="14"/>
      <c r="EE222" s="14"/>
      <c r="EF222" s="14"/>
      <c r="EG222" s="14"/>
      <c r="EH222" s="14"/>
      <c r="EI222" s="14"/>
      <c r="EJ222" s="14"/>
      <c r="EK222" s="14"/>
      <c r="EL222" s="14"/>
      <c r="EM222" s="14"/>
      <c r="EN222" s="14"/>
      <c r="EO222" s="14"/>
      <c r="EP222" s="14"/>
      <c r="EQ222" s="14"/>
      <c r="ER222" s="14"/>
      <c r="ES222" s="14"/>
      <c r="ET222" s="14"/>
      <c r="EU222" s="14"/>
      <c r="EV222" s="14"/>
      <c r="EW222" s="14"/>
      <c r="EX222" s="14"/>
      <c r="EY222" s="14"/>
      <c r="EZ222" s="14"/>
      <c r="FA222" s="14"/>
      <c r="FB222" s="14"/>
      <c r="FC222" s="14"/>
      <c r="FD222" s="14"/>
      <c r="FE222" s="14"/>
      <c r="FF222" s="14"/>
      <c r="FG222" s="14"/>
      <c r="FH222" s="14"/>
      <c r="FI222" s="14"/>
      <c r="FJ222" s="14"/>
      <c r="FK222" s="14"/>
      <c r="FL222" s="14"/>
      <c r="FM222" s="14"/>
      <c r="FN222" s="14"/>
      <c r="FO222" s="14"/>
      <c r="FP222" s="14"/>
      <c r="FQ222" s="14"/>
      <c r="FR222" s="14"/>
      <c r="FS222" s="14"/>
      <c r="FT222" s="14"/>
      <c r="FU222" s="14"/>
      <c r="FV222" s="14"/>
      <c r="FW222" s="14"/>
      <c r="FX222" s="14"/>
      <c r="FY222" s="14"/>
      <c r="FZ222" s="14"/>
      <c r="GA222" s="14"/>
      <c r="GB222" s="14"/>
      <c r="GC222" s="14"/>
      <c r="GD222" s="14"/>
      <c r="GE222" s="14"/>
      <c r="GF222" s="14"/>
      <c r="GG222" s="14"/>
      <c r="GH222" s="14"/>
      <c r="GI222" s="14"/>
      <c r="GJ222" s="14"/>
      <c r="GK222" s="14"/>
      <c r="GL222" s="14"/>
      <c r="GM222" s="14"/>
    </row>
    <row r="223" spans="1:195" x14ac:dyDescent="0.2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4"/>
      <c r="DF223" s="14"/>
      <c r="DG223" s="14"/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  <c r="EB223" s="14"/>
      <c r="EC223" s="14"/>
      <c r="ED223" s="14"/>
      <c r="EE223" s="14"/>
      <c r="EF223" s="14"/>
      <c r="EG223" s="14"/>
      <c r="EH223" s="14"/>
      <c r="EI223" s="14"/>
      <c r="EJ223" s="14"/>
      <c r="EK223" s="14"/>
      <c r="EL223" s="14"/>
      <c r="EM223" s="14"/>
      <c r="EN223" s="14"/>
      <c r="EO223" s="14"/>
      <c r="EP223" s="14"/>
      <c r="EQ223" s="14"/>
      <c r="ER223" s="14"/>
      <c r="ES223" s="14"/>
      <c r="ET223" s="14"/>
      <c r="EU223" s="14"/>
      <c r="EV223" s="14"/>
      <c r="EW223" s="14"/>
      <c r="EX223" s="14"/>
      <c r="EY223" s="14"/>
      <c r="EZ223" s="14"/>
      <c r="FA223" s="14"/>
      <c r="FB223" s="14"/>
      <c r="FC223" s="14"/>
      <c r="FD223" s="14"/>
      <c r="FE223" s="14"/>
      <c r="FF223" s="14"/>
      <c r="FG223" s="14"/>
      <c r="FH223" s="14"/>
      <c r="FI223" s="14"/>
      <c r="FJ223" s="14"/>
      <c r="FK223" s="14"/>
      <c r="FL223" s="14"/>
      <c r="FM223" s="14"/>
      <c r="FN223" s="14"/>
      <c r="FO223" s="14"/>
      <c r="FP223" s="14"/>
      <c r="FQ223" s="14"/>
      <c r="FR223" s="14"/>
      <c r="FS223" s="14"/>
      <c r="FT223" s="14"/>
      <c r="FU223" s="14"/>
      <c r="FV223" s="14"/>
      <c r="FW223" s="14"/>
      <c r="FX223" s="14"/>
      <c r="FY223" s="14"/>
      <c r="FZ223" s="14"/>
      <c r="GA223" s="14"/>
      <c r="GB223" s="14"/>
      <c r="GC223" s="14"/>
      <c r="GD223" s="14"/>
      <c r="GE223" s="14"/>
      <c r="GF223" s="14"/>
      <c r="GG223" s="14"/>
      <c r="GH223" s="14"/>
      <c r="GI223" s="14"/>
      <c r="GJ223" s="14"/>
      <c r="GK223" s="14"/>
      <c r="GL223" s="14"/>
      <c r="GM223" s="14"/>
    </row>
    <row r="224" spans="1:195" x14ac:dyDescent="0.2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4"/>
      <c r="DF224" s="14"/>
      <c r="DG224" s="14"/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  <c r="EB224" s="14"/>
      <c r="EC224" s="14"/>
      <c r="ED224" s="14"/>
      <c r="EE224" s="14"/>
      <c r="EF224" s="14"/>
      <c r="EG224" s="14"/>
      <c r="EH224" s="14"/>
      <c r="EI224" s="14"/>
      <c r="EJ224" s="14"/>
      <c r="EK224" s="14"/>
      <c r="EL224" s="14"/>
      <c r="EM224" s="14"/>
      <c r="EN224" s="14"/>
      <c r="EO224" s="14"/>
      <c r="EP224" s="14"/>
      <c r="EQ224" s="14"/>
      <c r="ER224" s="14"/>
      <c r="ES224" s="14"/>
      <c r="ET224" s="14"/>
      <c r="EU224" s="14"/>
      <c r="EV224" s="14"/>
      <c r="EW224" s="14"/>
      <c r="EX224" s="14"/>
      <c r="EY224" s="14"/>
      <c r="EZ224" s="14"/>
      <c r="FA224" s="14"/>
      <c r="FB224" s="14"/>
      <c r="FC224" s="14"/>
      <c r="FD224" s="14"/>
      <c r="FE224" s="14"/>
      <c r="FF224" s="14"/>
      <c r="FG224" s="14"/>
      <c r="FH224" s="14"/>
      <c r="FI224" s="14"/>
      <c r="FJ224" s="14"/>
      <c r="FK224" s="14"/>
      <c r="FL224" s="14"/>
      <c r="FM224" s="14"/>
      <c r="FN224" s="14"/>
      <c r="FO224" s="14"/>
      <c r="FP224" s="14"/>
      <c r="FQ224" s="14"/>
      <c r="FR224" s="14"/>
      <c r="FS224" s="14"/>
      <c r="FT224" s="14"/>
      <c r="FU224" s="14"/>
      <c r="FV224" s="14"/>
      <c r="FW224" s="14"/>
      <c r="FX224" s="14"/>
      <c r="FY224" s="14"/>
      <c r="FZ224" s="14"/>
      <c r="GA224" s="14"/>
      <c r="GB224" s="14"/>
      <c r="GC224" s="14"/>
      <c r="GD224" s="14"/>
      <c r="GE224" s="14"/>
      <c r="GF224" s="14"/>
      <c r="GG224" s="14"/>
      <c r="GH224" s="14"/>
      <c r="GI224" s="14"/>
      <c r="GJ224" s="14"/>
      <c r="GK224" s="14"/>
      <c r="GL224" s="14"/>
      <c r="GM224" s="14"/>
    </row>
    <row r="225" spans="1:195" x14ac:dyDescent="0.2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14"/>
      <c r="DC225" s="14"/>
      <c r="DD225" s="14"/>
      <c r="DE225" s="14"/>
      <c r="DF225" s="14"/>
      <c r="DG225" s="14"/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  <c r="EB225" s="14"/>
      <c r="EC225" s="14"/>
      <c r="ED225" s="14"/>
      <c r="EE225" s="14"/>
      <c r="EF225" s="14"/>
      <c r="EG225" s="14"/>
      <c r="EH225" s="14"/>
      <c r="EI225" s="14"/>
      <c r="EJ225" s="14"/>
      <c r="EK225" s="14"/>
      <c r="EL225" s="14"/>
      <c r="EM225" s="14"/>
      <c r="EN225" s="14"/>
      <c r="EO225" s="14"/>
      <c r="EP225" s="14"/>
      <c r="EQ225" s="14"/>
      <c r="ER225" s="14"/>
      <c r="ES225" s="14"/>
      <c r="ET225" s="14"/>
      <c r="EU225" s="14"/>
      <c r="EV225" s="14"/>
      <c r="EW225" s="14"/>
      <c r="EX225" s="14"/>
      <c r="EY225" s="14"/>
      <c r="EZ225" s="14"/>
      <c r="FA225" s="14"/>
      <c r="FB225" s="14"/>
      <c r="FC225" s="14"/>
      <c r="FD225" s="14"/>
      <c r="FE225" s="14"/>
      <c r="FF225" s="14"/>
      <c r="FG225" s="14"/>
      <c r="FH225" s="14"/>
      <c r="FI225" s="14"/>
      <c r="FJ225" s="14"/>
      <c r="FK225" s="14"/>
      <c r="FL225" s="14"/>
      <c r="FM225" s="14"/>
      <c r="FN225" s="14"/>
      <c r="FO225" s="14"/>
      <c r="FP225" s="14"/>
      <c r="FQ225" s="14"/>
      <c r="FR225" s="14"/>
      <c r="FS225" s="14"/>
      <c r="FT225" s="14"/>
      <c r="FU225" s="14"/>
      <c r="FV225" s="14"/>
      <c r="FW225" s="14"/>
      <c r="FX225" s="14"/>
      <c r="FY225" s="14"/>
      <c r="FZ225" s="14"/>
      <c r="GA225" s="14"/>
      <c r="GB225" s="14"/>
      <c r="GC225" s="14"/>
      <c r="GD225" s="14"/>
      <c r="GE225" s="14"/>
      <c r="GF225" s="14"/>
      <c r="GG225" s="14"/>
      <c r="GH225" s="14"/>
      <c r="GI225" s="14"/>
      <c r="GJ225" s="14"/>
      <c r="GK225" s="14"/>
      <c r="GL225" s="14"/>
      <c r="GM225" s="14"/>
    </row>
    <row r="226" spans="1:195" x14ac:dyDescent="0.2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14"/>
      <c r="DC226" s="14"/>
      <c r="DD226" s="14"/>
      <c r="DE226" s="14"/>
      <c r="DF226" s="14"/>
      <c r="DG226" s="14"/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  <c r="EB226" s="14"/>
      <c r="EC226" s="14"/>
      <c r="ED226" s="14"/>
      <c r="EE226" s="14"/>
      <c r="EF226" s="14"/>
      <c r="EG226" s="14"/>
      <c r="EH226" s="14"/>
      <c r="EI226" s="14"/>
      <c r="EJ226" s="14"/>
      <c r="EK226" s="14"/>
      <c r="EL226" s="14"/>
      <c r="EM226" s="14"/>
      <c r="EN226" s="14"/>
      <c r="EO226" s="14"/>
      <c r="EP226" s="14"/>
      <c r="EQ226" s="14"/>
      <c r="ER226" s="14"/>
      <c r="ES226" s="14"/>
      <c r="ET226" s="14"/>
      <c r="EU226" s="14"/>
      <c r="EV226" s="14"/>
      <c r="EW226" s="14"/>
      <c r="EX226" s="14"/>
      <c r="EY226" s="14"/>
      <c r="EZ226" s="14"/>
      <c r="FA226" s="14"/>
      <c r="FB226" s="14"/>
      <c r="FC226" s="14"/>
      <c r="FD226" s="14"/>
      <c r="FE226" s="14"/>
      <c r="FF226" s="14"/>
      <c r="FG226" s="14"/>
      <c r="FH226" s="14"/>
      <c r="FI226" s="14"/>
      <c r="FJ226" s="14"/>
      <c r="FK226" s="14"/>
      <c r="FL226" s="14"/>
      <c r="FM226" s="14"/>
      <c r="FN226" s="14"/>
      <c r="FO226" s="14"/>
      <c r="FP226" s="14"/>
      <c r="FQ226" s="14"/>
      <c r="FR226" s="14"/>
      <c r="FS226" s="14"/>
      <c r="FT226" s="14"/>
      <c r="FU226" s="14"/>
      <c r="FV226" s="14"/>
      <c r="FW226" s="14"/>
      <c r="FX226" s="14"/>
      <c r="FY226" s="14"/>
      <c r="FZ226" s="14"/>
      <c r="GA226" s="14"/>
      <c r="GB226" s="14"/>
      <c r="GC226" s="14"/>
      <c r="GD226" s="14"/>
      <c r="GE226" s="14"/>
      <c r="GF226" s="14"/>
      <c r="GG226" s="14"/>
      <c r="GH226" s="14"/>
      <c r="GI226" s="14"/>
      <c r="GJ226" s="14"/>
      <c r="GK226" s="14"/>
      <c r="GL226" s="14"/>
      <c r="GM226" s="14"/>
    </row>
    <row r="227" spans="1:195" x14ac:dyDescent="0.2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4"/>
      <c r="DF227" s="14"/>
      <c r="DG227" s="14"/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  <c r="EB227" s="14"/>
      <c r="EC227" s="14"/>
      <c r="ED227" s="14"/>
      <c r="EE227" s="14"/>
      <c r="EF227" s="14"/>
      <c r="EG227" s="14"/>
      <c r="EH227" s="14"/>
      <c r="EI227" s="14"/>
      <c r="EJ227" s="14"/>
      <c r="EK227" s="14"/>
      <c r="EL227" s="14"/>
      <c r="EM227" s="14"/>
      <c r="EN227" s="14"/>
      <c r="EO227" s="14"/>
      <c r="EP227" s="14"/>
      <c r="EQ227" s="14"/>
      <c r="ER227" s="14"/>
      <c r="ES227" s="14"/>
      <c r="ET227" s="14"/>
      <c r="EU227" s="14"/>
      <c r="EV227" s="14"/>
      <c r="EW227" s="14"/>
      <c r="EX227" s="14"/>
      <c r="EY227" s="14"/>
      <c r="EZ227" s="14"/>
      <c r="FA227" s="14"/>
      <c r="FB227" s="14"/>
      <c r="FC227" s="14"/>
      <c r="FD227" s="14"/>
      <c r="FE227" s="14"/>
      <c r="FF227" s="14"/>
      <c r="FG227" s="14"/>
      <c r="FH227" s="14"/>
      <c r="FI227" s="14"/>
      <c r="FJ227" s="14"/>
      <c r="FK227" s="14"/>
      <c r="FL227" s="14"/>
      <c r="FM227" s="14"/>
      <c r="FN227" s="14"/>
      <c r="FO227" s="14"/>
      <c r="FP227" s="14"/>
      <c r="FQ227" s="14"/>
      <c r="FR227" s="14"/>
      <c r="FS227" s="14"/>
      <c r="FT227" s="14"/>
      <c r="FU227" s="14"/>
      <c r="FV227" s="14"/>
      <c r="FW227" s="14"/>
      <c r="FX227" s="14"/>
      <c r="FY227" s="14"/>
      <c r="FZ227" s="14"/>
      <c r="GA227" s="14"/>
      <c r="GB227" s="14"/>
      <c r="GC227" s="14"/>
      <c r="GD227" s="14"/>
      <c r="GE227" s="14"/>
      <c r="GF227" s="14"/>
      <c r="GG227" s="14"/>
      <c r="GH227" s="14"/>
      <c r="GI227" s="14"/>
      <c r="GJ227" s="14"/>
      <c r="GK227" s="14"/>
      <c r="GL227" s="14"/>
      <c r="GM227" s="14"/>
    </row>
    <row r="228" spans="1:195" x14ac:dyDescent="0.2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4"/>
      <c r="DF228" s="14"/>
      <c r="DG228" s="14"/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  <c r="EB228" s="14"/>
      <c r="EC228" s="14"/>
      <c r="ED228" s="14"/>
      <c r="EE228" s="14"/>
      <c r="EF228" s="14"/>
      <c r="EG228" s="14"/>
      <c r="EH228" s="14"/>
      <c r="EI228" s="14"/>
      <c r="EJ228" s="14"/>
      <c r="EK228" s="14"/>
      <c r="EL228" s="14"/>
      <c r="EM228" s="14"/>
      <c r="EN228" s="14"/>
      <c r="EO228" s="14"/>
      <c r="EP228" s="14"/>
      <c r="EQ228" s="14"/>
      <c r="ER228" s="14"/>
      <c r="ES228" s="14"/>
      <c r="ET228" s="14"/>
      <c r="EU228" s="14"/>
      <c r="EV228" s="14"/>
      <c r="EW228" s="14"/>
      <c r="EX228" s="14"/>
      <c r="EY228" s="14"/>
      <c r="EZ228" s="14"/>
      <c r="FA228" s="14"/>
      <c r="FB228" s="14"/>
      <c r="FC228" s="14"/>
      <c r="FD228" s="14"/>
      <c r="FE228" s="14"/>
      <c r="FF228" s="14"/>
      <c r="FG228" s="14"/>
      <c r="FH228" s="14"/>
      <c r="FI228" s="14"/>
      <c r="FJ228" s="14"/>
      <c r="FK228" s="14"/>
      <c r="FL228" s="14"/>
      <c r="FM228" s="14"/>
      <c r="FN228" s="14"/>
      <c r="FO228" s="14"/>
      <c r="FP228" s="14"/>
      <c r="FQ228" s="14"/>
      <c r="FR228" s="14"/>
      <c r="FS228" s="14"/>
      <c r="FT228" s="14"/>
      <c r="FU228" s="14"/>
      <c r="FV228" s="14"/>
      <c r="FW228" s="14"/>
      <c r="FX228" s="14"/>
      <c r="FY228" s="14"/>
      <c r="FZ228" s="14"/>
      <c r="GA228" s="14"/>
      <c r="GB228" s="14"/>
      <c r="GC228" s="14"/>
      <c r="GD228" s="14"/>
      <c r="GE228" s="14"/>
      <c r="GF228" s="14"/>
      <c r="GG228" s="14"/>
      <c r="GH228" s="14"/>
      <c r="GI228" s="14"/>
      <c r="GJ228" s="14"/>
      <c r="GK228" s="14"/>
      <c r="GL228" s="14"/>
      <c r="GM228" s="14"/>
    </row>
    <row r="229" spans="1:195" x14ac:dyDescent="0.2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  <c r="EB229" s="14"/>
      <c r="EC229" s="14"/>
      <c r="ED229" s="14"/>
      <c r="EE229" s="14"/>
      <c r="EF229" s="14"/>
      <c r="EG229" s="14"/>
      <c r="EH229" s="14"/>
      <c r="EI229" s="14"/>
      <c r="EJ229" s="14"/>
      <c r="EK229" s="14"/>
      <c r="EL229" s="14"/>
      <c r="EM229" s="14"/>
      <c r="EN229" s="14"/>
      <c r="EO229" s="14"/>
      <c r="EP229" s="14"/>
      <c r="EQ229" s="14"/>
      <c r="ER229" s="14"/>
      <c r="ES229" s="14"/>
      <c r="ET229" s="14"/>
      <c r="EU229" s="14"/>
      <c r="EV229" s="14"/>
      <c r="EW229" s="14"/>
      <c r="EX229" s="14"/>
      <c r="EY229" s="14"/>
      <c r="EZ229" s="14"/>
      <c r="FA229" s="14"/>
      <c r="FB229" s="14"/>
      <c r="FC229" s="14"/>
      <c r="FD229" s="14"/>
      <c r="FE229" s="14"/>
      <c r="FF229" s="14"/>
      <c r="FG229" s="14"/>
      <c r="FH229" s="14"/>
      <c r="FI229" s="14"/>
      <c r="FJ229" s="14"/>
      <c r="FK229" s="14"/>
      <c r="FL229" s="14"/>
      <c r="FM229" s="14"/>
      <c r="FN229" s="14"/>
      <c r="FO229" s="14"/>
      <c r="FP229" s="14"/>
      <c r="FQ229" s="14"/>
      <c r="FR229" s="14"/>
      <c r="FS229" s="14"/>
      <c r="FT229" s="14"/>
      <c r="FU229" s="14"/>
      <c r="FV229" s="14"/>
      <c r="FW229" s="14"/>
      <c r="FX229" s="14"/>
      <c r="FY229" s="14"/>
      <c r="FZ229" s="14"/>
      <c r="GA229" s="14"/>
      <c r="GB229" s="14"/>
      <c r="GC229" s="14"/>
      <c r="GD229" s="14"/>
      <c r="GE229" s="14"/>
      <c r="GF229" s="14"/>
      <c r="GG229" s="14"/>
      <c r="GH229" s="14"/>
      <c r="GI229" s="14"/>
      <c r="GJ229" s="14"/>
      <c r="GK229" s="14"/>
      <c r="GL229" s="14"/>
      <c r="GM229" s="14"/>
    </row>
    <row r="230" spans="1:195" x14ac:dyDescent="0.2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  <c r="EH230" s="14"/>
      <c r="EI230" s="14"/>
      <c r="EJ230" s="14"/>
      <c r="EK230" s="14"/>
      <c r="EL230" s="14"/>
      <c r="EM230" s="14"/>
      <c r="EN230" s="14"/>
      <c r="EO230" s="14"/>
      <c r="EP230" s="14"/>
      <c r="EQ230" s="14"/>
      <c r="ER230" s="14"/>
      <c r="ES230" s="14"/>
      <c r="ET230" s="14"/>
      <c r="EU230" s="14"/>
      <c r="EV230" s="14"/>
      <c r="EW230" s="14"/>
      <c r="EX230" s="14"/>
      <c r="EY230" s="14"/>
      <c r="EZ230" s="14"/>
      <c r="FA230" s="14"/>
      <c r="FB230" s="14"/>
      <c r="FC230" s="14"/>
      <c r="FD230" s="14"/>
      <c r="FE230" s="14"/>
      <c r="FF230" s="14"/>
      <c r="FG230" s="14"/>
      <c r="FH230" s="14"/>
      <c r="FI230" s="14"/>
      <c r="FJ230" s="14"/>
      <c r="FK230" s="14"/>
      <c r="FL230" s="14"/>
      <c r="FM230" s="14"/>
      <c r="FN230" s="14"/>
      <c r="FO230" s="14"/>
      <c r="FP230" s="14"/>
      <c r="FQ230" s="14"/>
      <c r="FR230" s="14"/>
      <c r="FS230" s="14"/>
      <c r="FT230" s="14"/>
      <c r="FU230" s="14"/>
      <c r="FV230" s="14"/>
      <c r="FW230" s="14"/>
      <c r="FX230" s="14"/>
      <c r="FY230" s="14"/>
      <c r="FZ230" s="14"/>
      <c r="GA230" s="14"/>
      <c r="GB230" s="14"/>
      <c r="GC230" s="14"/>
      <c r="GD230" s="14"/>
      <c r="GE230" s="14"/>
      <c r="GF230" s="14"/>
      <c r="GG230" s="14"/>
      <c r="GH230" s="14"/>
      <c r="GI230" s="14"/>
      <c r="GJ230" s="14"/>
      <c r="GK230" s="14"/>
      <c r="GL230" s="14"/>
      <c r="GM230" s="14"/>
    </row>
    <row r="231" spans="1:195" x14ac:dyDescent="0.2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4"/>
      <c r="DF231" s="14"/>
      <c r="DG231" s="14"/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  <c r="EB231" s="14"/>
      <c r="EC231" s="14"/>
      <c r="ED231" s="14"/>
      <c r="EE231" s="14"/>
      <c r="EF231" s="14"/>
      <c r="EG231" s="14"/>
      <c r="EH231" s="14"/>
      <c r="EI231" s="14"/>
      <c r="EJ231" s="14"/>
      <c r="EK231" s="14"/>
      <c r="EL231" s="14"/>
      <c r="EM231" s="14"/>
      <c r="EN231" s="14"/>
      <c r="EO231" s="14"/>
      <c r="EP231" s="14"/>
      <c r="EQ231" s="14"/>
      <c r="ER231" s="14"/>
      <c r="ES231" s="14"/>
      <c r="ET231" s="14"/>
      <c r="EU231" s="14"/>
      <c r="EV231" s="14"/>
      <c r="EW231" s="14"/>
      <c r="EX231" s="14"/>
      <c r="EY231" s="14"/>
      <c r="EZ231" s="14"/>
      <c r="FA231" s="14"/>
      <c r="FB231" s="14"/>
      <c r="FC231" s="14"/>
      <c r="FD231" s="14"/>
      <c r="FE231" s="14"/>
      <c r="FF231" s="14"/>
      <c r="FG231" s="14"/>
      <c r="FH231" s="14"/>
      <c r="FI231" s="14"/>
      <c r="FJ231" s="14"/>
      <c r="FK231" s="14"/>
      <c r="FL231" s="14"/>
      <c r="FM231" s="14"/>
      <c r="FN231" s="14"/>
      <c r="FO231" s="14"/>
      <c r="FP231" s="14"/>
      <c r="FQ231" s="14"/>
      <c r="FR231" s="14"/>
      <c r="FS231" s="14"/>
      <c r="FT231" s="14"/>
      <c r="FU231" s="14"/>
      <c r="FV231" s="14"/>
      <c r="FW231" s="14"/>
      <c r="FX231" s="14"/>
      <c r="FY231" s="14"/>
      <c r="FZ231" s="14"/>
      <c r="GA231" s="14"/>
      <c r="GB231" s="14"/>
      <c r="GC231" s="14"/>
      <c r="GD231" s="14"/>
      <c r="GE231" s="14"/>
      <c r="GF231" s="14"/>
      <c r="GG231" s="14"/>
      <c r="GH231" s="14"/>
      <c r="GI231" s="14"/>
      <c r="GJ231" s="14"/>
      <c r="GK231" s="14"/>
      <c r="GL231" s="14"/>
      <c r="GM231" s="14"/>
    </row>
    <row r="232" spans="1:195" x14ac:dyDescent="0.2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  <c r="EH232" s="14"/>
      <c r="EI232" s="14"/>
      <c r="EJ232" s="14"/>
      <c r="EK232" s="14"/>
      <c r="EL232" s="14"/>
      <c r="EM232" s="14"/>
      <c r="EN232" s="14"/>
      <c r="EO232" s="14"/>
      <c r="EP232" s="14"/>
      <c r="EQ232" s="14"/>
      <c r="ER232" s="14"/>
      <c r="ES232" s="14"/>
      <c r="ET232" s="14"/>
      <c r="EU232" s="14"/>
      <c r="EV232" s="14"/>
      <c r="EW232" s="14"/>
      <c r="EX232" s="14"/>
      <c r="EY232" s="14"/>
      <c r="EZ232" s="14"/>
      <c r="FA232" s="14"/>
      <c r="FB232" s="14"/>
      <c r="FC232" s="14"/>
      <c r="FD232" s="14"/>
      <c r="FE232" s="14"/>
      <c r="FF232" s="14"/>
      <c r="FG232" s="14"/>
      <c r="FH232" s="14"/>
      <c r="FI232" s="14"/>
      <c r="FJ232" s="14"/>
      <c r="FK232" s="14"/>
      <c r="FL232" s="14"/>
      <c r="FM232" s="14"/>
      <c r="FN232" s="14"/>
      <c r="FO232" s="14"/>
      <c r="FP232" s="14"/>
      <c r="FQ232" s="14"/>
      <c r="FR232" s="14"/>
      <c r="FS232" s="14"/>
      <c r="FT232" s="14"/>
      <c r="FU232" s="14"/>
      <c r="FV232" s="14"/>
      <c r="FW232" s="14"/>
      <c r="FX232" s="14"/>
      <c r="FY232" s="14"/>
      <c r="FZ232" s="14"/>
      <c r="GA232" s="14"/>
      <c r="GB232" s="14"/>
      <c r="GC232" s="14"/>
      <c r="GD232" s="14"/>
      <c r="GE232" s="14"/>
      <c r="GF232" s="14"/>
      <c r="GG232" s="14"/>
      <c r="GH232" s="14"/>
      <c r="GI232" s="14"/>
      <c r="GJ232" s="14"/>
      <c r="GK232" s="14"/>
      <c r="GL232" s="14"/>
      <c r="GM232" s="14"/>
    </row>
    <row r="233" spans="1:195" x14ac:dyDescent="0.2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  <c r="EH233" s="14"/>
      <c r="EI233" s="14"/>
      <c r="EJ233" s="14"/>
      <c r="EK233" s="14"/>
      <c r="EL233" s="14"/>
      <c r="EM233" s="14"/>
      <c r="EN233" s="14"/>
      <c r="EO233" s="14"/>
      <c r="EP233" s="14"/>
      <c r="EQ233" s="14"/>
      <c r="ER233" s="14"/>
      <c r="ES233" s="14"/>
      <c r="ET233" s="14"/>
      <c r="EU233" s="14"/>
      <c r="EV233" s="14"/>
      <c r="EW233" s="14"/>
      <c r="EX233" s="14"/>
      <c r="EY233" s="14"/>
      <c r="EZ233" s="14"/>
      <c r="FA233" s="14"/>
      <c r="FB233" s="14"/>
      <c r="FC233" s="14"/>
      <c r="FD233" s="14"/>
      <c r="FE233" s="14"/>
      <c r="FF233" s="14"/>
      <c r="FG233" s="14"/>
      <c r="FH233" s="14"/>
      <c r="FI233" s="14"/>
      <c r="FJ233" s="14"/>
      <c r="FK233" s="14"/>
      <c r="FL233" s="14"/>
      <c r="FM233" s="14"/>
      <c r="FN233" s="14"/>
      <c r="FO233" s="14"/>
      <c r="FP233" s="14"/>
      <c r="FQ233" s="14"/>
      <c r="FR233" s="14"/>
      <c r="FS233" s="14"/>
      <c r="FT233" s="14"/>
      <c r="FU233" s="14"/>
      <c r="FV233" s="14"/>
      <c r="FW233" s="14"/>
      <c r="FX233" s="14"/>
      <c r="FY233" s="14"/>
      <c r="FZ233" s="14"/>
      <c r="GA233" s="14"/>
      <c r="GB233" s="14"/>
      <c r="GC233" s="14"/>
      <c r="GD233" s="14"/>
      <c r="GE233" s="14"/>
      <c r="GF233" s="14"/>
      <c r="GG233" s="14"/>
      <c r="GH233" s="14"/>
      <c r="GI233" s="14"/>
      <c r="GJ233" s="14"/>
      <c r="GK233" s="14"/>
      <c r="GL233" s="14"/>
      <c r="GM233" s="14"/>
    </row>
    <row r="234" spans="1:195" x14ac:dyDescent="0.2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14"/>
      <c r="DC234" s="14"/>
      <c r="DD234" s="14"/>
      <c r="DE234" s="14"/>
      <c r="DF234" s="14"/>
      <c r="DG234" s="14"/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  <c r="EB234" s="14"/>
      <c r="EC234" s="14"/>
      <c r="ED234" s="14"/>
      <c r="EE234" s="14"/>
      <c r="EF234" s="14"/>
      <c r="EG234" s="14"/>
      <c r="EH234" s="14"/>
      <c r="EI234" s="14"/>
      <c r="EJ234" s="14"/>
      <c r="EK234" s="14"/>
      <c r="EL234" s="14"/>
      <c r="EM234" s="14"/>
      <c r="EN234" s="14"/>
      <c r="EO234" s="14"/>
      <c r="EP234" s="14"/>
      <c r="EQ234" s="14"/>
      <c r="ER234" s="14"/>
      <c r="ES234" s="14"/>
      <c r="ET234" s="14"/>
      <c r="EU234" s="14"/>
      <c r="EV234" s="14"/>
      <c r="EW234" s="14"/>
      <c r="EX234" s="14"/>
      <c r="EY234" s="14"/>
      <c r="EZ234" s="14"/>
      <c r="FA234" s="14"/>
      <c r="FB234" s="14"/>
      <c r="FC234" s="14"/>
      <c r="FD234" s="14"/>
      <c r="FE234" s="14"/>
      <c r="FF234" s="14"/>
      <c r="FG234" s="14"/>
      <c r="FH234" s="14"/>
      <c r="FI234" s="14"/>
      <c r="FJ234" s="14"/>
      <c r="FK234" s="14"/>
      <c r="FL234" s="14"/>
      <c r="FM234" s="14"/>
      <c r="FN234" s="14"/>
      <c r="FO234" s="14"/>
      <c r="FP234" s="14"/>
      <c r="FQ234" s="14"/>
      <c r="FR234" s="14"/>
      <c r="FS234" s="14"/>
      <c r="FT234" s="14"/>
      <c r="FU234" s="14"/>
      <c r="FV234" s="14"/>
      <c r="FW234" s="14"/>
      <c r="FX234" s="14"/>
      <c r="FY234" s="14"/>
      <c r="FZ234" s="14"/>
      <c r="GA234" s="14"/>
      <c r="GB234" s="14"/>
      <c r="GC234" s="14"/>
      <c r="GD234" s="14"/>
      <c r="GE234" s="14"/>
      <c r="GF234" s="14"/>
      <c r="GG234" s="14"/>
      <c r="GH234" s="14"/>
      <c r="GI234" s="14"/>
      <c r="GJ234" s="14"/>
      <c r="GK234" s="14"/>
      <c r="GL234" s="14"/>
      <c r="GM234" s="14"/>
    </row>
    <row r="235" spans="1:195" x14ac:dyDescent="0.2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4"/>
      <c r="DF235" s="14"/>
      <c r="DG235" s="14"/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  <c r="EB235" s="14"/>
      <c r="EC235" s="14"/>
      <c r="ED235" s="14"/>
      <c r="EE235" s="14"/>
      <c r="EF235" s="14"/>
      <c r="EG235" s="14"/>
      <c r="EH235" s="14"/>
      <c r="EI235" s="14"/>
      <c r="EJ235" s="14"/>
      <c r="EK235" s="14"/>
      <c r="EL235" s="14"/>
      <c r="EM235" s="14"/>
      <c r="EN235" s="14"/>
      <c r="EO235" s="14"/>
      <c r="EP235" s="14"/>
      <c r="EQ235" s="14"/>
      <c r="ER235" s="14"/>
      <c r="ES235" s="14"/>
      <c r="ET235" s="14"/>
      <c r="EU235" s="14"/>
      <c r="EV235" s="14"/>
      <c r="EW235" s="14"/>
      <c r="EX235" s="14"/>
      <c r="EY235" s="14"/>
      <c r="EZ235" s="14"/>
      <c r="FA235" s="14"/>
      <c r="FB235" s="14"/>
      <c r="FC235" s="14"/>
      <c r="FD235" s="14"/>
      <c r="FE235" s="14"/>
      <c r="FF235" s="14"/>
      <c r="FG235" s="14"/>
      <c r="FH235" s="14"/>
      <c r="FI235" s="14"/>
      <c r="FJ235" s="14"/>
      <c r="FK235" s="14"/>
      <c r="FL235" s="14"/>
      <c r="FM235" s="14"/>
      <c r="FN235" s="14"/>
      <c r="FO235" s="14"/>
      <c r="FP235" s="14"/>
      <c r="FQ235" s="14"/>
      <c r="FR235" s="14"/>
      <c r="FS235" s="14"/>
      <c r="FT235" s="14"/>
      <c r="FU235" s="14"/>
      <c r="FV235" s="14"/>
      <c r="FW235" s="14"/>
      <c r="FX235" s="14"/>
      <c r="FY235" s="14"/>
      <c r="FZ235" s="14"/>
      <c r="GA235" s="14"/>
      <c r="GB235" s="14"/>
      <c r="GC235" s="14"/>
      <c r="GD235" s="14"/>
      <c r="GE235" s="14"/>
      <c r="GF235" s="14"/>
      <c r="GG235" s="14"/>
      <c r="GH235" s="14"/>
      <c r="GI235" s="14"/>
      <c r="GJ235" s="14"/>
      <c r="GK235" s="14"/>
      <c r="GL235" s="14"/>
      <c r="GM235" s="14"/>
    </row>
    <row r="236" spans="1:195" x14ac:dyDescent="0.2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4"/>
      <c r="DF236" s="14"/>
      <c r="DG236" s="14"/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  <c r="EB236" s="14"/>
      <c r="EC236" s="14"/>
      <c r="ED236" s="14"/>
      <c r="EE236" s="14"/>
      <c r="EF236" s="14"/>
      <c r="EG236" s="14"/>
      <c r="EH236" s="14"/>
      <c r="EI236" s="14"/>
      <c r="EJ236" s="14"/>
      <c r="EK236" s="14"/>
      <c r="EL236" s="14"/>
      <c r="EM236" s="14"/>
      <c r="EN236" s="14"/>
      <c r="EO236" s="14"/>
      <c r="EP236" s="14"/>
      <c r="EQ236" s="14"/>
      <c r="ER236" s="14"/>
      <c r="ES236" s="14"/>
      <c r="ET236" s="14"/>
      <c r="EU236" s="14"/>
      <c r="EV236" s="14"/>
      <c r="EW236" s="14"/>
      <c r="EX236" s="14"/>
      <c r="EY236" s="14"/>
      <c r="EZ236" s="14"/>
      <c r="FA236" s="14"/>
      <c r="FB236" s="14"/>
      <c r="FC236" s="14"/>
      <c r="FD236" s="14"/>
      <c r="FE236" s="14"/>
      <c r="FF236" s="14"/>
      <c r="FG236" s="14"/>
      <c r="FH236" s="14"/>
      <c r="FI236" s="14"/>
      <c r="FJ236" s="14"/>
      <c r="FK236" s="14"/>
      <c r="FL236" s="14"/>
      <c r="FM236" s="14"/>
      <c r="FN236" s="14"/>
      <c r="FO236" s="14"/>
      <c r="FP236" s="14"/>
      <c r="FQ236" s="14"/>
      <c r="FR236" s="14"/>
      <c r="FS236" s="14"/>
      <c r="FT236" s="14"/>
      <c r="FU236" s="14"/>
      <c r="FV236" s="14"/>
      <c r="FW236" s="14"/>
      <c r="FX236" s="14"/>
      <c r="FY236" s="14"/>
      <c r="FZ236" s="14"/>
      <c r="GA236" s="14"/>
      <c r="GB236" s="14"/>
      <c r="GC236" s="14"/>
      <c r="GD236" s="14"/>
      <c r="GE236" s="14"/>
      <c r="GF236" s="14"/>
      <c r="GG236" s="14"/>
      <c r="GH236" s="14"/>
      <c r="GI236" s="14"/>
      <c r="GJ236" s="14"/>
      <c r="GK236" s="14"/>
      <c r="GL236" s="14"/>
      <c r="GM236" s="14"/>
    </row>
    <row r="237" spans="1:195" x14ac:dyDescent="0.2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A237" s="14"/>
      <c r="DB237" s="14"/>
      <c r="DC237" s="14"/>
      <c r="DD237" s="14"/>
      <c r="DE237" s="14"/>
      <c r="DF237" s="14"/>
      <c r="DG237" s="14"/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  <c r="EB237" s="14"/>
      <c r="EC237" s="14"/>
      <c r="ED237" s="14"/>
      <c r="EE237" s="14"/>
      <c r="EF237" s="14"/>
      <c r="EG237" s="14"/>
      <c r="EH237" s="14"/>
      <c r="EI237" s="14"/>
      <c r="EJ237" s="14"/>
      <c r="EK237" s="14"/>
      <c r="EL237" s="14"/>
      <c r="EM237" s="14"/>
      <c r="EN237" s="14"/>
      <c r="EO237" s="14"/>
      <c r="EP237" s="14"/>
      <c r="EQ237" s="14"/>
      <c r="ER237" s="14"/>
      <c r="ES237" s="14"/>
      <c r="ET237" s="14"/>
      <c r="EU237" s="14"/>
      <c r="EV237" s="14"/>
      <c r="EW237" s="14"/>
      <c r="EX237" s="14"/>
      <c r="EY237" s="14"/>
      <c r="EZ237" s="14"/>
      <c r="FA237" s="14"/>
      <c r="FB237" s="14"/>
      <c r="FC237" s="14"/>
      <c r="FD237" s="14"/>
      <c r="FE237" s="14"/>
      <c r="FF237" s="14"/>
      <c r="FG237" s="14"/>
      <c r="FH237" s="14"/>
      <c r="FI237" s="14"/>
      <c r="FJ237" s="14"/>
      <c r="FK237" s="14"/>
      <c r="FL237" s="14"/>
      <c r="FM237" s="14"/>
      <c r="FN237" s="14"/>
      <c r="FO237" s="14"/>
      <c r="FP237" s="14"/>
      <c r="FQ237" s="14"/>
      <c r="FR237" s="14"/>
      <c r="FS237" s="14"/>
      <c r="FT237" s="14"/>
      <c r="FU237" s="14"/>
      <c r="FV237" s="14"/>
      <c r="FW237" s="14"/>
      <c r="FX237" s="14"/>
      <c r="FY237" s="14"/>
      <c r="FZ237" s="14"/>
      <c r="GA237" s="14"/>
      <c r="GB237" s="14"/>
      <c r="GC237" s="14"/>
      <c r="GD237" s="14"/>
      <c r="GE237" s="14"/>
      <c r="GF237" s="14"/>
      <c r="GG237" s="14"/>
      <c r="GH237" s="14"/>
      <c r="GI237" s="14"/>
      <c r="GJ237" s="14"/>
      <c r="GK237" s="14"/>
      <c r="GL237" s="14"/>
      <c r="GM237" s="14"/>
    </row>
    <row r="238" spans="1:195" x14ac:dyDescent="0.2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  <c r="EH238" s="14"/>
      <c r="EI238" s="14"/>
      <c r="EJ238" s="14"/>
      <c r="EK238" s="14"/>
      <c r="EL238" s="14"/>
      <c r="EM238" s="14"/>
      <c r="EN238" s="14"/>
      <c r="EO238" s="14"/>
      <c r="EP238" s="14"/>
      <c r="EQ238" s="14"/>
      <c r="ER238" s="14"/>
      <c r="ES238" s="14"/>
      <c r="ET238" s="14"/>
      <c r="EU238" s="14"/>
      <c r="EV238" s="14"/>
      <c r="EW238" s="14"/>
      <c r="EX238" s="14"/>
      <c r="EY238" s="14"/>
      <c r="EZ238" s="14"/>
      <c r="FA238" s="14"/>
      <c r="FB238" s="14"/>
      <c r="FC238" s="14"/>
      <c r="FD238" s="14"/>
      <c r="FE238" s="14"/>
      <c r="FF238" s="14"/>
      <c r="FG238" s="14"/>
      <c r="FH238" s="14"/>
      <c r="FI238" s="14"/>
      <c r="FJ238" s="14"/>
      <c r="FK238" s="14"/>
      <c r="FL238" s="14"/>
      <c r="FM238" s="14"/>
      <c r="FN238" s="14"/>
      <c r="FO238" s="14"/>
      <c r="FP238" s="14"/>
      <c r="FQ238" s="14"/>
      <c r="FR238" s="14"/>
      <c r="FS238" s="14"/>
      <c r="FT238" s="14"/>
      <c r="FU238" s="14"/>
      <c r="FV238" s="14"/>
      <c r="FW238" s="14"/>
      <c r="FX238" s="14"/>
      <c r="FY238" s="14"/>
      <c r="FZ238" s="14"/>
      <c r="GA238" s="14"/>
      <c r="GB238" s="14"/>
      <c r="GC238" s="14"/>
      <c r="GD238" s="14"/>
      <c r="GE238" s="14"/>
      <c r="GF238" s="14"/>
      <c r="GG238" s="14"/>
      <c r="GH238" s="14"/>
      <c r="GI238" s="14"/>
      <c r="GJ238" s="14"/>
      <c r="GK238" s="14"/>
      <c r="GL238" s="14"/>
      <c r="GM238" s="14"/>
    </row>
    <row r="239" spans="1:195" x14ac:dyDescent="0.2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  <c r="EH239" s="14"/>
      <c r="EI239" s="14"/>
      <c r="EJ239" s="14"/>
      <c r="EK239" s="14"/>
      <c r="EL239" s="14"/>
      <c r="EM239" s="14"/>
      <c r="EN239" s="14"/>
      <c r="EO239" s="14"/>
      <c r="EP239" s="14"/>
      <c r="EQ239" s="14"/>
      <c r="ER239" s="14"/>
      <c r="ES239" s="14"/>
      <c r="ET239" s="14"/>
      <c r="EU239" s="14"/>
      <c r="EV239" s="14"/>
      <c r="EW239" s="14"/>
      <c r="EX239" s="14"/>
      <c r="EY239" s="14"/>
      <c r="EZ239" s="14"/>
      <c r="FA239" s="14"/>
      <c r="FB239" s="14"/>
      <c r="FC239" s="14"/>
      <c r="FD239" s="14"/>
      <c r="FE239" s="14"/>
      <c r="FF239" s="14"/>
      <c r="FG239" s="14"/>
      <c r="FH239" s="14"/>
      <c r="FI239" s="14"/>
      <c r="FJ239" s="14"/>
      <c r="FK239" s="14"/>
      <c r="FL239" s="14"/>
      <c r="FM239" s="14"/>
      <c r="FN239" s="14"/>
      <c r="FO239" s="14"/>
      <c r="FP239" s="14"/>
      <c r="FQ239" s="14"/>
      <c r="FR239" s="14"/>
      <c r="FS239" s="14"/>
      <c r="FT239" s="14"/>
      <c r="FU239" s="14"/>
      <c r="FV239" s="14"/>
      <c r="FW239" s="14"/>
      <c r="FX239" s="14"/>
      <c r="FY239" s="14"/>
      <c r="FZ239" s="14"/>
      <c r="GA239" s="14"/>
      <c r="GB239" s="14"/>
      <c r="GC239" s="14"/>
      <c r="GD239" s="14"/>
      <c r="GE239" s="14"/>
      <c r="GF239" s="14"/>
      <c r="GG239" s="14"/>
      <c r="GH239" s="14"/>
      <c r="GI239" s="14"/>
      <c r="GJ239" s="14"/>
      <c r="GK239" s="14"/>
      <c r="GL239" s="14"/>
      <c r="GM239" s="14"/>
    </row>
    <row r="240" spans="1:195" x14ac:dyDescent="0.2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4"/>
      <c r="DF240" s="14"/>
      <c r="DG240" s="14"/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  <c r="EH240" s="14"/>
      <c r="EI240" s="14"/>
      <c r="EJ240" s="14"/>
      <c r="EK240" s="14"/>
      <c r="EL240" s="14"/>
      <c r="EM240" s="14"/>
      <c r="EN240" s="14"/>
      <c r="EO240" s="14"/>
      <c r="EP240" s="14"/>
      <c r="EQ240" s="14"/>
      <c r="ER240" s="14"/>
      <c r="ES240" s="14"/>
      <c r="ET240" s="14"/>
      <c r="EU240" s="14"/>
      <c r="EV240" s="14"/>
      <c r="EW240" s="14"/>
      <c r="EX240" s="14"/>
      <c r="EY240" s="14"/>
      <c r="EZ240" s="14"/>
      <c r="FA240" s="14"/>
      <c r="FB240" s="14"/>
      <c r="FC240" s="14"/>
      <c r="FD240" s="14"/>
      <c r="FE240" s="14"/>
      <c r="FF240" s="14"/>
      <c r="FG240" s="14"/>
      <c r="FH240" s="14"/>
      <c r="FI240" s="14"/>
      <c r="FJ240" s="14"/>
      <c r="FK240" s="14"/>
      <c r="FL240" s="14"/>
      <c r="FM240" s="14"/>
      <c r="FN240" s="14"/>
      <c r="FO240" s="14"/>
      <c r="FP240" s="14"/>
      <c r="FQ240" s="14"/>
      <c r="FR240" s="14"/>
      <c r="FS240" s="14"/>
      <c r="FT240" s="14"/>
      <c r="FU240" s="14"/>
      <c r="FV240" s="14"/>
      <c r="FW240" s="14"/>
      <c r="FX240" s="14"/>
      <c r="FY240" s="14"/>
      <c r="FZ240" s="14"/>
      <c r="GA240" s="14"/>
      <c r="GB240" s="14"/>
      <c r="GC240" s="14"/>
      <c r="GD240" s="14"/>
      <c r="GE240" s="14"/>
      <c r="GF240" s="14"/>
      <c r="GG240" s="14"/>
      <c r="GH240" s="14"/>
      <c r="GI240" s="14"/>
      <c r="GJ240" s="14"/>
      <c r="GK240" s="14"/>
      <c r="GL240" s="14"/>
      <c r="GM240" s="14"/>
    </row>
    <row r="241" spans="1:195" x14ac:dyDescent="0.2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A241" s="14"/>
      <c r="DB241" s="14"/>
      <c r="DC241" s="14"/>
      <c r="DD241" s="14"/>
      <c r="DE241" s="14"/>
      <c r="DF241" s="14"/>
      <c r="DG241" s="14"/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  <c r="EB241" s="14"/>
      <c r="EC241" s="14"/>
      <c r="ED241" s="14"/>
      <c r="EE241" s="14"/>
      <c r="EF241" s="14"/>
      <c r="EG241" s="14"/>
      <c r="EH241" s="14"/>
      <c r="EI241" s="14"/>
      <c r="EJ241" s="14"/>
      <c r="EK241" s="14"/>
      <c r="EL241" s="14"/>
      <c r="EM241" s="14"/>
      <c r="EN241" s="14"/>
      <c r="EO241" s="14"/>
      <c r="EP241" s="14"/>
      <c r="EQ241" s="14"/>
      <c r="ER241" s="14"/>
      <c r="ES241" s="14"/>
      <c r="ET241" s="14"/>
      <c r="EU241" s="14"/>
      <c r="EV241" s="14"/>
      <c r="EW241" s="14"/>
      <c r="EX241" s="14"/>
      <c r="EY241" s="14"/>
      <c r="EZ241" s="14"/>
      <c r="FA241" s="14"/>
      <c r="FB241" s="14"/>
      <c r="FC241" s="14"/>
      <c r="FD241" s="14"/>
      <c r="FE241" s="14"/>
      <c r="FF241" s="14"/>
      <c r="FG241" s="14"/>
      <c r="FH241" s="14"/>
      <c r="FI241" s="14"/>
      <c r="FJ241" s="14"/>
      <c r="FK241" s="14"/>
      <c r="FL241" s="14"/>
      <c r="FM241" s="14"/>
      <c r="FN241" s="14"/>
      <c r="FO241" s="14"/>
      <c r="FP241" s="14"/>
      <c r="FQ241" s="14"/>
      <c r="FR241" s="14"/>
      <c r="FS241" s="14"/>
      <c r="FT241" s="14"/>
      <c r="FU241" s="14"/>
      <c r="FV241" s="14"/>
      <c r="FW241" s="14"/>
      <c r="FX241" s="14"/>
      <c r="FY241" s="14"/>
      <c r="FZ241" s="14"/>
      <c r="GA241" s="14"/>
      <c r="GB241" s="14"/>
      <c r="GC241" s="14"/>
      <c r="GD241" s="14"/>
      <c r="GE241" s="14"/>
      <c r="GF241" s="14"/>
      <c r="GG241" s="14"/>
      <c r="GH241" s="14"/>
      <c r="GI241" s="14"/>
      <c r="GJ241" s="14"/>
      <c r="GK241" s="14"/>
      <c r="GL241" s="14"/>
      <c r="GM241" s="14"/>
    </row>
    <row r="242" spans="1:195" x14ac:dyDescent="0.2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A242" s="14"/>
      <c r="DB242" s="14"/>
      <c r="DC242" s="14"/>
      <c r="DD242" s="14"/>
      <c r="DE242" s="14"/>
      <c r="DF242" s="14"/>
      <c r="DG242" s="14"/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  <c r="EB242" s="14"/>
      <c r="EC242" s="14"/>
      <c r="ED242" s="14"/>
      <c r="EE242" s="14"/>
      <c r="EF242" s="14"/>
      <c r="EG242" s="14"/>
      <c r="EH242" s="14"/>
      <c r="EI242" s="14"/>
      <c r="EJ242" s="14"/>
      <c r="EK242" s="14"/>
      <c r="EL242" s="14"/>
      <c r="EM242" s="14"/>
      <c r="EN242" s="14"/>
      <c r="EO242" s="14"/>
      <c r="EP242" s="14"/>
      <c r="EQ242" s="14"/>
      <c r="ER242" s="14"/>
      <c r="ES242" s="14"/>
      <c r="ET242" s="14"/>
      <c r="EU242" s="14"/>
      <c r="EV242" s="14"/>
      <c r="EW242" s="14"/>
      <c r="EX242" s="14"/>
      <c r="EY242" s="14"/>
      <c r="EZ242" s="14"/>
      <c r="FA242" s="14"/>
      <c r="FB242" s="14"/>
      <c r="FC242" s="14"/>
      <c r="FD242" s="14"/>
      <c r="FE242" s="14"/>
      <c r="FF242" s="14"/>
      <c r="FG242" s="14"/>
      <c r="FH242" s="14"/>
      <c r="FI242" s="14"/>
      <c r="FJ242" s="14"/>
      <c r="FK242" s="14"/>
      <c r="FL242" s="14"/>
      <c r="FM242" s="14"/>
      <c r="FN242" s="14"/>
      <c r="FO242" s="14"/>
      <c r="FP242" s="14"/>
      <c r="FQ242" s="14"/>
      <c r="FR242" s="14"/>
      <c r="FS242" s="14"/>
      <c r="FT242" s="14"/>
      <c r="FU242" s="14"/>
      <c r="FV242" s="14"/>
      <c r="FW242" s="14"/>
      <c r="FX242" s="14"/>
      <c r="FY242" s="14"/>
      <c r="FZ242" s="14"/>
      <c r="GA242" s="14"/>
      <c r="GB242" s="14"/>
      <c r="GC242" s="14"/>
      <c r="GD242" s="14"/>
      <c r="GE242" s="14"/>
      <c r="GF242" s="14"/>
      <c r="GG242" s="14"/>
      <c r="GH242" s="14"/>
      <c r="GI242" s="14"/>
      <c r="GJ242" s="14"/>
      <c r="GK242" s="14"/>
      <c r="GL242" s="14"/>
      <c r="GM242" s="14"/>
    </row>
    <row r="243" spans="1:195" x14ac:dyDescent="0.2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4"/>
      <c r="DF243" s="14"/>
      <c r="DG243" s="14"/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  <c r="EB243" s="14"/>
      <c r="EC243" s="14"/>
      <c r="ED243" s="14"/>
      <c r="EE243" s="14"/>
      <c r="EF243" s="14"/>
      <c r="EG243" s="14"/>
      <c r="EH243" s="14"/>
      <c r="EI243" s="14"/>
      <c r="EJ243" s="14"/>
      <c r="EK243" s="14"/>
      <c r="EL243" s="14"/>
      <c r="EM243" s="14"/>
      <c r="EN243" s="14"/>
      <c r="EO243" s="14"/>
      <c r="EP243" s="14"/>
      <c r="EQ243" s="14"/>
      <c r="ER243" s="14"/>
      <c r="ES243" s="14"/>
      <c r="ET243" s="14"/>
      <c r="EU243" s="14"/>
      <c r="EV243" s="14"/>
      <c r="EW243" s="14"/>
      <c r="EX243" s="14"/>
      <c r="EY243" s="14"/>
      <c r="EZ243" s="14"/>
      <c r="FA243" s="14"/>
      <c r="FB243" s="14"/>
      <c r="FC243" s="14"/>
      <c r="FD243" s="14"/>
      <c r="FE243" s="14"/>
      <c r="FF243" s="14"/>
      <c r="FG243" s="14"/>
      <c r="FH243" s="14"/>
      <c r="FI243" s="14"/>
      <c r="FJ243" s="14"/>
      <c r="FK243" s="14"/>
      <c r="FL243" s="14"/>
      <c r="FM243" s="14"/>
      <c r="FN243" s="14"/>
      <c r="FO243" s="14"/>
      <c r="FP243" s="14"/>
      <c r="FQ243" s="14"/>
      <c r="FR243" s="14"/>
      <c r="FS243" s="14"/>
      <c r="FT243" s="14"/>
      <c r="FU243" s="14"/>
      <c r="FV243" s="14"/>
      <c r="FW243" s="14"/>
      <c r="FX243" s="14"/>
      <c r="FY243" s="14"/>
      <c r="FZ243" s="14"/>
      <c r="GA243" s="14"/>
      <c r="GB243" s="14"/>
      <c r="GC243" s="14"/>
      <c r="GD243" s="14"/>
      <c r="GE243" s="14"/>
      <c r="GF243" s="14"/>
      <c r="GG243" s="14"/>
      <c r="GH243" s="14"/>
      <c r="GI243" s="14"/>
      <c r="GJ243" s="14"/>
      <c r="GK243" s="14"/>
      <c r="GL243" s="14"/>
      <c r="GM243" s="14"/>
    </row>
    <row r="244" spans="1:195" x14ac:dyDescent="0.2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4"/>
      <c r="DF244" s="14"/>
      <c r="DG244" s="14"/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  <c r="EB244" s="14"/>
      <c r="EC244" s="14"/>
      <c r="ED244" s="14"/>
      <c r="EE244" s="14"/>
      <c r="EF244" s="14"/>
      <c r="EG244" s="14"/>
      <c r="EH244" s="14"/>
      <c r="EI244" s="14"/>
      <c r="EJ244" s="14"/>
      <c r="EK244" s="14"/>
      <c r="EL244" s="14"/>
      <c r="EM244" s="14"/>
      <c r="EN244" s="14"/>
      <c r="EO244" s="14"/>
      <c r="EP244" s="14"/>
      <c r="EQ244" s="14"/>
      <c r="ER244" s="14"/>
      <c r="ES244" s="14"/>
      <c r="ET244" s="14"/>
      <c r="EU244" s="14"/>
      <c r="EV244" s="14"/>
      <c r="EW244" s="14"/>
      <c r="EX244" s="14"/>
      <c r="EY244" s="14"/>
      <c r="EZ244" s="14"/>
      <c r="FA244" s="14"/>
      <c r="FB244" s="14"/>
      <c r="FC244" s="14"/>
      <c r="FD244" s="14"/>
      <c r="FE244" s="14"/>
      <c r="FF244" s="14"/>
      <c r="FG244" s="14"/>
      <c r="FH244" s="14"/>
      <c r="FI244" s="14"/>
      <c r="FJ244" s="14"/>
      <c r="FK244" s="14"/>
      <c r="FL244" s="14"/>
      <c r="FM244" s="14"/>
      <c r="FN244" s="14"/>
      <c r="FO244" s="14"/>
      <c r="FP244" s="14"/>
      <c r="FQ244" s="14"/>
      <c r="FR244" s="14"/>
      <c r="FS244" s="14"/>
      <c r="FT244" s="14"/>
      <c r="FU244" s="14"/>
      <c r="FV244" s="14"/>
      <c r="FW244" s="14"/>
      <c r="FX244" s="14"/>
      <c r="FY244" s="14"/>
      <c r="FZ244" s="14"/>
      <c r="GA244" s="14"/>
      <c r="GB244" s="14"/>
      <c r="GC244" s="14"/>
      <c r="GD244" s="14"/>
      <c r="GE244" s="14"/>
      <c r="GF244" s="14"/>
      <c r="GG244" s="14"/>
      <c r="GH244" s="14"/>
      <c r="GI244" s="14"/>
      <c r="GJ244" s="14"/>
      <c r="GK244" s="14"/>
      <c r="GL244" s="14"/>
      <c r="GM244" s="14"/>
    </row>
    <row r="245" spans="1:195" x14ac:dyDescent="0.2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  <c r="EH245" s="14"/>
      <c r="EI245" s="14"/>
      <c r="EJ245" s="14"/>
      <c r="EK245" s="14"/>
      <c r="EL245" s="14"/>
      <c r="EM245" s="14"/>
      <c r="EN245" s="14"/>
      <c r="EO245" s="14"/>
      <c r="EP245" s="14"/>
      <c r="EQ245" s="14"/>
      <c r="ER245" s="14"/>
      <c r="ES245" s="14"/>
      <c r="ET245" s="14"/>
      <c r="EU245" s="14"/>
      <c r="EV245" s="14"/>
      <c r="EW245" s="14"/>
      <c r="EX245" s="14"/>
      <c r="EY245" s="14"/>
      <c r="EZ245" s="14"/>
      <c r="FA245" s="14"/>
      <c r="FB245" s="14"/>
      <c r="FC245" s="14"/>
      <c r="FD245" s="14"/>
      <c r="FE245" s="14"/>
      <c r="FF245" s="14"/>
      <c r="FG245" s="14"/>
      <c r="FH245" s="14"/>
      <c r="FI245" s="14"/>
      <c r="FJ245" s="14"/>
      <c r="FK245" s="14"/>
      <c r="FL245" s="14"/>
      <c r="FM245" s="14"/>
      <c r="FN245" s="14"/>
      <c r="FO245" s="14"/>
      <c r="FP245" s="14"/>
      <c r="FQ245" s="14"/>
      <c r="FR245" s="14"/>
      <c r="FS245" s="14"/>
      <c r="FT245" s="14"/>
      <c r="FU245" s="14"/>
      <c r="FV245" s="14"/>
      <c r="FW245" s="14"/>
      <c r="FX245" s="14"/>
      <c r="FY245" s="14"/>
      <c r="FZ245" s="14"/>
      <c r="GA245" s="14"/>
      <c r="GB245" s="14"/>
      <c r="GC245" s="14"/>
      <c r="GD245" s="14"/>
      <c r="GE245" s="14"/>
      <c r="GF245" s="14"/>
      <c r="GG245" s="14"/>
      <c r="GH245" s="14"/>
      <c r="GI245" s="14"/>
      <c r="GJ245" s="14"/>
      <c r="GK245" s="14"/>
      <c r="GL245" s="14"/>
      <c r="GM245" s="14"/>
    </row>
    <row r="246" spans="1:195" x14ac:dyDescent="0.2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A246" s="14"/>
      <c r="DB246" s="14"/>
      <c r="DC246" s="14"/>
      <c r="DD246" s="14"/>
      <c r="DE246" s="14"/>
      <c r="DF246" s="14"/>
      <c r="DG246" s="14"/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  <c r="EB246" s="14"/>
      <c r="EC246" s="14"/>
      <c r="ED246" s="14"/>
      <c r="EE246" s="14"/>
      <c r="EF246" s="14"/>
      <c r="EG246" s="14"/>
      <c r="EH246" s="14"/>
      <c r="EI246" s="14"/>
      <c r="EJ246" s="14"/>
      <c r="EK246" s="14"/>
      <c r="EL246" s="14"/>
      <c r="EM246" s="14"/>
      <c r="EN246" s="14"/>
      <c r="EO246" s="14"/>
      <c r="EP246" s="14"/>
      <c r="EQ246" s="14"/>
      <c r="ER246" s="14"/>
      <c r="ES246" s="14"/>
      <c r="ET246" s="14"/>
      <c r="EU246" s="14"/>
      <c r="EV246" s="14"/>
      <c r="EW246" s="14"/>
      <c r="EX246" s="14"/>
      <c r="EY246" s="14"/>
      <c r="EZ246" s="14"/>
      <c r="FA246" s="14"/>
      <c r="FB246" s="14"/>
      <c r="FC246" s="14"/>
      <c r="FD246" s="14"/>
      <c r="FE246" s="14"/>
      <c r="FF246" s="14"/>
      <c r="FG246" s="14"/>
      <c r="FH246" s="14"/>
      <c r="FI246" s="14"/>
      <c r="FJ246" s="14"/>
      <c r="FK246" s="14"/>
      <c r="FL246" s="14"/>
      <c r="FM246" s="14"/>
      <c r="FN246" s="14"/>
      <c r="FO246" s="14"/>
      <c r="FP246" s="14"/>
      <c r="FQ246" s="14"/>
      <c r="FR246" s="14"/>
      <c r="FS246" s="14"/>
      <c r="FT246" s="14"/>
      <c r="FU246" s="14"/>
      <c r="FV246" s="14"/>
      <c r="FW246" s="14"/>
      <c r="FX246" s="14"/>
      <c r="FY246" s="14"/>
      <c r="FZ246" s="14"/>
      <c r="GA246" s="14"/>
      <c r="GB246" s="14"/>
      <c r="GC246" s="14"/>
      <c r="GD246" s="14"/>
      <c r="GE246" s="14"/>
      <c r="GF246" s="14"/>
      <c r="GG246" s="14"/>
      <c r="GH246" s="14"/>
      <c r="GI246" s="14"/>
      <c r="GJ246" s="14"/>
      <c r="GK246" s="14"/>
      <c r="GL246" s="14"/>
      <c r="GM246" s="14"/>
    </row>
    <row r="247" spans="1:195" x14ac:dyDescent="0.2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  <c r="EH247" s="14"/>
      <c r="EI247" s="14"/>
      <c r="EJ247" s="14"/>
      <c r="EK247" s="14"/>
      <c r="EL247" s="14"/>
      <c r="EM247" s="14"/>
      <c r="EN247" s="14"/>
      <c r="EO247" s="14"/>
      <c r="EP247" s="14"/>
      <c r="EQ247" s="14"/>
      <c r="ER247" s="14"/>
      <c r="ES247" s="14"/>
      <c r="ET247" s="14"/>
      <c r="EU247" s="14"/>
      <c r="EV247" s="14"/>
      <c r="EW247" s="14"/>
      <c r="EX247" s="14"/>
      <c r="EY247" s="14"/>
      <c r="EZ247" s="14"/>
      <c r="FA247" s="14"/>
      <c r="FB247" s="14"/>
      <c r="FC247" s="14"/>
      <c r="FD247" s="14"/>
      <c r="FE247" s="14"/>
      <c r="FF247" s="14"/>
      <c r="FG247" s="14"/>
      <c r="FH247" s="14"/>
      <c r="FI247" s="14"/>
      <c r="FJ247" s="14"/>
      <c r="FK247" s="14"/>
      <c r="FL247" s="14"/>
      <c r="FM247" s="14"/>
      <c r="FN247" s="14"/>
      <c r="FO247" s="14"/>
      <c r="FP247" s="14"/>
      <c r="FQ247" s="14"/>
      <c r="FR247" s="14"/>
      <c r="FS247" s="14"/>
      <c r="FT247" s="14"/>
      <c r="FU247" s="14"/>
      <c r="FV247" s="14"/>
      <c r="FW247" s="14"/>
      <c r="FX247" s="14"/>
      <c r="FY247" s="14"/>
      <c r="FZ247" s="14"/>
      <c r="GA247" s="14"/>
      <c r="GB247" s="14"/>
      <c r="GC247" s="14"/>
      <c r="GD247" s="14"/>
      <c r="GE247" s="14"/>
      <c r="GF247" s="14"/>
      <c r="GG247" s="14"/>
      <c r="GH247" s="14"/>
      <c r="GI247" s="14"/>
      <c r="GJ247" s="14"/>
      <c r="GK247" s="14"/>
      <c r="GL247" s="14"/>
      <c r="GM247" s="14"/>
    </row>
    <row r="248" spans="1:195" x14ac:dyDescent="0.2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4"/>
      <c r="DF248" s="14"/>
      <c r="DG248" s="14"/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  <c r="EB248" s="14"/>
      <c r="EC248" s="14"/>
      <c r="ED248" s="14"/>
      <c r="EE248" s="14"/>
      <c r="EF248" s="14"/>
      <c r="EG248" s="14"/>
      <c r="EH248" s="14"/>
      <c r="EI248" s="14"/>
      <c r="EJ248" s="14"/>
      <c r="EK248" s="14"/>
      <c r="EL248" s="14"/>
      <c r="EM248" s="14"/>
      <c r="EN248" s="14"/>
      <c r="EO248" s="14"/>
      <c r="EP248" s="14"/>
      <c r="EQ248" s="14"/>
      <c r="ER248" s="14"/>
      <c r="ES248" s="14"/>
      <c r="ET248" s="14"/>
      <c r="EU248" s="14"/>
      <c r="EV248" s="14"/>
      <c r="EW248" s="14"/>
      <c r="EX248" s="14"/>
      <c r="EY248" s="14"/>
      <c r="EZ248" s="14"/>
      <c r="FA248" s="14"/>
      <c r="FB248" s="14"/>
      <c r="FC248" s="14"/>
      <c r="FD248" s="14"/>
      <c r="FE248" s="14"/>
      <c r="FF248" s="14"/>
      <c r="FG248" s="14"/>
      <c r="FH248" s="14"/>
      <c r="FI248" s="14"/>
      <c r="FJ248" s="14"/>
      <c r="FK248" s="14"/>
      <c r="FL248" s="14"/>
      <c r="FM248" s="14"/>
      <c r="FN248" s="14"/>
      <c r="FO248" s="14"/>
      <c r="FP248" s="14"/>
      <c r="FQ248" s="14"/>
      <c r="FR248" s="14"/>
      <c r="FS248" s="14"/>
      <c r="FT248" s="14"/>
      <c r="FU248" s="14"/>
      <c r="FV248" s="14"/>
      <c r="FW248" s="14"/>
      <c r="FX248" s="14"/>
      <c r="FY248" s="14"/>
      <c r="FZ248" s="14"/>
      <c r="GA248" s="14"/>
      <c r="GB248" s="14"/>
      <c r="GC248" s="14"/>
      <c r="GD248" s="14"/>
      <c r="GE248" s="14"/>
      <c r="GF248" s="14"/>
      <c r="GG248" s="14"/>
      <c r="GH248" s="14"/>
      <c r="GI248" s="14"/>
      <c r="GJ248" s="14"/>
      <c r="GK248" s="14"/>
      <c r="GL248" s="14"/>
      <c r="GM248" s="14"/>
    </row>
    <row r="249" spans="1:195" x14ac:dyDescent="0.2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4"/>
      <c r="CX249" s="14"/>
      <c r="CY249" s="14"/>
      <c r="CZ249" s="14"/>
      <c r="DA249" s="14"/>
      <c r="DB249" s="14"/>
      <c r="DC249" s="14"/>
      <c r="DD249" s="14"/>
      <c r="DE249" s="14"/>
      <c r="DF249" s="14"/>
      <c r="DG249" s="14"/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  <c r="EB249" s="14"/>
      <c r="EC249" s="14"/>
      <c r="ED249" s="14"/>
      <c r="EE249" s="14"/>
      <c r="EF249" s="14"/>
      <c r="EG249" s="14"/>
      <c r="EH249" s="14"/>
      <c r="EI249" s="14"/>
      <c r="EJ249" s="14"/>
      <c r="EK249" s="14"/>
      <c r="EL249" s="14"/>
      <c r="EM249" s="14"/>
      <c r="EN249" s="14"/>
      <c r="EO249" s="14"/>
      <c r="EP249" s="14"/>
      <c r="EQ249" s="14"/>
      <c r="ER249" s="14"/>
      <c r="ES249" s="14"/>
      <c r="ET249" s="14"/>
      <c r="EU249" s="14"/>
      <c r="EV249" s="14"/>
      <c r="EW249" s="14"/>
      <c r="EX249" s="14"/>
      <c r="EY249" s="14"/>
      <c r="EZ249" s="14"/>
      <c r="FA249" s="14"/>
      <c r="FB249" s="14"/>
      <c r="FC249" s="14"/>
      <c r="FD249" s="14"/>
      <c r="FE249" s="14"/>
      <c r="FF249" s="14"/>
      <c r="FG249" s="14"/>
      <c r="FH249" s="14"/>
      <c r="FI249" s="14"/>
      <c r="FJ249" s="14"/>
      <c r="FK249" s="14"/>
      <c r="FL249" s="14"/>
      <c r="FM249" s="14"/>
      <c r="FN249" s="14"/>
      <c r="FO249" s="14"/>
      <c r="FP249" s="14"/>
      <c r="FQ249" s="14"/>
      <c r="FR249" s="14"/>
      <c r="FS249" s="14"/>
      <c r="FT249" s="14"/>
      <c r="FU249" s="14"/>
      <c r="FV249" s="14"/>
      <c r="FW249" s="14"/>
      <c r="FX249" s="14"/>
      <c r="FY249" s="14"/>
      <c r="FZ249" s="14"/>
      <c r="GA249" s="14"/>
      <c r="GB249" s="14"/>
      <c r="GC249" s="14"/>
      <c r="GD249" s="14"/>
      <c r="GE249" s="14"/>
      <c r="GF249" s="14"/>
      <c r="GG249" s="14"/>
      <c r="GH249" s="14"/>
      <c r="GI249" s="14"/>
      <c r="GJ249" s="14"/>
      <c r="GK249" s="14"/>
      <c r="GL249" s="14"/>
      <c r="GM249" s="14"/>
    </row>
    <row r="250" spans="1:195" x14ac:dyDescent="0.2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4"/>
      <c r="CX250" s="14"/>
      <c r="CY250" s="14"/>
      <c r="CZ250" s="14"/>
      <c r="DA250" s="14"/>
      <c r="DB250" s="14"/>
      <c r="DC250" s="14"/>
      <c r="DD250" s="14"/>
      <c r="DE250" s="14"/>
      <c r="DF250" s="14"/>
      <c r="DG250" s="14"/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  <c r="EB250" s="14"/>
      <c r="EC250" s="14"/>
      <c r="ED250" s="14"/>
      <c r="EE250" s="14"/>
      <c r="EF250" s="14"/>
      <c r="EG250" s="14"/>
      <c r="EH250" s="14"/>
      <c r="EI250" s="14"/>
      <c r="EJ250" s="14"/>
      <c r="EK250" s="14"/>
      <c r="EL250" s="14"/>
      <c r="EM250" s="14"/>
      <c r="EN250" s="14"/>
      <c r="EO250" s="14"/>
      <c r="EP250" s="14"/>
      <c r="EQ250" s="14"/>
      <c r="ER250" s="14"/>
      <c r="ES250" s="14"/>
      <c r="ET250" s="14"/>
      <c r="EU250" s="14"/>
      <c r="EV250" s="14"/>
      <c r="EW250" s="14"/>
      <c r="EX250" s="14"/>
      <c r="EY250" s="14"/>
      <c r="EZ250" s="14"/>
      <c r="FA250" s="14"/>
      <c r="FB250" s="14"/>
      <c r="FC250" s="14"/>
      <c r="FD250" s="14"/>
      <c r="FE250" s="14"/>
      <c r="FF250" s="14"/>
      <c r="FG250" s="14"/>
      <c r="FH250" s="14"/>
      <c r="FI250" s="14"/>
      <c r="FJ250" s="14"/>
      <c r="FK250" s="14"/>
      <c r="FL250" s="14"/>
      <c r="FM250" s="14"/>
      <c r="FN250" s="14"/>
      <c r="FO250" s="14"/>
      <c r="FP250" s="14"/>
      <c r="FQ250" s="14"/>
      <c r="FR250" s="14"/>
      <c r="FS250" s="14"/>
      <c r="FT250" s="14"/>
      <c r="FU250" s="14"/>
      <c r="FV250" s="14"/>
      <c r="FW250" s="14"/>
      <c r="FX250" s="14"/>
      <c r="FY250" s="14"/>
      <c r="FZ250" s="14"/>
      <c r="GA250" s="14"/>
      <c r="GB250" s="14"/>
      <c r="GC250" s="14"/>
      <c r="GD250" s="14"/>
      <c r="GE250" s="14"/>
      <c r="GF250" s="14"/>
      <c r="GG250" s="14"/>
      <c r="GH250" s="14"/>
      <c r="GI250" s="14"/>
      <c r="GJ250" s="14"/>
      <c r="GK250" s="14"/>
      <c r="GL250" s="14"/>
      <c r="GM250" s="14"/>
    </row>
    <row r="251" spans="1:195" x14ac:dyDescent="0.2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4"/>
      <c r="DF251" s="14"/>
      <c r="DG251" s="14"/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  <c r="EB251" s="14"/>
      <c r="EC251" s="14"/>
      <c r="ED251" s="14"/>
      <c r="EE251" s="14"/>
      <c r="EF251" s="14"/>
      <c r="EG251" s="14"/>
      <c r="EH251" s="14"/>
      <c r="EI251" s="14"/>
      <c r="EJ251" s="14"/>
      <c r="EK251" s="14"/>
      <c r="EL251" s="14"/>
      <c r="EM251" s="14"/>
      <c r="EN251" s="14"/>
      <c r="EO251" s="14"/>
      <c r="EP251" s="14"/>
      <c r="EQ251" s="14"/>
      <c r="ER251" s="14"/>
      <c r="ES251" s="14"/>
      <c r="ET251" s="14"/>
      <c r="EU251" s="14"/>
      <c r="EV251" s="14"/>
      <c r="EW251" s="14"/>
      <c r="EX251" s="14"/>
      <c r="EY251" s="14"/>
      <c r="EZ251" s="14"/>
      <c r="FA251" s="14"/>
      <c r="FB251" s="14"/>
      <c r="FC251" s="14"/>
      <c r="FD251" s="14"/>
      <c r="FE251" s="14"/>
      <c r="FF251" s="14"/>
      <c r="FG251" s="14"/>
      <c r="FH251" s="14"/>
      <c r="FI251" s="14"/>
      <c r="FJ251" s="14"/>
      <c r="FK251" s="14"/>
      <c r="FL251" s="14"/>
      <c r="FM251" s="14"/>
      <c r="FN251" s="14"/>
      <c r="FO251" s="14"/>
      <c r="FP251" s="14"/>
      <c r="FQ251" s="14"/>
      <c r="FR251" s="14"/>
      <c r="FS251" s="14"/>
      <c r="FT251" s="14"/>
      <c r="FU251" s="14"/>
      <c r="FV251" s="14"/>
      <c r="FW251" s="14"/>
      <c r="FX251" s="14"/>
      <c r="FY251" s="14"/>
      <c r="FZ251" s="14"/>
      <c r="GA251" s="14"/>
      <c r="GB251" s="14"/>
      <c r="GC251" s="14"/>
      <c r="GD251" s="14"/>
      <c r="GE251" s="14"/>
      <c r="GF251" s="14"/>
      <c r="GG251" s="14"/>
      <c r="GH251" s="14"/>
      <c r="GI251" s="14"/>
      <c r="GJ251" s="14"/>
      <c r="GK251" s="14"/>
      <c r="GL251" s="14"/>
      <c r="GM251" s="14"/>
    </row>
    <row r="252" spans="1:195" x14ac:dyDescent="0.2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4"/>
      <c r="DF252" s="14"/>
      <c r="DG252" s="14"/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  <c r="EB252" s="14"/>
      <c r="EC252" s="14"/>
      <c r="ED252" s="14"/>
      <c r="EE252" s="14"/>
      <c r="EF252" s="14"/>
      <c r="EG252" s="14"/>
      <c r="EH252" s="14"/>
      <c r="EI252" s="14"/>
      <c r="EJ252" s="14"/>
      <c r="EK252" s="14"/>
      <c r="EL252" s="14"/>
      <c r="EM252" s="14"/>
      <c r="EN252" s="14"/>
      <c r="EO252" s="14"/>
      <c r="EP252" s="14"/>
      <c r="EQ252" s="14"/>
      <c r="ER252" s="14"/>
      <c r="ES252" s="14"/>
      <c r="ET252" s="14"/>
      <c r="EU252" s="14"/>
      <c r="EV252" s="14"/>
      <c r="EW252" s="14"/>
      <c r="EX252" s="14"/>
      <c r="EY252" s="14"/>
      <c r="EZ252" s="14"/>
      <c r="FA252" s="14"/>
      <c r="FB252" s="14"/>
      <c r="FC252" s="14"/>
      <c r="FD252" s="14"/>
      <c r="FE252" s="14"/>
      <c r="FF252" s="14"/>
      <c r="FG252" s="14"/>
      <c r="FH252" s="14"/>
      <c r="FI252" s="14"/>
      <c r="FJ252" s="14"/>
      <c r="FK252" s="14"/>
      <c r="FL252" s="14"/>
      <c r="FM252" s="14"/>
      <c r="FN252" s="14"/>
      <c r="FO252" s="14"/>
      <c r="FP252" s="14"/>
      <c r="FQ252" s="14"/>
      <c r="FR252" s="14"/>
      <c r="FS252" s="14"/>
      <c r="FT252" s="14"/>
      <c r="FU252" s="14"/>
      <c r="FV252" s="14"/>
      <c r="FW252" s="14"/>
      <c r="FX252" s="14"/>
      <c r="FY252" s="14"/>
      <c r="FZ252" s="14"/>
      <c r="GA252" s="14"/>
      <c r="GB252" s="14"/>
      <c r="GC252" s="14"/>
      <c r="GD252" s="14"/>
      <c r="GE252" s="14"/>
      <c r="GF252" s="14"/>
      <c r="GG252" s="14"/>
      <c r="GH252" s="14"/>
      <c r="GI252" s="14"/>
      <c r="GJ252" s="14"/>
      <c r="GK252" s="14"/>
      <c r="GL252" s="14"/>
      <c r="GM252" s="14"/>
    </row>
    <row r="253" spans="1:195" x14ac:dyDescent="0.2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4"/>
      <c r="CX253" s="14"/>
      <c r="CY253" s="14"/>
      <c r="CZ253" s="14"/>
      <c r="DA253" s="14"/>
      <c r="DB253" s="14"/>
      <c r="DC253" s="14"/>
      <c r="DD253" s="14"/>
      <c r="DE253" s="14"/>
      <c r="DF253" s="14"/>
      <c r="DG253" s="14"/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  <c r="EB253" s="14"/>
      <c r="EC253" s="14"/>
      <c r="ED253" s="14"/>
      <c r="EE253" s="14"/>
      <c r="EF253" s="14"/>
      <c r="EG253" s="14"/>
      <c r="EH253" s="14"/>
      <c r="EI253" s="14"/>
      <c r="EJ253" s="14"/>
      <c r="EK253" s="14"/>
      <c r="EL253" s="14"/>
      <c r="EM253" s="14"/>
      <c r="EN253" s="14"/>
      <c r="EO253" s="14"/>
      <c r="EP253" s="14"/>
      <c r="EQ253" s="14"/>
      <c r="ER253" s="14"/>
      <c r="ES253" s="14"/>
      <c r="ET253" s="14"/>
      <c r="EU253" s="14"/>
      <c r="EV253" s="14"/>
      <c r="EW253" s="14"/>
      <c r="EX253" s="14"/>
      <c r="EY253" s="14"/>
      <c r="EZ253" s="14"/>
      <c r="FA253" s="14"/>
      <c r="FB253" s="14"/>
      <c r="FC253" s="14"/>
      <c r="FD253" s="14"/>
      <c r="FE253" s="14"/>
      <c r="FF253" s="14"/>
      <c r="FG253" s="14"/>
      <c r="FH253" s="14"/>
      <c r="FI253" s="14"/>
      <c r="FJ253" s="14"/>
      <c r="FK253" s="14"/>
      <c r="FL253" s="14"/>
      <c r="FM253" s="14"/>
      <c r="FN253" s="14"/>
      <c r="FO253" s="14"/>
      <c r="FP253" s="14"/>
      <c r="FQ253" s="14"/>
      <c r="FR253" s="14"/>
      <c r="FS253" s="14"/>
      <c r="FT253" s="14"/>
      <c r="FU253" s="14"/>
      <c r="FV253" s="14"/>
      <c r="FW253" s="14"/>
      <c r="FX253" s="14"/>
      <c r="FY253" s="14"/>
      <c r="FZ253" s="14"/>
      <c r="GA253" s="14"/>
      <c r="GB253" s="14"/>
      <c r="GC253" s="14"/>
      <c r="GD253" s="14"/>
      <c r="GE253" s="14"/>
      <c r="GF253" s="14"/>
      <c r="GG253" s="14"/>
      <c r="GH253" s="14"/>
      <c r="GI253" s="14"/>
      <c r="GJ253" s="14"/>
      <c r="GK253" s="14"/>
      <c r="GL253" s="14"/>
      <c r="GM253" s="14"/>
    </row>
    <row r="254" spans="1:195" x14ac:dyDescent="0.2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4"/>
      <c r="CX254" s="14"/>
      <c r="CY254" s="14"/>
      <c r="CZ254" s="14"/>
      <c r="DA254" s="14"/>
      <c r="DB254" s="14"/>
      <c r="DC254" s="14"/>
      <c r="DD254" s="14"/>
      <c r="DE254" s="14"/>
      <c r="DF254" s="14"/>
      <c r="DG254" s="14"/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  <c r="EB254" s="14"/>
      <c r="EC254" s="14"/>
      <c r="ED254" s="14"/>
      <c r="EE254" s="14"/>
      <c r="EF254" s="14"/>
      <c r="EG254" s="14"/>
      <c r="EH254" s="14"/>
      <c r="EI254" s="14"/>
      <c r="EJ254" s="14"/>
      <c r="EK254" s="14"/>
      <c r="EL254" s="14"/>
      <c r="EM254" s="14"/>
      <c r="EN254" s="14"/>
      <c r="EO254" s="14"/>
      <c r="EP254" s="14"/>
      <c r="EQ254" s="14"/>
      <c r="ER254" s="14"/>
      <c r="ES254" s="14"/>
      <c r="ET254" s="14"/>
      <c r="EU254" s="14"/>
      <c r="EV254" s="14"/>
      <c r="EW254" s="14"/>
      <c r="EX254" s="14"/>
      <c r="EY254" s="14"/>
      <c r="EZ254" s="14"/>
      <c r="FA254" s="14"/>
      <c r="FB254" s="14"/>
      <c r="FC254" s="14"/>
      <c r="FD254" s="14"/>
      <c r="FE254" s="14"/>
      <c r="FF254" s="14"/>
      <c r="FG254" s="14"/>
      <c r="FH254" s="14"/>
      <c r="FI254" s="14"/>
      <c r="FJ254" s="14"/>
      <c r="FK254" s="14"/>
      <c r="FL254" s="14"/>
      <c r="FM254" s="14"/>
      <c r="FN254" s="14"/>
      <c r="FO254" s="14"/>
      <c r="FP254" s="14"/>
      <c r="FQ254" s="14"/>
      <c r="FR254" s="14"/>
      <c r="FS254" s="14"/>
      <c r="FT254" s="14"/>
      <c r="FU254" s="14"/>
      <c r="FV254" s="14"/>
      <c r="FW254" s="14"/>
      <c r="FX254" s="14"/>
      <c r="FY254" s="14"/>
      <c r="FZ254" s="14"/>
      <c r="GA254" s="14"/>
      <c r="GB254" s="14"/>
      <c r="GC254" s="14"/>
      <c r="GD254" s="14"/>
      <c r="GE254" s="14"/>
      <c r="GF254" s="14"/>
      <c r="GG254" s="14"/>
      <c r="GH254" s="14"/>
      <c r="GI254" s="14"/>
      <c r="GJ254" s="14"/>
      <c r="GK254" s="14"/>
      <c r="GL254" s="14"/>
      <c r="GM254" s="14"/>
    </row>
    <row r="255" spans="1:195" x14ac:dyDescent="0.2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  <c r="EH255" s="14"/>
      <c r="EI255" s="14"/>
      <c r="EJ255" s="14"/>
      <c r="EK255" s="14"/>
      <c r="EL255" s="14"/>
      <c r="EM255" s="14"/>
      <c r="EN255" s="14"/>
      <c r="EO255" s="14"/>
      <c r="EP255" s="14"/>
      <c r="EQ255" s="14"/>
      <c r="ER255" s="14"/>
      <c r="ES255" s="14"/>
      <c r="ET255" s="14"/>
      <c r="EU255" s="14"/>
      <c r="EV255" s="14"/>
      <c r="EW255" s="14"/>
      <c r="EX255" s="14"/>
      <c r="EY255" s="14"/>
      <c r="EZ255" s="14"/>
      <c r="FA255" s="14"/>
      <c r="FB255" s="14"/>
      <c r="FC255" s="14"/>
      <c r="FD255" s="14"/>
      <c r="FE255" s="14"/>
      <c r="FF255" s="14"/>
      <c r="FG255" s="14"/>
      <c r="FH255" s="14"/>
      <c r="FI255" s="14"/>
      <c r="FJ255" s="14"/>
      <c r="FK255" s="14"/>
      <c r="FL255" s="14"/>
      <c r="FM255" s="14"/>
      <c r="FN255" s="14"/>
      <c r="FO255" s="14"/>
      <c r="FP255" s="14"/>
      <c r="FQ255" s="14"/>
      <c r="FR255" s="14"/>
      <c r="FS255" s="14"/>
      <c r="FT255" s="14"/>
      <c r="FU255" s="14"/>
      <c r="FV255" s="14"/>
      <c r="FW255" s="14"/>
      <c r="FX255" s="14"/>
      <c r="FY255" s="14"/>
      <c r="FZ255" s="14"/>
      <c r="GA255" s="14"/>
      <c r="GB255" s="14"/>
      <c r="GC255" s="14"/>
      <c r="GD255" s="14"/>
      <c r="GE255" s="14"/>
      <c r="GF255" s="14"/>
      <c r="GG255" s="14"/>
      <c r="GH255" s="14"/>
      <c r="GI255" s="14"/>
      <c r="GJ255" s="14"/>
      <c r="GK255" s="14"/>
      <c r="GL255" s="14"/>
      <c r="GM255" s="14"/>
    </row>
    <row r="256" spans="1:195" x14ac:dyDescent="0.2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4"/>
      <c r="DF256" s="14"/>
      <c r="DG256" s="14"/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  <c r="EB256" s="14"/>
      <c r="EC256" s="14"/>
      <c r="ED256" s="14"/>
      <c r="EE256" s="14"/>
      <c r="EF256" s="14"/>
      <c r="EG256" s="14"/>
      <c r="EH256" s="14"/>
      <c r="EI256" s="14"/>
      <c r="EJ256" s="14"/>
      <c r="EK256" s="14"/>
      <c r="EL256" s="14"/>
      <c r="EM256" s="14"/>
      <c r="EN256" s="14"/>
      <c r="EO256" s="14"/>
      <c r="EP256" s="14"/>
      <c r="EQ256" s="14"/>
      <c r="ER256" s="14"/>
      <c r="ES256" s="14"/>
      <c r="ET256" s="14"/>
      <c r="EU256" s="14"/>
      <c r="EV256" s="14"/>
      <c r="EW256" s="14"/>
      <c r="EX256" s="14"/>
      <c r="EY256" s="14"/>
      <c r="EZ256" s="14"/>
      <c r="FA256" s="14"/>
      <c r="FB256" s="14"/>
      <c r="FC256" s="14"/>
      <c r="FD256" s="14"/>
      <c r="FE256" s="14"/>
      <c r="FF256" s="14"/>
      <c r="FG256" s="14"/>
      <c r="FH256" s="14"/>
      <c r="FI256" s="14"/>
      <c r="FJ256" s="14"/>
      <c r="FK256" s="14"/>
      <c r="FL256" s="14"/>
      <c r="FM256" s="14"/>
      <c r="FN256" s="14"/>
      <c r="FO256" s="14"/>
      <c r="FP256" s="14"/>
      <c r="FQ256" s="14"/>
      <c r="FR256" s="14"/>
      <c r="FS256" s="14"/>
      <c r="FT256" s="14"/>
      <c r="FU256" s="14"/>
      <c r="FV256" s="14"/>
      <c r="FW256" s="14"/>
      <c r="FX256" s="14"/>
      <c r="FY256" s="14"/>
      <c r="FZ256" s="14"/>
      <c r="GA256" s="14"/>
      <c r="GB256" s="14"/>
      <c r="GC256" s="14"/>
      <c r="GD256" s="14"/>
      <c r="GE256" s="14"/>
      <c r="GF256" s="14"/>
      <c r="GG256" s="14"/>
      <c r="GH256" s="14"/>
      <c r="GI256" s="14"/>
      <c r="GJ256" s="14"/>
      <c r="GK256" s="14"/>
      <c r="GL256" s="14"/>
      <c r="GM256" s="14"/>
    </row>
    <row r="257" spans="1:195" x14ac:dyDescent="0.2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4"/>
      <c r="CX257" s="14"/>
      <c r="CY257" s="14"/>
      <c r="CZ257" s="14"/>
      <c r="DA257" s="14"/>
      <c r="DB257" s="14"/>
      <c r="DC257" s="14"/>
      <c r="DD257" s="14"/>
      <c r="DE257" s="14"/>
      <c r="DF257" s="14"/>
      <c r="DG257" s="14"/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  <c r="EB257" s="14"/>
      <c r="EC257" s="14"/>
      <c r="ED257" s="14"/>
      <c r="EE257" s="14"/>
      <c r="EF257" s="14"/>
      <c r="EG257" s="14"/>
      <c r="EH257" s="14"/>
      <c r="EI257" s="14"/>
      <c r="EJ257" s="14"/>
      <c r="EK257" s="14"/>
      <c r="EL257" s="14"/>
      <c r="EM257" s="14"/>
      <c r="EN257" s="14"/>
      <c r="EO257" s="14"/>
      <c r="EP257" s="14"/>
      <c r="EQ257" s="14"/>
      <c r="ER257" s="14"/>
      <c r="ES257" s="14"/>
      <c r="ET257" s="14"/>
      <c r="EU257" s="14"/>
      <c r="EV257" s="14"/>
      <c r="EW257" s="14"/>
      <c r="EX257" s="14"/>
      <c r="EY257" s="14"/>
      <c r="EZ257" s="14"/>
      <c r="FA257" s="14"/>
      <c r="FB257" s="14"/>
      <c r="FC257" s="14"/>
      <c r="FD257" s="14"/>
      <c r="FE257" s="14"/>
      <c r="FF257" s="14"/>
      <c r="FG257" s="14"/>
      <c r="FH257" s="14"/>
      <c r="FI257" s="14"/>
      <c r="FJ257" s="14"/>
      <c r="FK257" s="14"/>
      <c r="FL257" s="14"/>
      <c r="FM257" s="14"/>
      <c r="FN257" s="14"/>
      <c r="FO257" s="14"/>
      <c r="FP257" s="14"/>
      <c r="FQ257" s="14"/>
      <c r="FR257" s="14"/>
      <c r="FS257" s="14"/>
      <c r="FT257" s="14"/>
      <c r="FU257" s="14"/>
      <c r="FV257" s="14"/>
      <c r="FW257" s="14"/>
      <c r="FX257" s="14"/>
      <c r="FY257" s="14"/>
      <c r="FZ257" s="14"/>
      <c r="GA257" s="14"/>
      <c r="GB257" s="14"/>
      <c r="GC257" s="14"/>
      <c r="GD257" s="14"/>
      <c r="GE257" s="14"/>
      <c r="GF257" s="14"/>
      <c r="GG257" s="14"/>
      <c r="GH257" s="14"/>
      <c r="GI257" s="14"/>
      <c r="GJ257" s="14"/>
      <c r="GK257" s="14"/>
      <c r="GL257" s="14"/>
      <c r="GM257" s="14"/>
    </row>
    <row r="258" spans="1:195" x14ac:dyDescent="0.2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4"/>
      <c r="CX258" s="14"/>
      <c r="CY258" s="14"/>
      <c r="CZ258" s="14"/>
      <c r="DA258" s="14"/>
      <c r="DB258" s="14"/>
      <c r="DC258" s="14"/>
      <c r="DD258" s="14"/>
      <c r="DE258" s="14"/>
      <c r="DF258" s="14"/>
      <c r="DG258" s="14"/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  <c r="EB258" s="14"/>
      <c r="EC258" s="14"/>
      <c r="ED258" s="14"/>
      <c r="EE258" s="14"/>
      <c r="EF258" s="14"/>
      <c r="EG258" s="14"/>
      <c r="EH258" s="14"/>
      <c r="EI258" s="14"/>
      <c r="EJ258" s="14"/>
      <c r="EK258" s="14"/>
      <c r="EL258" s="14"/>
      <c r="EM258" s="14"/>
      <c r="EN258" s="14"/>
      <c r="EO258" s="14"/>
      <c r="EP258" s="14"/>
      <c r="EQ258" s="14"/>
      <c r="ER258" s="14"/>
      <c r="ES258" s="14"/>
      <c r="ET258" s="14"/>
      <c r="EU258" s="14"/>
      <c r="EV258" s="14"/>
      <c r="EW258" s="14"/>
      <c r="EX258" s="14"/>
      <c r="EY258" s="14"/>
      <c r="EZ258" s="14"/>
      <c r="FA258" s="14"/>
      <c r="FB258" s="14"/>
      <c r="FC258" s="14"/>
      <c r="FD258" s="14"/>
      <c r="FE258" s="14"/>
      <c r="FF258" s="14"/>
      <c r="FG258" s="14"/>
      <c r="FH258" s="14"/>
      <c r="FI258" s="14"/>
      <c r="FJ258" s="14"/>
      <c r="FK258" s="14"/>
      <c r="FL258" s="14"/>
      <c r="FM258" s="14"/>
      <c r="FN258" s="14"/>
      <c r="FO258" s="14"/>
      <c r="FP258" s="14"/>
      <c r="FQ258" s="14"/>
      <c r="FR258" s="14"/>
      <c r="FS258" s="14"/>
      <c r="FT258" s="14"/>
      <c r="FU258" s="14"/>
      <c r="FV258" s="14"/>
      <c r="FW258" s="14"/>
      <c r="FX258" s="14"/>
      <c r="FY258" s="14"/>
      <c r="FZ258" s="14"/>
      <c r="GA258" s="14"/>
      <c r="GB258" s="14"/>
      <c r="GC258" s="14"/>
      <c r="GD258" s="14"/>
      <c r="GE258" s="14"/>
      <c r="GF258" s="14"/>
      <c r="GG258" s="14"/>
      <c r="GH258" s="14"/>
      <c r="GI258" s="14"/>
      <c r="GJ258" s="14"/>
      <c r="GK258" s="14"/>
      <c r="GL258" s="14"/>
      <c r="GM258" s="14"/>
    </row>
    <row r="259" spans="1:195" x14ac:dyDescent="0.2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4"/>
      <c r="DF259" s="14"/>
      <c r="DG259" s="14"/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  <c r="EB259" s="14"/>
      <c r="EC259" s="14"/>
      <c r="ED259" s="14"/>
      <c r="EE259" s="14"/>
      <c r="EF259" s="14"/>
      <c r="EG259" s="14"/>
      <c r="EH259" s="14"/>
      <c r="EI259" s="14"/>
      <c r="EJ259" s="14"/>
      <c r="EK259" s="14"/>
      <c r="EL259" s="14"/>
      <c r="EM259" s="14"/>
      <c r="EN259" s="14"/>
      <c r="EO259" s="14"/>
      <c r="EP259" s="14"/>
      <c r="EQ259" s="14"/>
      <c r="ER259" s="14"/>
      <c r="ES259" s="14"/>
      <c r="ET259" s="14"/>
      <c r="EU259" s="14"/>
      <c r="EV259" s="14"/>
      <c r="EW259" s="14"/>
      <c r="EX259" s="14"/>
      <c r="EY259" s="14"/>
      <c r="EZ259" s="14"/>
      <c r="FA259" s="14"/>
      <c r="FB259" s="14"/>
      <c r="FC259" s="14"/>
      <c r="FD259" s="14"/>
      <c r="FE259" s="14"/>
      <c r="FF259" s="14"/>
      <c r="FG259" s="14"/>
      <c r="FH259" s="14"/>
      <c r="FI259" s="14"/>
      <c r="FJ259" s="14"/>
      <c r="FK259" s="14"/>
      <c r="FL259" s="14"/>
      <c r="FM259" s="14"/>
      <c r="FN259" s="14"/>
      <c r="FO259" s="14"/>
      <c r="FP259" s="14"/>
      <c r="FQ259" s="14"/>
      <c r="FR259" s="14"/>
      <c r="FS259" s="14"/>
      <c r="FT259" s="14"/>
      <c r="FU259" s="14"/>
      <c r="FV259" s="14"/>
      <c r="FW259" s="14"/>
      <c r="FX259" s="14"/>
      <c r="FY259" s="14"/>
      <c r="FZ259" s="14"/>
      <c r="GA259" s="14"/>
      <c r="GB259" s="14"/>
      <c r="GC259" s="14"/>
      <c r="GD259" s="14"/>
      <c r="GE259" s="14"/>
      <c r="GF259" s="14"/>
      <c r="GG259" s="14"/>
      <c r="GH259" s="14"/>
      <c r="GI259" s="14"/>
      <c r="GJ259" s="14"/>
      <c r="GK259" s="14"/>
      <c r="GL259" s="14"/>
      <c r="GM259" s="14"/>
    </row>
    <row r="260" spans="1:195" x14ac:dyDescent="0.2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4"/>
      <c r="DF260" s="14"/>
      <c r="DG260" s="14"/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  <c r="EB260" s="14"/>
      <c r="EC260" s="14"/>
      <c r="ED260" s="14"/>
      <c r="EE260" s="14"/>
      <c r="EF260" s="14"/>
      <c r="EG260" s="14"/>
      <c r="EH260" s="14"/>
      <c r="EI260" s="14"/>
      <c r="EJ260" s="14"/>
      <c r="EK260" s="14"/>
      <c r="EL260" s="14"/>
      <c r="EM260" s="14"/>
      <c r="EN260" s="14"/>
      <c r="EO260" s="14"/>
      <c r="EP260" s="14"/>
      <c r="EQ260" s="14"/>
      <c r="ER260" s="14"/>
      <c r="ES260" s="14"/>
      <c r="ET260" s="14"/>
      <c r="EU260" s="14"/>
      <c r="EV260" s="14"/>
      <c r="EW260" s="14"/>
      <c r="EX260" s="14"/>
      <c r="EY260" s="14"/>
      <c r="EZ260" s="14"/>
      <c r="FA260" s="14"/>
      <c r="FB260" s="14"/>
      <c r="FC260" s="14"/>
      <c r="FD260" s="14"/>
      <c r="FE260" s="14"/>
      <c r="FF260" s="14"/>
      <c r="FG260" s="14"/>
      <c r="FH260" s="14"/>
      <c r="FI260" s="14"/>
      <c r="FJ260" s="14"/>
      <c r="FK260" s="14"/>
      <c r="FL260" s="14"/>
      <c r="FM260" s="14"/>
      <c r="FN260" s="14"/>
      <c r="FO260" s="14"/>
      <c r="FP260" s="14"/>
      <c r="FQ260" s="14"/>
      <c r="FR260" s="14"/>
      <c r="FS260" s="14"/>
      <c r="FT260" s="14"/>
      <c r="FU260" s="14"/>
      <c r="FV260" s="14"/>
      <c r="FW260" s="14"/>
      <c r="FX260" s="14"/>
      <c r="FY260" s="14"/>
      <c r="FZ260" s="14"/>
      <c r="GA260" s="14"/>
      <c r="GB260" s="14"/>
      <c r="GC260" s="14"/>
      <c r="GD260" s="14"/>
      <c r="GE260" s="14"/>
      <c r="GF260" s="14"/>
      <c r="GG260" s="14"/>
      <c r="GH260" s="14"/>
      <c r="GI260" s="14"/>
      <c r="GJ260" s="14"/>
      <c r="GK260" s="14"/>
      <c r="GL260" s="14"/>
      <c r="GM260" s="14"/>
    </row>
    <row r="261" spans="1:195" x14ac:dyDescent="0.2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4"/>
      <c r="CX261" s="14"/>
      <c r="CY261" s="14"/>
      <c r="CZ261" s="14"/>
      <c r="DA261" s="14"/>
      <c r="DB261" s="14"/>
      <c r="DC261" s="14"/>
      <c r="DD261" s="14"/>
      <c r="DE261" s="14"/>
      <c r="DF261" s="14"/>
      <c r="DG261" s="14"/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  <c r="EB261" s="14"/>
      <c r="EC261" s="14"/>
      <c r="ED261" s="14"/>
      <c r="EE261" s="14"/>
      <c r="EF261" s="14"/>
      <c r="EG261" s="14"/>
      <c r="EH261" s="14"/>
      <c r="EI261" s="14"/>
      <c r="EJ261" s="14"/>
      <c r="EK261" s="14"/>
      <c r="EL261" s="14"/>
      <c r="EM261" s="14"/>
      <c r="EN261" s="14"/>
      <c r="EO261" s="14"/>
      <c r="EP261" s="14"/>
      <c r="EQ261" s="14"/>
      <c r="ER261" s="14"/>
      <c r="ES261" s="14"/>
      <c r="ET261" s="14"/>
      <c r="EU261" s="14"/>
      <c r="EV261" s="14"/>
      <c r="EW261" s="14"/>
      <c r="EX261" s="14"/>
      <c r="EY261" s="14"/>
      <c r="EZ261" s="14"/>
      <c r="FA261" s="14"/>
      <c r="FB261" s="14"/>
      <c r="FC261" s="14"/>
      <c r="FD261" s="14"/>
      <c r="FE261" s="14"/>
      <c r="FF261" s="14"/>
      <c r="FG261" s="14"/>
      <c r="FH261" s="14"/>
      <c r="FI261" s="14"/>
      <c r="FJ261" s="14"/>
      <c r="FK261" s="14"/>
      <c r="FL261" s="14"/>
      <c r="FM261" s="14"/>
      <c r="FN261" s="14"/>
      <c r="FO261" s="14"/>
      <c r="FP261" s="14"/>
      <c r="FQ261" s="14"/>
      <c r="FR261" s="14"/>
      <c r="FS261" s="14"/>
      <c r="FT261" s="14"/>
      <c r="FU261" s="14"/>
      <c r="FV261" s="14"/>
      <c r="FW261" s="14"/>
      <c r="FX261" s="14"/>
      <c r="FY261" s="14"/>
      <c r="FZ261" s="14"/>
      <c r="GA261" s="14"/>
      <c r="GB261" s="14"/>
      <c r="GC261" s="14"/>
      <c r="GD261" s="14"/>
      <c r="GE261" s="14"/>
      <c r="GF261" s="14"/>
      <c r="GG261" s="14"/>
      <c r="GH261" s="14"/>
      <c r="GI261" s="14"/>
      <c r="GJ261" s="14"/>
      <c r="GK261" s="14"/>
      <c r="GL261" s="14"/>
      <c r="GM261" s="14"/>
    </row>
    <row r="262" spans="1:195" x14ac:dyDescent="0.2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A262" s="14"/>
      <c r="DB262" s="14"/>
      <c r="DC262" s="14"/>
      <c r="DD262" s="14"/>
      <c r="DE262" s="14"/>
      <c r="DF262" s="14"/>
      <c r="DG262" s="14"/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  <c r="EB262" s="14"/>
      <c r="EC262" s="14"/>
      <c r="ED262" s="14"/>
      <c r="EE262" s="14"/>
      <c r="EF262" s="14"/>
      <c r="EG262" s="14"/>
      <c r="EH262" s="14"/>
      <c r="EI262" s="14"/>
      <c r="EJ262" s="14"/>
      <c r="EK262" s="14"/>
      <c r="EL262" s="14"/>
      <c r="EM262" s="14"/>
      <c r="EN262" s="14"/>
      <c r="EO262" s="14"/>
      <c r="EP262" s="14"/>
      <c r="EQ262" s="14"/>
      <c r="ER262" s="14"/>
      <c r="ES262" s="14"/>
      <c r="ET262" s="14"/>
      <c r="EU262" s="14"/>
      <c r="EV262" s="14"/>
      <c r="EW262" s="14"/>
      <c r="EX262" s="14"/>
      <c r="EY262" s="14"/>
      <c r="EZ262" s="14"/>
      <c r="FA262" s="14"/>
      <c r="FB262" s="14"/>
      <c r="FC262" s="14"/>
      <c r="FD262" s="14"/>
      <c r="FE262" s="14"/>
      <c r="FF262" s="14"/>
      <c r="FG262" s="14"/>
      <c r="FH262" s="14"/>
      <c r="FI262" s="14"/>
      <c r="FJ262" s="14"/>
      <c r="FK262" s="14"/>
      <c r="FL262" s="14"/>
      <c r="FM262" s="14"/>
      <c r="FN262" s="14"/>
      <c r="FO262" s="14"/>
      <c r="FP262" s="14"/>
      <c r="FQ262" s="14"/>
      <c r="FR262" s="14"/>
      <c r="FS262" s="14"/>
      <c r="FT262" s="14"/>
      <c r="FU262" s="14"/>
      <c r="FV262" s="14"/>
      <c r="FW262" s="14"/>
      <c r="FX262" s="14"/>
      <c r="FY262" s="14"/>
      <c r="FZ262" s="14"/>
      <c r="GA262" s="14"/>
      <c r="GB262" s="14"/>
      <c r="GC262" s="14"/>
      <c r="GD262" s="14"/>
      <c r="GE262" s="14"/>
      <c r="GF262" s="14"/>
      <c r="GG262" s="14"/>
      <c r="GH262" s="14"/>
      <c r="GI262" s="14"/>
      <c r="GJ262" s="14"/>
      <c r="GK262" s="14"/>
      <c r="GL262" s="14"/>
      <c r="GM262" s="14"/>
    </row>
    <row r="263" spans="1:195" x14ac:dyDescent="0.2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4"/>
      <c r="DF263" s="14"/>
      <c r="DG263" s="14"/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  <c r="EB263" s="14"/>
      <c r="EC263" s="14"/>
      <c r="ED263" s="14"/>
      <c r="EE263" s="14"/>
      <c r="EF263" s="14"/>
      <c r="EG263" s="14"/>
      <c r="EH263" s="14"/>
      <c r="EI263" s="14"/>
      <c r="EJ263" s="14"/>
      <c r="EK263" s="14"/>
      <c r="EL263" s="14"/>
      <c r="EM263" s="14"/>
      <c r="EN263" s="14"/>
      <c r="EO263" s="14"/>
      <c r="EP263" s="14"/>
      <c r="EQ263" s="14"/>
      <c r="ER263" s="14"/>
      <c r="ES263" s="14"/>
      <c r="ET263" s="14"/>
      <c r="EU263" s="14"/>
      <c r="EV263" s="14"/>
      <c r="EW263" s="14"/>
      <c r="EX263" s="14"/>
      <c r="EY263" s="14"/>
      <c r="EZ263" s="14"/>
      <c r="FA263" s="14"/>
      <c r="FB263" s="14"/>
      <c r="FC263" s="14"/>
      <c r="FD263" s="14"/>
      <c r="FE263" s="14"/>
      <c r="FF263" s="14"/>
      <c r="FG263" s="14"/>
      <c r="FH263" s="14"/>
      <c r="FI263" s="14"/>
      <c r="FJ263" s="14"/>
      <c r="FK263" s="14"/>
      <c r="FL263" s="14"/>
      <c r="FM263" s="14"/>
      <c r="FN263" s="14"/>
      <c r="FO263" s="14"/>
      <c r="FP263" s="14"/>
      <c r="FQ263" s="14"/>
      <c r="FR263" s="14"/>
      <c r="FS263" s="14"/>
      <c r="FT263" s="14"/>
      <c r="FU263" s="14"/>
      <c r="FV263" s="14"/>
      <c r="FW263" s="14"/>
      <c r="FX263" s="14"/>
      <c r="FY263" s="14"/>
      <c r="FZ263" s="14"/>
      <c r="GA263" s="14"/>
      <c r="GB263" s="14"/>
      <c r="GC263" s="14"/>
      <c r="GD263" s="14"/>
      <c r="GE263" s="14"/>
      <c r="GF263" s="14"/>
      <c r="GG263" s="14"/>
      <c r="GH263" s="14"/>
      <c r="GI263" s="14"/>
      <c r="GJ263" s="14"/>
      <c r="GK263" s="14"/>
      <c r="GL263" s="14"/>
      <c r="GM263" s="14"/>
    </row>
    <row r="264" spans="1:195" x14ac:dyDescent="0.2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4"/>
      <c r="DF264" s="14"/>
      <c r="DG264" s="14"/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  <c r="EB264" s="14"/>
      <c r="EC264" s="14"/>
      <c r="ED264" s="14"/>
      <c r="EE264" s="14"/>
      <c r="EF264" s="14"/>
      <c r="EG264" s="14"/>
      <c r="EH264" s="14"/>
      <c r="EI264" s="14"/>
      <c r="EJ264" s="14"/>
      <c r="EK264" s="14"/>
      <c r="EL264" s="14"/>
      <c r="EM264" s="14"/>
      <c r="EN264" s="14"/>
      <c r="EO264" s="14"/>
      <c r="EP264" s="14"/>
      <c r="EQ264" s="14"/>
      <c r="ER264" s="14"/>
      <c r="ES264" s="14"/>
      <c r="ET264" s="14"/>
      <c r="EU264" s="14"/>
      <c r="EV264" s="14"/>
      <c r="EW264" s="14"/>
      <c r="EX264" s="14"/>
      <c r="EY264" s="14"/>
      <c r="EZ264" s="14"/>
      <c r="FA264" s="14"/>
      <c r="FB264" s="14"/>
      <c r="FC264" s="14"/>
      <c r="FD264" s="14"/>
      <c r="FE264" s="14"/>
      <c r="FF264" s="14"/>
      <c r="FG264" s="14"/>
      <c r="FH264" s="14"/>
      <c r="FI264" s="14"/>
      <c r="FJ264" s="14"/>
      <c r="FK264" s="14"/>
      <c r="FL264" s="14"/>
      <c r="FM264" s="14"/>
      <c r="FN264" s="14"/>
      <c r="FO264" s="14"/>
      <c r="FP264" s="14"/>
      <c r="FQ264" s="14"/>
      <c r="FR264" s="14"/>
      <c r="FS264" s="14"/>
      <c r="FT264" s="14"/>
      <c r="FU264" s="14"/>
      <c r="FV264" s="14"/>
      <c r="FW264" s="14"/>
      <c r="FX264" s="14"/>
      <c r="FY264" s="14"/>
      <c r="FZ264" s="14"/>
      <c r="GA264" s="14"/>
      <c r="GB264" s="14"/>
      <c r="GC264" s="14"/>
      <c r="GD264" s="14"/>
      <c r="GE264" s="14"/>
      <c r="GF264" s="14"/>
      <c r="GG264" s="14"/>
      <c r="GH264" s="14"/>
      <c r="GI264" s="14"/>
      <c r="GJ264" s="14"/>
      <c r="GK264" s="14"/>
      <c r="GL264" s="14"/>
      <c r="GM264" s="14"/>
    </row>
    <row r="265" spans="1:195" x14ac:dyDescent="0.2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A265" s="14"/>
      <c r="DB265" s="14"/>
      <c r="DC265" s="14"/>
      <c r="DD265" s="14"/>
      <c r="DE265" s="14"/>
      <c r="DF265" s="14"/>
      <c r="DG265" s="14"/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  <c r="EB265" s="14"/>
      <c r="EC265" s="14"/>
      <c r="ED265" s="14"/>
      <c r="EE265" s="14"/>
      <c r="EF265" s="14"/>
      <c r="EG265" s="14"/>
      <c r="EH265" s="14"/>
      <c r="EI265" s="14"/>
      <c r="EJ265" s="14"/>
      <c r="EK265" s="14"/>
      <c r="EL265" s="14"/>
      <c r="EM265" s="14"/>
      <c r="EN265" s="14"/>
      <c r="EO265" s="14"/>
      <c r="EP265" s="14"/>
      <c r="EQ265" s="14"/>
      <c r="ER265" s="14"/>
      <c r="ES265" s="14"/>
      <c r="ET265" s="14"/>
      <c r="EU265" s="14"/>
      <c r="EV265" s="14"/>
      <c r="EW265" s="14"/>
      <c r="EX265" s="14"/>
      <c r="EY265" s="14"/>
      <c r="EZ265" s="14"/>
      <c r="FA265" s="14"/>
      <c r="FB265" s="14"/>
      <c r="FC265" s="14"/>
      <c r="FD265" s="14"/>
      <c r="FE265" s="14"/>
      <c r="FF265" s="14"/>
      <c r="FG265" s="14"/>
      <c r="FH265" s="14"/>
      <c r="FI265" s="14"/>
      <c r="FJ265" s="14"/>
      <c r="FK265" s="14"/>
      <c r="FL265" s="14"/>
      <c r="FM265" s="14"/>
      <c r="FN265" s="14"/>
      <c r="FO265" s="14"/>
      <c r="FP265" s="14"/>
      <c r="FQ265" s="14"/>
      <c r="FR265" s="14"/>
      <c r="FS265" s="14"/>
      <c r="FT265" s="14"/>
      <c r="FU265" s="14"/>
      <c r="FV265" s="14"/>
      <c r="FW265" s="14"/>
      <c r="FX265" s="14"/>
      <c r="FY265" s="14"/>
      <c r="FZ265" s="14"/>
      <c r="GA265" s="14"/>
      <c r="GB265" s="14"/>
      <c r="GC265" s="14"/>
      <c r="GD265" s="14"/>
      <c r="GE265" s="14"/>
      <c r="GF265" s="14"/>
      <c r="GG265" s="14"/>
      <c r="GH265" s="14"/>
      <c r="GI265" s="14"/>
      <c r="GJ265" s="14"/>
      <c r="GK265" s="14"/>
      <c r="GL265" s="14"/>
      <c r="GM265" s="14"/>
    </row>
    <row r="266" spans="1:195" x14ac:dyDescent="0.2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  <c r="EB266" s="14"/>
      <c r="EC266" s="14"/>
      <c r="ED266" s="14"/>
      <c r="EE266" s="14"/>
      <c r="EF266" s="14"/>
      <c r="EG266" s="14"/>
      <c r="EH266" s="14"/>
      <c r="EI266" s="14"/>
      <c r="EJ266" s="14"/>
      <c r="EK266" s="14"/>
      <c r="EL266" s="14"/>
      <c r="EM266" s="14"/>
      <c r="EN266" s="14"/>
      <c r="EO266" s="14"/>
      <c r="EP266" s="14"/>
      <c r="EQ266" s="14"/>
      <c r="ER266" s="14"/>
      <c r="ES266" s="14"/>
      <c r="ET266" s="14"/>
      <c r="EU266" s="14"/>
      <c r="EV266" s="14"/>
      <c r="EW266" s="14"/>
      <c r="EX266" s="14"/>
      <c r="EY266" s="14"/>
      <c r="EZ266" s="14"/>
      <c r="FA266" s="14"/>
      <c r="FB266" s="14"/>
      <c r="FC266" s="14"/>
      <c r="FD266" s="14"/>
      <c r="FE266" s="14"/>
      <c r="FF266" s="14"/>
      <c r="FG266" s="14"/>
      <c r="FH266" s="14"/>
      <c r="FI266" s="14"/>
      <c r="FJ266" s="14"/>
      <c r="FK266" s="14"/>
      <c r="FL266" s="14"/>
      <c r="FM266" s="14"/>
      <c r="FN266" s="14"/>
      <c r="FO266" s="14"/>
      <c r="FP266" s="14"/>
      <c r="FQ266" s="14"/>
      <c r="FR266" s="14"/>
      <c r="FS266" s="14"/>
      <c r="FT266" s="14"/>
      <c r="FU266" s="14"/>
      <c r="FV266" s="14"/>
      <c r="FW266" s="14"/>
      <c r="FX266" s="14"/>
      <c r="FY266" s="14"/>
      <c r="FZ266" s="14"/>
      <c r="GA266" s="14"/>
      <c r="GB266" s="14"/>
      <c r="GC266" s="14"/>
      <c r="GD266" s="14"/>
      <c r="GE266" s="14"/>
      <c r="GF266" s="14"/>
      <c r="GG266" s="14"/>
      <c r="GH266" s="14"/>
      <c r="GI266" s="14"/>
      <c r="GJ266" s="14"/>
      <c r="GK266" s="14"/>
      <c r="GL266" s="14"/>
      <c r="GM266" s="14"/>
    </row>
    <row r="267" spans="1:195" x14ac:dyDescent="0.2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4"/>
      <c r="DF267" s="14"/>
      <c r="DG267" s="14"/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  <c r="EB267" s="14"/>
      <c r="EC267" s="14"/>
      <c r="ED267" s="14"/>
      <c r="EE267" s="14"/>
      <c r="EF267" s="14"/>
      <c r="EG267" s="14"/>
      <c r="EH267" s="14"/>
      <c r="EI267" s="14"/>
      <c r="EJ267" s="14"/>
      <c r="EK267" s="14"/>
      <c r="EL267" s="14"/>
      <c r="EM267" s="14"/>
      <c r="EN267" s="14"/>
      <c r="EO267" s="14"/>
      <c r="EP267" s="14"/>
      <c r="EQ267" s="14"/>
      <c r="ER267" s="14"/>
      <c r="ES267" s="14"/>
      <c r="ET267" s="14"/>
      <c r="EU267" s="14"/>
      <c r="EV267" s="14"/>
      <c r="EW267" s="14"/>
      <c r="EX267" s="14"/>
      <c r="EY267" s="14"/>
      <c r="EZ267" s="14"/>
      <c r="FA267" s="14"/>
      <c r="FB267" s="14"/>
      <c r="FC267" s="14"/>
      <c r="FD267" s="14"/>
      <c r="FE267" s="14"/>
      <c r="FF267" s="14"/>
      <c r="FG267" s="14"/>
      <c r="FH267" s="14"/>
      <c r="FI267" s="14"/>
      <c r="FJ267" s="14"/>
      <c r="FK267" s="14"/>
      <c r="FL267" s="14"/>
      <c r="FM267" s="14"/>
      <c r="FN267" s="14"/>
      <c r="FO267" s="14"/>
      <c r="FP267" s="14"/>
      <c r="FQ267" s="14"/>
      <c r="FR267" s="14"/>
      <c r="FS267" s="14"/>
      <c r="FT267" s="14"/>
      <c r="FU267" s="14"/>
      <c r="FV267" s="14"/>
      <c r="FW267" s="14"/>
      <c r="FX267" s="14"/>
      <c r="FY267" s="14"/>
      <c r="FZ267" s="14"/>
      <c r="GA267" s="14"/>
      <c r="GB267" s="14"/>
      <c r="GC267" s="14"/>
      <c r="GD267" s="14"/>
      <c r="GE267" s="14"/>
      <c r="GF267" s="14"/>
      <c r="GG267" s="14"/>
      <c r="GH267" s="14"/>
      <c r="GI267" s="14"/>
      <c r="GJ267" s="14"/>
      <c r="GK267" s="14"/>
      <c r="GL267" s="14"/>
      <c r="GM267" s="14"/>
    </row>
    <row r="268" spans="1:195" x14ac:dyDescent="0.2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4"/>
      <c r="DF268" s="14"/>
      <c r="DG268" s="14"/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  <c r="EB268" s="14"/>
      <c r="EC268" s="14"/>
      <c r="ED268" s="14"/>
      <c r="EE268" s="14"/>
      <c r="EF268" s="14"/>
      <c r="EG268" s="14"/>
      <c r="EH268" s="14"/>
      <c r="EI268" s="14"/>
      <c r="EJ268" s="14"/>
      <c r="EK268" s="14"/>
      <c r="EL268" s="14"/>
      <c r="EM268" s="14"/>
      <c r="EN268" s="14"/>
      <c r="EO268" s="14"/>
      <c r="EP268" s="14"/>
      <c r="EQ268" s="14"/>
      <c r="ER268" s="14"/>
      <c r="ES268" s="14"/>
      <c r="ET268" s="14"/>
      <c r="EU268" s="14"/>
      <c r="EV268" s="14"/>
      <c r="EW268" s="14"/>
      <c r="EX268" s="14"/>
      <c r="EY268" s="14"/>
      <c r="EZ268" s="14"/>
      <c r="FA268" s="14"/>
      <c r="FB268" s="14"/>
      <c r="FC268" s="14"/>
      <c r="FD268" s="14"/>
      <c r="FE268" s="14"/>
      <c r="FF268" s="14"/>
      <c r="FG268" s="14"/>
      <c r="FH268" s="14"/>
      <c r="FI268" s="14"/>
      <c r="FJ268" s="14"/>
      <c r="FK268" s="14"/>
      <c r="FL268" s="14"/>
      <c r="FM268" s="14"/>
      <c r="FN268" s="14"/>
      <c r="FO268" s="14"/>
      <c r="FP268" s="14"/>
      <c r="FQ268" s="14"/>
      <c r="FR268" s="14"/>
      <c r="FS268" s="14"/>
      <c r="FT268" s="14"/>
      <c r="FU268" s="14"/>
      <c r="FV268" s="14"/>
      <c r="FW268" s="14"/>
      <c r="FX268" s="14"/>
      <c r="FY268" s="14"/>
      <c r="FZ268" s="14"/>
      <c r="GA268" s="14"/>
      <c r="GB268" s="14"/>
      <c r="GC268" s="14"/>
      <c r="GD268" s="14"/>
      <c r="GE268" s="14"/>
      <c r="GF268" s="14"/>
      <c r="GG268" s="14"/>
      <c r="GH268" s="14"/>
      <c r="GI268" s="14"/>
      <c r="GJ268" s="14"/>
      <c r="GK268" s="14"/>
      <c r="GL268" s="14"/>
      <c r="GM268" s="14"/>
    </row>
    <row r="269" spans="1:195" x14ac:dyDescent="0.2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A269" s="14"/>
      <c r="DB269" s="14"/>
      <c r="DC269" s="14"/>
      <c r="DD269" s="14"/>
      <c r="DE269" s="14"/>
      <c r="DF269" s="14"/>
      <c r="DG269" s="14"/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  <c r="EB269" s="14"/>
      <c r="EC269" s="14"/>
      <c r="ED269" s="14"/>
      <c r="EE269" s="14"/>
      <c r="EF269" s="14"/>
      <c r="EG269" s="14"/>
      <c r="EH269" s="14"/>
      <c r="EI269" s="14"/>
      <c r="EJ269" s="14"/>
      <c r="EK269" s="14"/>
      <c r="EL269" s="14"/>
      <c r="EM269" s="14"/>
      <c r="EN269" s="14"/>
      <c r="EO269" s="14"/>
      <c r="EP269" s="14"/>
      <c r="EQ269" s="14"/>
      <c r="ER269" s="14"/>
      <c r="ES269" s="14"/>
      <c r="ET269" s="14"/>
      <c r="EU269" s="14"/>
      <c r="EV269" s="14"/>
      <c r="EW269" s="14"/>
      <c r="EX269" s="14"/>
      <c r="EY269" s="14"/>
      <c r="EZ269" s="14"/>
      <c r="FA269" s="14"/>
      <c r="FB269" s="14"/>
      <c r="FC269" s="14"/>
      <c r="FD269" s="14"/>
      <c r="FE269" s="14"/>
      <c r="FF269" s="14"/>
      <c r="FG269" s="14"/>
      <c r="FH269" s="14"/>
      <c r="FI269" s="14"/>
      <c r="FJ269" s="14"/>
      <c r="FK269" s="14"/>
      <c r="FL269" s="14"/>
      <c r="FM269" s="14"/>
      <c r="FN269" s="14"/>
      <c r="FO269" s="14"/>
      <c r="FP269" s="14"/>
      <c r="FQ269" s="14"/>
      <c r="FR269" s="14"/>
      <c r="FS269" s="14"/>
      <c r="FT269" s="14"/>
      <c r="FU269" s="14"/>
      <c r="FV269" s="14"/>
      <c r="FW269" s="14"/>
      <c r="FX269" s="14"/>
      <c r="FY269" s="14"/>
      <c r="FZ269" s="14"/>
      <c r="GA269" s="14"/>
      <c r="GB269" s="14"/>
      <c r="GC269" s="14"/>
      <c r="GD269" s="14"/>
      <c r="GE269" s="14"/>
      <c r="GF269" s="14"/>
      <c r="GG269" s="14"/>
      <c r="GH269" s="14"/>
      <c r="GI269" s="14"/>
      <c r="GJ269" s="14"/>
      <c r="GK269" s="14"/>
      <c r="GL269" s="14"/>
      <c r="GM269" s="14"/>
    </row>
    <row r="270" spans="1:195" x14ac:dyDescent="0.2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A270" s="14"/>
      <c r="DB270" s="14"/>
      <c r="DC270" s="14"/>
      <c r="DD270" s="14"/>
      <c r="DE270" s="14"/>
      <c r="DF270" s="14"/>
      <c r="DG270" s="14"/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  <c r="EB270" s="14"/>
      <c r="EC270" s="14"/>
      <c r="ED270" s="14"/>
      <c r="EE270" s="14"/>
      <c r="EF270" s="14"/>
      <c r="EG270" s="14"/>
      <c r="EH270" s="14"/>
      <c r="EI270" s="14"/>
      <c r="EJ270" s="14"/>
      <c r="EK270" s="14"/>
      <c r="EL270" s="14"/>
      <c r="EM270" s="14"/>
      <c r="EN270" s="14"/>
      <c r="EO270" s="14"/>
      <c r="EP270" s="14"/>
      <c r="EQ270" s="14"/>
      <c r="ER270" s="14"/>
      <c r="ES270" s="14"/>
      <c r="ET270" s="14"/>
      <c r="EU270" s="14"/>
      <c r="EV270" s="14"/>
      <c r="EW270" s="14"/>
      <c r="EX270" s="14"/>
      <c r="EY270" s="14"/>
      <c r="EZ270" s="14"/>
      <c r="FA270" s="14"/>
      <c r="FB270" s="14"/>
      <c r="FC270" s="14"/>
      <c r="FD270" s="14"/>
      <c r="FE270" s="14"/>
      <c r="FF270" s="14"/>
      <c r="FG270" s="14"/>
      <c r="FH270" s="14"/>
      <c r="FI270" s="14"/>
      <c r="FJ270" s="14"/>
      <c r="FK270" s="14"/>
      <c r="FL270" s="14"/>
      <c r="FM270" s="14"/>
      <c r="FN270" s="14"/>
      <c r="FO270" s="14"/>
      <c r="FP270" s="14"/>
      <c r="FQ270" s="14"/>
      <c r="FR270" s="14"/>
      <c r="FS270" s="14"/>
      <c r="FT270" s="14"/>
      <c r="FU270" s="14"/>
      <c r="FV270" s="14"/>
      <c r="FW270" s="14"/>
      <c r="FX270" s="14"/>
      <c r="FY270" s="14"/>
      <c r="FZ270" s="14"/>
      <c r="GA270" s="14"/>
      <c r="GB270" s="14"/>
      <c r="GC270" s="14"/>
      <c r="GD270" s="14"/>
      <c r="GE270" s="14"/>
      <c r="GF270" s="14"/>
      <c r="GG270" s="14"/>
      <c r="GH270" s="14"/>
      <c r="GI270" s="14"/>
      <c r="GJ270" s="14"/>
      <c r="GK270" s="14"/>
      <c r="GL270" s="14"/>
      <c r="GM270" s="14"/>
    </row>
    <row r="271" spans="1:195" x14ac:dyDescent="0.2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4"/>
      <c r="DF271" s="14"/>
      <c r="DG271" s="14"/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  <c r="EB271" s="14"/>
      <c r="EC271" s="14"/>
      <c r="ED271" s="14"/>
      <c r="EE271" s="14"/>
      <c r="EF271" s="14"/>
      <c r="EG271" s="14"/>
      <c r="EH271" s="14"/>
      <c r="EI271" s="14"/>
      <c r="EJ271" s="14"/>
      <c r="EK271" s="14"/>
      <c r="EL271" s="14"/>
      <c r="EM271" s="14"/>
      <c r="EN271" s="14"/>
      <c r="EO271" s="14"/>
      <c r="EP271" s="14"/>
      <c r="EQ271" s="14"/>
      <c r="ER271" s="14"/>
      <c r="ES271" s="14"/>
      <c r="ET271" s="14"/>
      <c r="EU271" s="14"/>
      <c r="EV271" s="14"/>
      <c r="EW271" s="14"/>
      <c r="EX271" s="14"/>
      <c r="EY271" s="14"/>
      <c r="EZ271" s="14"/>
      <c r="FA271" s="14"/>
      <c r="FB271" s="14"/>
      <c r="FC271" s="14"/>
      <c r="FD271" s="14"/>
      <c r="FE271" s="14"/>
      <c r="FF271" s="14"/>
      <c r="FG271" s="14"/>
      <c r="FH271" s="14"/>
      <c r="FI271" s="14"/>
      <c r="FJ271" s="14"/>
      <c r="FK271" s="14"/>
      <c r="FL271" s="14"/>
      <c r="FM271" s="14"/>
      <c r="FN271" s="14"/>
      <c r="FO271" s="14"/>
      <c r="FP271" s="14"/>
      <c r="FQ271" s="14"/>
      <c r="FR271" s="14"/>
      <c r="FS271" s="14"/>
      <c r="FT271" s="14"/>
      <c r="FU271" s="14"/>
      <c r="FV271" s="14"/>
      <c r="FW271" s="14"/>
      <c r="FX271" s="14"/>
      <c r="FY271" s="14"/>
      <c r="FZ271" s="14"/>
      <c r="GA271" s="14"/>
      <c r="GB271" s="14"/>
      <c r="GC271" s="14"/>
      <c r="GD271" s="14"/>
      <c r="GE271" s="14"/>
      <c r="GF271" s="14"/>
      <c r="GG271" s="14"/>
      <c r="GH271" s="14"/>
      <c r="GI271" s="14"/>
      <c r="GJ271" s="14"/>
      <c r="GK271" s="14"/>
      <c r="GL271" s="14"/>
      <c r="GM271" s="14"/>
    </row>
    <row r="272" spans="1:195" x14ac:dyDescent="0.2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4"/>
      <c r="DF272" s="14"/>
      <c r="DG272" s="14"/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  <c r="EB272" s="14"/>
      <c r="EC272" s="14"/>
      <c r="ED272" s="14"/>
      <c r="EE272" s="14"/>
      <c r="EF272" s="14"/>
      <c r="EG272" s="14"/>
      <c r="EH272" s="14"/>
      <c r="EI272" s="14"/>
      <c r="EJ272" s="14"/>
      <c r="EK272" s="14"/>
      <c r="EL272" s="14"/>
      <c r="EM272" s="14"/>
      <c r="EN272" s="14"/>
      <c r="EO272" s="14"/>
      <c r="EP272" s="14"/>
      <c r="EQ272" s="14"/>
      <c r="ER272" s="14"/>
      <c r="ES272" s="14"/>
      <c r="ET272" s="14"/>
      <c r="EU272" s="14"/>
      <c r="EV272" s="14"/>
      <c r="EW272" s="14"/>
      <c r="EX272" s="14"/>
      <c r="EY272" s="14"/>
      <c r="EZ272" s="14"/>
      <c r="FA272" s="14"/>
      <c r="FB272" s="14"/>
      <c r="FC272" s="14"/>
      <c r="FD272" s="14"/>
      <c r="FE272" s="14"/>
      <c r="FF272" s="14"/>
      <c r="FG272" s="14"/>
      <c r="FH272" s="14"/>
      <c r="FI272" s="14"/>
      <c r="FJ272" s="14"/>
      <c r="FK272" s="14"/>
      <c r="FL272" s="14"/>
      <c r="FM272" s="14"/>
      <c r="FN272" s="14"/>
      <c r="FO272" s="14"/>
      <c r="FP272" s="14"/>
      <c r="FQ272" s="14"/>
      <c r="FR272" s="14"/>
      <c r="FS272" s="14"/>
      <c r="FT272" s="14"/>
      <c r="FU272" s="14"/>
      <c r="FV272" s="14"/>
      <c r="FW272" s="14"/>
      <c r="FX272" s="14"/>
      <c r="FY272" s="14"/>
      <c r="FZ272" s="14"/>
      <c r="GA272" s="14"/>
      <c r="GB272" s="14"/>
      <c r="GC272" s="14"/>
      <c r="GD272" s="14"/>
      <c r="GE272" s="14"/>
      <c r="GF272" s="14"/>
      <c r="GG272" s="14"/>
      <c r="GH272" s="14"/>
      <c r="GI272" s="14"/>
      <c r="GJ272" s="14"/>
      <c r="GK272" s="14"/>
      <c r="GL272" s="14"/>
      <c r="GM272" s="14"/>
    </row>
    <row r="273" spans="1:195" x14ac:dyDescent="0.2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A273" s="14"/>
      <c r="DB273" s="14"/>
      <c r="DC273" s="14"/>
      <c r="DD273" s="14"/>
      <c r="DE273" s="14"/>
      <c r="DF273" s="14"/>
      <c r="DG273" s="14"/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  <c r="EB273" s="14"/>
      <c r="EC273" s="14"/>
      <c r="ED273" s="14"/>
      <c r="EE273" s="14"/>
      <c r="EF273" s="14"/>
      <c r="EG273" s="14"/>
      <c r="EH273" s="14"/>
      <c r="EI273" s="14"/>
      <c r="EJ273" s="14"/>
      <c r="EK273" s="14"/>
      <c r="EL273" s="14"/>
      <c r="EM273" s="14"/>
      <c r="EN273" s="14"/>
      <c r="EO273" s="14"/>
      <c r="EP273" s="14"/>
      <c r="EQ273" s="14"/>
      <c r="ER273" s="14"/>
      <c r="ES273" s="14"/>
      <c r="ET273" s="14"/>
      <c r="EU273" s="14"/>
      <c r="EV273" s="14"/>
      <c r="EW273" s="14"/>
      <c r="EX273" s="14"/>
      <c r="EY273" s="14"/>
      <c r="EZ273" s="14"/>
      <c r="FA273" s="14"/>
      <c r="FB273" s="14"/>
      <c r="FC273" s="14"/>
      <c r="FD273" s="14"/>
      <c r="FE273" s="14"/>
      <c r="FF273" s="14"/>
      <c r="FG273" s="14"/>
      <c r="FH273" s="14"/>
      <c r="FI273" s="14"/>
      <c r="FJ273" s="14"/>
      <c r="FK273" s="14"/>
      <c r="FL273" s="14"/>
      <c r="FM273" s="14"/>
      <c r="FN273" s="14"/>
      <c r="FO273" s="14"/>
      <c r="FP273" s="14"/>
      <c r="FQ273" s="14"/>
      <c r="FR273" s="14"/>
      <c r="FS273" s="14"/>
      <c r="FT273" s="14"/>
      <c r="FU273" s="14"/>
      <c r="FV273" s="14"/>
      <c r="FW273" s="14"/>
      <c r="FX273" s="14"/>
      <c r="FY273" s="14"/>
      <c r="FZ273" s="14"/>
      <c r="GA273" s="14"/>
      <c r="GB273" s="14"/>
      <c r="GC273" s="14"/>
      <c r="GD273" s="14"/>
      <c r="GE273" s="14"/>
      <c r="GF273" s="14"/>
      <c r="GG273" s="14"/>
      <c r="GH273" s="14"/>
      <c r="GI273" s="14"/>
      <c r="GJ273" s="14"/>
      <c r="GK273" s="14"/>
      <c r="GL273" s="14"/>
      <c r="GM273" s="14"/>
    </row>
    <row r="274" spans="1:195" x14ac:dyDescent="0.2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  <c r="EB274" s="14"/>
      <c r="EC274" s="14"/>
      <c r="ED274" s="14"/>
      <c r="EE274" s="14"/>
      <c r="EF274" s="14"/>
      <c r="EG274" s="14"/>
      <c r="EH274" s="14"/>
      <c r="EI274" s="14"/>
      <c r="EJ274" s="14"/>
      <c r="EK274" s="14"/>
      <c r="EL274" s="14"/>
      <c r="EM274" s="14"/>
      <c r="EN274" s="14"/>
      <c r="EO274" s="14"/>
      <c r="EP274" s="14"/>
      <c r="EQ274" s="14"/>
      <c r="ER274" s="14"/>
      <c r="ES274" s="14"/>
      <c r="ET274" s="14"/>
      <c r="EU274" s="14"/>
      <c r="EV274" s="14"/>
      <c r="EW274" s="14"/>
      <c r="EX274" s="14"/>
      <c r="EY274" s="14"/>
      <c r="EZ274" s="14"/>
      <c r="FA274" s="14"/>
      <c r="FB274" s="14"/>
      <c r="FC274" s="14"/>
      <c r="FD274" s="14"/>
      <c r="FE274" s="14"/>
      <c r="FF274" s="14"/>
      <c r="FG274" s="14"/>
      <c r="FH274" s="14"/>
      <c r="FI274" s="14"/>
      <c r="FJ274" s="14"/>
      <c r="FK274" s="14"/>
      <c r="FL274" s="14"/>
      <c r="FM274" s="14"/>
      <c r="FN274" s="14"/>
      <c r="FO274" s="14"/>
      <c r="FP274" s="14"/>
      <c r="FQ274" s="14"/>
      <c r="FR274" s="14"/>
      <c r="FS274" s="14"/>
      <c r="FT274" s="14"/>
      <c r="FU274" s="14"/>
      <c r="FV274" s="14"/>
      <c r="FW274" s="14"/>
      <c r="FX274" s="14"/>
      <c r="FY274" s="14"/>
      <c r="FZ274" s="14"/>
      <c r="GA274" s="14"/>
      <c r="GB274" s="14"/>
      <c r="GC274" s="14"/>
      <c r="GD274" s="14"/>
      <c r="GE274" s="14"/>
      <c r="GF274" s="14"/>
      <c r="GG274" s="14"/>
      <c r="GH274" s="14"/>
      <c r="GI274" s="14"/>
      <c r="GJ274" s="14"/>
      <c r="GK274" s="14"/>
      <c r="GL274" s="14"/>
      <c r="GM274" s="14"/>
    </row>
    <row r="275" spans="1:195" x14ac:dyDescent="0.2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  <c r="EB275" s="14"/>
      <c r="EC275" s="14"/>
      <c r="ED275" s="14"/>
      <c r="EE275" s="14"/>
      <c r="EF275" s="14"/>
      <c r="EG275" s="14"/>
      <c r="EH275" s="14"/>
      <c r="EI275" s="14"/>
      <c r="EJ275" s="14"/>
      <c r="EK275" s="14"/>
      <c r="EL275" s="14"/>
      <c r="EM275" s="14"/>
      <c r="EN275" s="14"/>
      <c r="EO275" s="14"/>
      <c r="EP275" s="14"/>
      <c r="EQ275" s="14"/>
      <c r="ER275" s="14"/>
      <c r="ES275" s="14"/>
      <c r="ET275" s="14"/>
      <c r="EU275" s="14"/>
      <c r="EV275" s="14"/>
      <c r="EW275" s="14"/>
      <c r="EX275" s="14"/>
      <c r="EY275" s="14"/>
      <c r="EZ275" s="14"/>
      <c r="FA275" s="14"/>
      <c r="FB275" s="14"/>
      <c r="FC275" s="14"/>
      <c r="FD275" s="14"/>
      <c r="FE275" s="14"/>
      <c r="FF275" s="14"/>
      <c r="FG275" s="14"/>
      <c r="FH275" s="14"/>
      <c r="FI275" s="14"/>
      <c r="FJ275" s="14"/>
      <c r="FK275" s="14"/>
      <c r="FL275" s="14"/>
      <c r="FM275" s="14"/>
      <c r="FN275" s="14"/>
      <c r="FO275" s="14"/>
      <c r="FP275" s="14"/>
      <c r="FQ275" s="14"/>
      <c r="FR275" s="14"/>
      <c r="FS275" s="14"/>
      <c r="FT275" s="14"/>
      <c r="FU275" s="14"/>
      <c r="FV275" s="14"/>
      <c r="FW275" s="14"/>
      <c r="FX275" s="14"/>
      <c r="FY275" s="14"/>
      <c r="FZ275" s="14"/>
      <c r="GA275" s="14"/>
      <c r="GB275" s="14"/>
      <c r="GC275" s="14"/>
      <c r="GD275" s="14"/>
      <c r="GE275" s="14"/>
      <c r="GF275" s="14"/>
      <c r="GG275" s="14"/>
      <c r="GH275" s="14"/>
      <c r="GI275" s="14"/>
      <c r="GJ275" s="14"/>
      <c r="GK275" s="14"/>
      <c r="GL275" s="14"/>
      <c r="GM275" s="14"/>
    </row>
    <row r="276" spans="1:195" x14ac:dyDescent="0.2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  <c r="EH276" s="14"/>
      <c r="EI276" s="14"/>
      <c r="EJ276" s="14"/>
      <c r="EK276" s="14"/>
      <c r="EL276" s="14"/>
      <c r="EM276" s="14"/>
      <c r="EN276" s="14"/>
      <c r="EO276" s="14"/>
      <c r="EP276" s="14"/>
      <c r="EQ276" s="14"/>
      <c r="ER276" s="14"/>
      <c r="ES276" s="14"/>
      <c r="ET276" s="14"/>
      <c r="EU276" s="14"/>
      <c r="EV276" s="14"/>
      <c r="EW276" s="14"/>
      <c r="EX276" s="14"/>
      <c r="EY276" s="14"/>
      <c r="EZ276" s="14"/>
      <c r="FA276" s="14"/>
      <c r="FB276" s="14"/>
      <c r="FC276" s="14"/>
      <c r="FD276" s="14"/>
      <c r="FE276" s="14"/>
      <c r="FF276" s="14"/>
      <c r="FG276" s="14"/>
      <c r="FH276" s="14"/>
      <c r="FI276" s="14"/>
      <c r="FJ276" s="14"/>
      <c r="FK276" s="14"/>
      <c r="FL276" s="14"/>
      <c r="FM276" s="14"/>
      <c r="FN276" s="14"/>
      <c r="FO276" s="14"/>
      <c r="FP276" s="14"/>
      <c r="FQ276" s="14"/>
      <c r="FR276" s="14"/>
      <c r="FS276" s="14"/>
      <c r="FT276" s="14"/>
      <c r="FU276" s="14"/>
      <c r="FV276" s="14"/>
      <c r="FW276" s="14"/>
      <c r="FX276" s="14"/>
      <c r="FY276" s="14"/>
      <c r="FZ276" s="14"/>
      <c r="GA276" s="14"/>
      <c r="GB276" s="14"/>
      <c r="GC276" s="14"/>
      <c r="GD276" s="14"/>
      <c r="GE276" s="14"/>
      <c r="GF276" s="14"/>
      <c r="GG276" s="14"/>
      <c r="GH276" s="14"/>
      <c r="GI276" s="14"/>
      <c r="GJ276" s="14"/>
      <c r="GK276" s="14"/>
      <c r="GL276" s="14"/>
      <c r="GM276" s="14"/>
    </row>
    <row r="277" spans="1:195" x14ac:dyDescent="0.2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  <c r="EB277" s="14"/>
      <c r="EC277" s="14"/>
      <c r="ED277" s="14"/>
      <c r="EE277" s="14"/>
      <c r="EF277" s="14"/>
      <c r="EG277" s="14"/>
      <c r="EH277" s="14"/>
      <c r="EI277" s="14"/>
      <c r="EJ277" s="14"/>
      <c r="EK277" s="14"/>
      <c r="EL277" s="14"/>
      <c r="EM277" s="14"/>
      <c r="EN277" s="14"/>
      <c r="EO277" s="14"/>
      <c r="EP277" s="14"/>
      <c r="EQ277" s="14"/>
      <c r="ER277" s="14"/>
      <c r="ES277" s="14"/>
      <c r="ET277" s="14"/>
      <c r="EU277" s="14"/>
      <c r="EV277" s="14"/>
      <c r="EW277" s="14"/>
      <c r="EX277" s="14"/>
      <c r="EY277" s="14"/>
      <c r="EZ277" s="14"/>
      <c r="FA277" s="14"/>
      <c r="FB277" s="14"/>
      <c r="FC277" s="14"/>
      <c r="FD277" s="14"/>
      <c r="FE277" s="14"/>
      <c r="FF277" s="14"/>
      <c r="FG277" s="14"/>
      <c r="FH277" s="14"/>
      <c r="FI277" s="14"/>
      <c r="FJ277" s="14"/>
      <c r="FK277" s="14"/>
      <c r="FL277" s="14"/>
      <c r="FM277" s="14"/>
      <c r="FN277" s="14"/>
      <c r="FO277" s="14"/>
      <c r="FP277" s="14"/>
      <c r="FQ277" s="14"/>
      <c r="FR277" s="14"/>
      <c r="FS277" s="14"/>
      <c r="FT277" s="14"/>
      <c r="FU277" s="14"/>
      <c r="FV277" s="14"/>
      <c r="FW277" s="14"/>
      <c r="FX277" s="14"/>
      <c r="FY277" s="14"/>
      <c r="FZ277" s="14"/>
      <c r="GA277" s="14"/>
      <c r="GB277" s="14"/>
      <c r="GC277" s="14"/>
      <c r="GD277" s="14"/>
      <c r="GE277" s="14"/>
      <c r="GF277" s="14"/>
      <c r="GG277" s="14"/>
      <c r="GH277" s="14"/>
      <c r="GI277" s="14"/>
      <c r="GJ277" s="14"/>
      <c r="GK277" s="14"/>
      <c r="GL277" s="14"/>
      <c r="GM277" s="14"/>
    </row>
    <row r="278" spans="1:195" x14ac:dyDescent="0.2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A278" s="14"/>
      <c r="DB278" s="14"/>
      <c r="DC278" s="14"/>
      <c r="DD278" s="14"/>
      <c r="DE278" s="14"/>
      <c r="DF278" s="14"/>
      <c r="DG278" s="14"/>
      <c r="DH278" s="14"/>
      <c r="DI278" s="14"/>
      <c r="DJ278" s="14"/>
      <c r="DK278" s="14"/>
      <c r="DL278" s="14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  <c r="EB278" s="14"/>
      <c r="EC278" s="14"/>
      <c r="ED278" s="14"/>
      <c r="EE278" s="14"/>
      <c r="EF278" s="14"/>
      <c r="EG278" s="14"/>
      <c r="EH278" s="14"/>
      <c r="EI278" s="14"/>
      <c r="EJ278" s="14"/>
      <c r="EK278" s="14"/>
      <c r="EL278" s="14"/>
      <c r="EM278" s="14"/>
      <c r="EN278" s="14"/>
      <c r="EO278" s="14"/>
      <c r="EP278" s="14"/>
      <c r="EQ278" s="14"/>
      <c r="ER278" s="14"/>
      <c r="ES278" s="14"/>
      <c r="ET278" s="14"/>
      <c r="EU278" s="14"/>
      <c r="EV278" s="14"/>
      <c r="EW278" s="14"/>
      <c r="EX278" s="14"/>
      <c r="EY278" s="14"/>
      <c r="EZ278" s="14"/>
      <c r="FA278" s="14"/>
      <c r="FB278" s="14"/>
      <c r="FC278" s="14"/>
      <c r="FD278" s="14"/>
      <c r="FE278" s="14"/>
      <c r="FF278" s="14"/>
      <c r="FG278" s="14"/>
      <c r="FH278" s="14"/>
      <c r="FI278" s="14"/>
      <c r="FJ278" s="14"/>
      <c r="FK278" s="14"/>
      <c r="FL278" s="14"/>
      <c r="FM278" s="14"/>
      <c r="FN278" s="14"/>
      <c r="FO278" s="14"/>
      <c r="FP278" s="14"/>
      <c r="FQ278" s="14"/>
      <c r="FR278" s="14"/>
      <c r="FS278" s="14"/>
      <c r="FT278" s="14"/>
      <c r="FU278" s="14"/>
      <c r="FV278" s="14"/>
      <c r="FW278" s="14"/>
      <c r="FX278" s="14"/>
      <c r="FY278" s="14"/>
      <c r="FZ278" s="14"/>
      <c r="GA278" s="14"/>
      <c r="GB278" s="14"/>
      <c r="GC278" s="14"/>
      <c r="GD278" s="14"/>
      <c r="GE278" s="14"/>
      <c r="GF278" s="14"/>
      <c r="GG278" s="14"/>
      <c r="GH278" s="14"/>
      <c r="GI278" s="14"/>
      <c r="GJ278" s="14"/>
      <c r="GK278" s="14"/>
      <c r="GL278" s="14"/>
      <c r="GM278" s="14"/>
    </row>
    <row r="279" spans="1:195" x14ac:dyDescent="0.2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  <c r="EB279" s="14"/>
      <c r="EC279" s="14"/>
      <c r="ED279" s="14"/>
      <c r="EE279" s="14"/>
      <c r="EF279" s="14"/>
      <c r="EG279" s="14"/>
      <c r="EH279" s="14"/>
      <c r="EI279" s="14"/>
      <c r="EJ279" s="14"/>
      <c r="EK279" s="14"/>
      <c r="EL279" s="14"/>
      <c r="EM279" s="14"/>
      <c r="EN279" s="14"/>
      <c r="EO279" s="14"/>
      <c r="EP279" s="14"/>
      <c r="EQ279" s="14"/>
      <c r="ER279" s="14"/>
      <c r="ES279" s="14"/>
      <c r="ET279" s="14"/>
      <c r="EU279" s="14"/>
      <c r="EV279" s="14"/>
      <c r="EW279" s="14"/>
      <c r="EX279" s="14"/>
      <c r="EY279" s="14"/>
      <c r="EZ279" s="14"/>
      <c r="FA279" s="14"/>
      <c r="FB279" s="14"/>
      <c r="FC279" s="14"/>
      <c r="FD279" s="14"/>
      <c r="FE279" s="14"/>
      <c r="FF279" s="14"/>
      <c r="FG279" s="14"/>
      <c r="FH279" s="14"/>
      <c r="FI279" s="14"/>
      <c r="FJ279" s="14"/>
      <c r="FK279" s="14"/>
      <c r="FL279" s="14"/>
      <c r="FM279" s="14"/>
      <c r="FN279" s="14"/>
      <c r="FO279" s="14"/>
      <c r="FP279" s="14"/>
      <c r="FQ279" s="14"/>
      <c r="FR279" s="14"/>
      <c r="FS279" s="14"/>
      <c r="FT279" s="14"/>
      <c r="FU279" s="14"/>
      <c r="FV279" s="14"/>
      <c r="FW279" s="14"/>
      <c r="FX279" s="14"/>
      <c r="FY279" s="14"/>
      <c r="FZ279" s="14"/>
      <c r="GA279" s="14"/>
      <c r="GB279" s="14"/>
      <c r="GC279" s="14"/>
      <c r="GD279" s="14"/>
      <c r="GE279" s="14"/>
      <c r="GF279" s="14"/>
      <c r="GG279" s="14"/>
      <c r="GH279" s="14"/>
      <c r="GI279" s="14"/>
      <c r="GJ279" s="14"/>
      <c r="GK279" s="14"/>
      <c r="GL279" s="14"/>
      <c r="GM279" s="14"/>
    </row>
    <row r="280" spans="1:195" x14ac:dyDescent="0.2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4"/>
      <c r="DF280" s="14"/>
      <c r="DG280" s="14"/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  <c r="EB280" s="14"/>
      <c r="EC280" s="14"/>
      <c r="ED280" s="14"/>
      <c r="EE280" s="14"/>
      <c r="EF280" s="14"/>
      <c r="EG280" s="14"/>
      <c r="EH280" s="14"/>
      <c r="EI280" s="14"/>
      <c r="EJ280" s="14"/>
      <c r="EK280" s="14"/>
      <c r="EL280" s="14"/>
      <c r="EM280" s="14"/>
      <c r="EN280" s="14"/>
      <c r="EO280" s="14"/>
      <c r="EP280" s="14"/>
      <c r="EQ280" s="14"/>
      <c r="ER280" s="14"/>
      <c r="ES280" s="14"/>
      <c r="ET280" s="14"/>
      <c r="EU280" s="14"/>
      <c r="EV280" s="14"/>
      <c r="EW280" s="14"/>
      <c r="EX280" s="14"/>
      <c r="EY280" s="14"/>
      <c r="EZ280" s="14"/>
      <c r="FA280" s="14"/>
      <c r="FB280" s="14"/>
      <c r="FC280" s="14"/>
      <c r="FD280" s="14"/>
      <c r="FE280" s="14"/>
      <c r="FF280" s="14"/>
      <c r="FG280" s="14"/>
      <c r="FH280" s="14"/>
      <c r="FI280" s="14"/>
      <c r="FJ280" s="14"/>
      <c r="FK280" s="14"/>
      <c r="FL280" s="14"/>
      <c r="FM280" s="14"/>
      <c r="FN280" s="14"/>
      <c r="FO280" s="14"/>
      <c r="FP280" s="14"/>
      <c r="FQ280" s="14"/>
      <c r="FR280" s="14"/>
      <c r="FS280" s="14"/>
      <c r="FT280" s="14"/>
      <c r="FU280" s="14"/>
      <c r="FV280" s="14"/>
      <c r="FW280" s="14"/>
      <c r="FX280" s="14"/>
      <c r="FY280" s="14"/>
      <c r="FZ280" s="14"/>
      <c r="GA280" s="14"/>
      <c r="GB280" s="14"/>
      <c r="GC280" s="14"/>
      <c r="GD280" s="14"/>
      <c r="GE280" s="14"/>
      <c r="GF280" s="14"/>
      <c r="GG280" s="14"/>
      <c r="GH280" s="14"/>
      <c r="GI280" s="14"/>
      <c r="GJ280" s="14"/>
      <c r="GK280" s="14"/>
      <c r="GL280" s="14"/>
      <c r="GM280" s="14"/>
    </row>
    <row r="281" spans="1:195" x14ac:dyDescent="0.2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A281" s="14"/>
      <c r="DB281" s="14"/>
      <c r="DC281" s="14"/>
      <c r="DD281" s="14"/>
      <c r="DE281" s="14"/>
      <c r="DF281" s="14"/>
      <c r="DG281" s="14"/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  <c r="EB281" s="14"/>
      <c r="EC281" s="14"/>
      <c r="ED281" s="14"/>
      <c r="EE281" s="14"/>
      <c r="EF281" s="14"/>
      <c r="EG281" s="14"/>
      <c r="EH281" s="14"/>
      <c r="EI281" s="14"/>
      <c r="EJ281" s="14"/>
      <c r="EK281" s="14"/>
      <c r="EL281" s="14"/>
      <c r="EM281" s="14"/>
      <c r="EN281" s="14"/>
      <c r="EO281" s="14"/>
      <c r="EP281" s="14"/>
      <c r="EQ281" s="14"/>
      <c r="ER281" s="14"/>
      <c r="ES281" s="14"/>
      <c r="ET281" s="14"/>
      <c r="EU281" s="14"/>
      <c r="EV281" s="14"/>
      <c r="EW281" s="14"/>
      <c r="EX281" s="14"/>
      <c r="EY281" s="14"/>
      <c r="EZ281" s="14"/>
      <c r="FA281" s="14"/>
      <c r="FB281" s="14"/>
      <c r="FC281" s="14"/>
      <c r="FD281" s="14"/>
      <c r="FE281" s="14"/>
      <c r="FF281" s="14"/>
      <c r="FG281" s="14"/>
      <c r="FH281" s="14"/>
      <c r="FI281" s="14"/>
      <c r="FJ281" s="14"/>
      <c r="FK281" s="14"/>
      <c r="FL281" s="14"/>
      <c r="FM281" s="14"/>
      <c r="FN281" s="14"/>
      <c r="FO281" s="14"/>
      <c r="FP281" s="14"/>
      <c r="FQ281" s="14"/>
      <c r="FR281" s="14"/>
      <c r="FS281" s="14"/>
      <c r="FT281" s="14"/>
      <c r="FU281" s="14"/>
      <c r="FV281" s="14"/>
      <c r="FW281" s="14"/>
      <c r="FX281" s="14"/>
      <c r="FY281" s="14"/>
      <c r="FZ281" s="14"/>
      <c r="GA281" s="14"/>
      <c r="GB281" s="14"/>
      <c r="GC281" s="14"/>
      <c r="GD281" s="14"/>
      <c r="GE281" s="14"/>
      <c r="GF281" s="14"/>
      <c r="GG281" s="14"/>
      <c r="GH281" s="14"/>
      <c r="GI281" s="14"/>
      <c r="GJ281" s="14"/>
      <c r="GK281" s="14"/>
      <c r="GL281" s="14"/>
      <c r="GM281" s="14"/>
    </row>
    <row r="282" spans="1:195" x14ac:dyDescent="0.2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A282" s="14"/>
      <c r="DB282" s="14"/>
      <c r="DC282" s="14"/>
      <c r="DD282" s="14"/>
      <c r="DE282" s="14"/>
      <c r="DF282" s="14"/>
      <c r="DG282" s="14"/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  <c r="EB282" s="14"/>
      <c r="EC282" s="14"/>
      <c r="ED282" s="14"/>
      <c r="EE282" s="14"/>
      <c r="EF282" s="14"/>
      <c r="EG282" s="14"/>
      <c r="EH282" s="14"/>
      <c r="EI282" s="14"/>
      <c r="EJ282" s="14"/>
      <c r="EK282" s="14"/>
      <c r="EL282" s="14"/>
      <c r="EM282" s="14"/>
      <c r="EN282" s="14"/>
      <c r="EO282" s="14"/>
      <c r="EP282" s="14"/>
      <c r="EQ282" s="14"/>
      <c r="ER282" s="14"/>
      <c r="ES282" s="14"/>
      <c r="ET282" s="14"/>
      <c r="EU282" s="14"/>
      <c r="EV282" s="14"/>
      <c r="EW282" s="14"/>
      <c r="EX282" s="14"/>
      <c r="EY282" s="14"/>
      <c r="EZ282" s="14"/>
      <c r="FA282" s="14"/>
      <c r="FB282" s="14"/>
      <c r="FC282" s="14"/>
      <c r="FD282" s="14"/>
      <c r="FE282" s="14"/>
      <c r="FF282" s="14"/>
      <c r="FG282" s="14"/>
      <c r="FH282" s="14"/>
      <c r="FI282" s="14"/>
      <c r="FJ282" s="14"/>
      <c r="FK282" s="14"/>
      <c r="FL282" s="14"/>
      <c r="FM282" s="14"/>
      <c r="FN282" s="14"/>
      <c r="FO282" s="14"/>
      <c r="FP282" s="14"/>
      <c r="FQ282" s="14"/>
      <c r="FR282" s="14"/>
      <c r="FS282" s="14"/>
      <c r="FT282" s="14"/>
      <c r="FU282" s="14"/>
      <c r="FV282" s="14"/>
      <c r="FW282" s="14"/>
      <c r="FX282" s="14"/>
      <c r="FY282" s="14"/>
      <c r="FZ282" s="14"/>
      <c r="GA282" s="14"/>
      <c r="GB282" s="14"/>
      <c r="GC282" s="14"/>
      <c r="GD282" s="14"/>
      <c r="GE282" s="14"/>
      <c r="GF282" s="14"/>
      <c r="GG282" s="14"/>
      <c r="GH282" s="14"/>
      <c r="GI282" s="14"/>
      <c r="GJ282" s="14"/>
      <c r="GK282" s="14"/>
      <c r="GL282" s="14"/>
      <c r="GM282" s="14"/>
    </row>
    <row r="283" spans="1:195" x14ac:dyDescent="0.2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4"/>
      <c r="DF283" s="14"/>
      <c r="DG283" s="14"/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  <c r="EB283" s="14"/>
      <c r="EC283" s="14"/>
      <c r="ED283" s="14"/>
      <c r="EE283" s="14"/>
      <c r="EF283" s="14"/>
      <c r="EG283" s="14"/>
      <c r="EH283" s="14"/>
      <c r="EI283" s="14"/>
      <c r="EJ283" s="14"/>
      <c r="EK283" s="14"/>
      <c r="EL283" s="14"/>
      <c r="EM283" s="14"/>
      <c r="EN283" s="14"/>
      <c r="EO283" s="14"/>
      <c r="EP283" s="14"/>
      <c r="EQ283" s="14"/>
      <c r="ER283" s="14"/>
      <c r="ES283" s="14"/>
      <c r="ET283" s="14"/>
      <c r="EU283" s="14"/>
      <c r="EV283" s="14"/>
      <c r="EW283" s="14"/>
      <c r="EX283" s="14"/>
      <c r="EY283" s="14"/>
      <c r="EZ283" s="14"/>
      <c r="FA283" s="14"/>
      <c r="FB283" s="14"/>
      <c r="FC283" s="14"/>
      <c r="FD283" s="14"/>
      <c r="FE283" s="14"/>
      <c r="FF283" s="14"/>
      <c r="FG283" s="14"/>
      <c r="FH283" s="14"/>
      <c r="FI283" s="14"/>
      <c r="FJ283" s="14"/>
      <c r="FK283" s="14"/>
      <c r="FL283" s="14"/>
      <c r="FM283" s="14"/>
      <c r="FN283" s="14"/>
      <c r="FO283" s="14"/>
      <c r="FP283" s="14"/>
      <c r="FQ283" s="14"/>
      <c r="FR283" s="14"/>
      <c r="FS283" s="14"/>
      <c r="FT283" s="14"/>
      <c r="FU283" s="14"/>
      <c r="FV283" s="14"/>
      <c r="FW283" s="14"/>
      <c r="FX283" s="14"/>
      <c r="FY283" s="14"/>
      <c r="FZ283" s="14"/>
      <c r="GA283" s="14"/>
      <c r="GB283" s="14"/>
      <c r="GC283" s="14"/>
      <c r="GD283" s="14"/>
      <c r="GE283" s="14"/>
      <c r="GF283" s="14"/>
      <c r="GG283" s="14"/>
      <c r="GH283" s="14"/>
      <c r="GI283" s="14"/>
      <c r="GJ283" s="14"/>
      <c r="GK283" s="14"/>
      <c r="GL283" s="14"/>
      <c r="GM283" s="14"/>
    </row>
    <row r="284" spans="1:195" x14ac:dyDescent="0.2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4"/>
      <c r="DF284" s="14"/>
      <c r="DG284" s="14"/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  <c r="EB284" s="14"/>
      <c r="EC284" s="14"/>
      <c r="ED284" s="14"/>
      <c r="EE284" s="14"/>
      <c r="EF284" s="14"/>
      <c r="EG284" s="14"/>
      <c r="EH284" s="14"/>
      <c r="EI284" s="14"/>
      <c r="EJ284" s="14"/>
      <c r="EK284" s="14"/>
      <c r="EL284" s="14"/>
      <c r="EM284" s="14"/>
      <c r="EN284" s="14"/>
      <c r="EO284" s="14"/>
      <c r="EP284" s="14"/>
      <c r="EQ284" s="14"/>
      <c r="ER284" s="14"/>
      <c r="ES284" s="14"/>
      <c r="ET284" s="14"/>
      <c r="EU284" s="14"/>
      <c r="EV284" s="14"/>
      <c r="EW284" s="14"/>
      <c r="EX284" s="14"/>
      <c r="EY284" s="14"/>
      <c r="EZ284" s="14"/>
      <c r="FA284" s="14"/>
      <c r="FB284" s="14"/>
      <c r="FC284" s="14"/>
      <c r="FD284" s="14"/>
      <c r="FE284" s="14"/>
      <c r="FF284" s="14"/>
      <c r="FG284" s="14"/>
      <c r="FH284" s="14"/>
      <c r="FI284" s="14"/>
      <c r="FJ284" s="14"/>
      <c r="FK284" s="14"/>
      <c r="FL284" s="14"/>
      <c r="FM284" s="14"/>
      <c r="FN284" s="14"/>
      <c r="FO284" s="14"/>
      <c r="FP284" s="14"/>
      <c r="FQ284" s="14"/>
      <c r="FR284" s="14"/>
      <c r="FS284" s="14"/>
      <c r="FT284" s="14"/>
      <c r="FU284" s="14"/>
      <c r="FV284" s="14"/>
      <c r="FW284" s="14"/>
      <c r="FX284" s="14"/>
      <c r="FY284" s="14"/>
      <c r="FZ284" s="14"/>
      <c r="GA284" s="14"/>
      <c r="GB284" s="14"/>
      <c r="GC284" s="14"/>
      <c r="GD284" s="14"/>
      <c r="GE284" s="14"/>
      <c r="GF284" s="14"/>
      <c r="GG284" s="14"/>
      <c r="GH284" s="14"/>
      <c r="GI284" s="14"/>
      <c r="GJ284" s="14"/>
      <c r="GK284" s="14"/>
      <c r="GL284" s="14"/>
      <c r="GM284" s="14"/>
    </row>
    <row r="285" spans="1:195" x14ac:dyDescent="0.2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A285" s="14"/>
      <c r="DB285" s="14"/>
      <c r="DC285" s="14"/>
      <c r="DD285" s="14"/>
      <c r="DE285" s="14"/>
      <c r="DF285" s="14"/>
      <c r="DG285" s="14"/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  <c r="EB285" s="14"/>
      <c r="EC285" s="14"/>
      <c r="ED285" s="14"/>
      <c r="EE285" s="14"/>
      <c r="EF285" s="14"/>
      <c r="EG285" s="14"/>
      <c r="EH285" s="14"/>
      <c r="EI285" s="14"/>
      <c r="EJ285" s="14"/>
      <c r="EK285" s="14"/>
      <c r="EL285" s="14"/>
      <c r="EM285" s="14"/>
      <c r="EN285" s="14"/>
      <c r="EO285" s="14"/>
      <c r="EP285" s="14"/>
      <c r="EQ285" s="14"/>
      <c r="ER285" s="14"/>
      <c r="ES285" s="14"/>
      <c r="ET285" s="14"/>
      <c r="EU285" s="14"/>
      <c r="EV285" s="14"/>
      <c r="EW285" s="14"/>
      <c r="EX285" s="14"/>
      <c r="EY285" s="14"/>
      <c r="EZ285" s="14"/>
      <c r="FA285" s="14"/>
      <c r="FB285" s="14"/>
      <c r="FC285" s="14"/>
      <c r="FD285" s="14"/>
      <c r="FE285" s="14"/>
      <c r="FF285" s="14"/>
      <c r="FG285" s="14"/>
      <c r="FH285" s="14"/>
      <c r="FI285" s="14"/>
      <c r="FJ285" s="14"/>
      <c r="FK285" s="14"/>
      <c r="FL285" s="14"/>
      <c r="FM285" s="14"/>
      <c r="FN285" s="14"/>
      <c r="FO285" s="14"/>
      <c r="FP285" s="14"/>
      <c r="FQ285" s="14"/>
      <c r="FR285" s="14"/>
      <c r="FS285" s="14"/>
      <c r="FT285" s="14"/>
      <c r="FU285" s="14"/>
      <c r="FV285" s="14"/>
      <c r="FW285" s="14"/>
      <c r="FX285" s="14"/>
      <c r="FY285" s="14"/>
      <c r="FZ285" s="14"/>
      <c r="GA285" s="14"/>
      <c r="GB285" s="14"/>
      <c r="GC285" s="14"/>
      <c r="GD285" s="14"/>
      <c r="GE285" s="14"/>
      <c r="GF285" s="14"/>
      <c r="GG285" s="14"/>
      <c r="GH285" s="14"/>
      <c r="GI285" s="14"/>
      <c r="GJ285" s="14"/>
      <c r="GK285" s="14"/>
      <c r="GL285" s="14"/>
      <c r="GM285" s="14"/>
    </row>
    <row r="286" spans="1:195" x14ac:dyDescent="0.2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  <c r="EH286" s="14"/>
      <c r="EI286" s="14"/>
      <c r="EJ286" s="14"/>
      <c r="EK286" s="14"/>
      <c r="EL286" s="14"/>
      <c r="EM286" s="14"/>
      <c r="EN286" s="14"/>
      <c r="EO286" s="14"/>
      <c r="EP286" s="14"/>
      <c r="EQ286" s="14"/>
      <c r="ER286" s="14"/>
      <c r="ES286" s="14"/>
      <c r="ET286" s="14"/>
      <c r="EU286" s="14"/>
      <c r="EV286" s="14"/>
      <c r="EW286" s="14"/>
      <c r="EX286" s="14"/>
      <c r="EY286" s="14"/>
      <c r="EZ286" s="14"/>
      <c r="FA286" s="14"/>
      <c r="FB286" s="14"/>
      <c r="FC286" s="14"/>
      <c r="FD286" s="14"/>
      <c r="FE286" s="14"/>
      <c r="FF286" s="14"/>
      <c r="FG286" s="14"/>
      <c r="FH286" s="14"/>
      <c r="FI286" s="14"/>
      <c r="FJ286" s="14"/>
      <c r="FK286" s="14"/>
      <c r="FL286" s="14"/>
      <c r="FM286" s="14"/>
      <c r="FN286" s="14"/>
      <c r="FO286" s="14"/>
      <c r="FP286" s="14"/>
      <c r="FQ286" s="14"/>
      <c r="FR286" s="14"/>
      <c r="FS286" s="14"/>
      <c r="FT286" s="14"/>
      <c r="FU286" s="14"/>
      <c r="FV286" s="14"/>
      <c r="FW286" s="14"/>
      <c r="FX286" s="14"/>
      <c r="FY286" s="14"/>
      <c r="FZ286" s="14"/>
      <c r="GA286" s="14"/>
      <c r="GB286" s="14"/>
      <c r="GC286" s="14"/>
      <c r="GD286" s="14"/>
      <c r="GE286" s="14"/>
      <c r="GF286" s="14"/>
      <c r="GG286" s="14"/>
      <c r="GH286" s="14"/>
      <c r="GI286" s="14"/>
      <c r="GJ286" s="14"/>
      <c r="GK286" s="14"/>
      <c r="GL286" s="14"/>
      <c r="GM286" s="14"/>
    </row>
    <row r="287" spans="1:195" x14ac:dyDescent="0.2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4"/>
      <c r="DF287" s="14"/>
      <c r="DG287" s="14"/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  <c r="EB287" s="14"/>
      <c r="EC287" s="14"/>
      <c r="ED287" s="14"/>
      <c r="EE287" s="14"/>
      <c r="EF287" s="14"/>
      <c r="EG287" s="14"/>
      <c r="EH287" s="14"/>
      <c r="EI287" s="14"/>
      <c r="EJ287" s="14"/>
      <c r="EK287" s="14"/>
      <c r="EL287" s="14"/>
      <c r="EM287" s="14"/>
      <c r="EN287" s="14"/>
      <c r="EO287" s="14"/>
      <c r="EP287" s="14"/>
      <c r="EQ287" s="14"/>
      <c r="ER287" s="14"/>
      <c r="ES287" s="14"/>
      <c r="ET287" s="14"/>
      <c r="EU287" s="14"/>
      <c r="EV287" s="14"/>
      <c r="EW287" s="14"/>
      <c r="EX287" s="14"/>
      <c r="EY287" s="14"/>
      <c r="EZ287" s="14"/>
      <c r="FA287" s="14"/>
      <c r="FB287" s="14"/>
      <c r="FC287" s="14"/>
      <c r="FD287" s="14"/>
      <c r="FE287" s="14"/>
      <c r="FF287" s="14"/>
      <c r="FG287" s="14"/>
      <c r="FH287" s="14"/>
      <c r="FI287" s="14"/>
      <c r="FJ287" s="14"/>
      <c r="FK287" s="14"/>
      <c r="FL287" s="14"/>
      <c r="FM287" s="14"/>
      <c r="FN287" s="14"/>
      <c r="FO287" s="14"/>
      <c r="FP287" s="14"/>
      <c r="FQ287" s="14"/>
      <c r="FR287" s="14"/>
      <c r="FS287" s="14"/>
      <c r="FT287" s="14"/>
      <c r="FU287" s="14"/>
      <c r="FV287" s="14"/>
      <c r="FW287" s="14"/>
      <c r="FX287" s="14"/>
      <c r="FY287" s="14"/>
      <c r="FZ287" s="14"/>
      <c r="GA287" s="14"/>
      <c r="GB287" s="14"/>
      <c r="GC287" s="14"/>
      <c r="GD287" s="14"/>
      <c r="GE287" s="14"/>
      <c r="GF287" s="14"/>
      <c r="GG287" s="14"/>
      <c r="GH287" s="14"/>
      <c r="GI287" s="14"/>
      <c r="GJ287" s="14"/>
      <c r="GK287" s="14"/>
      <c r="GL287" s="14"/>
      <c r="GM287" s="14"/>
    </row>
    <row r="288" spans="1:195" x14ac:dyDescent="0.2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4"/>
      <c r="DF288" s="14"/>
      <c r="DG288" s="14"/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  <c r="EB288" s="14"/>
      <c r="EC288" s="14"/>
      <c r="ED288" s="14"/>
      <c r="EE288" s="14"/>
      <c r="EF288" s="14"/>
      <c r="EG288" s="14"/>
      <c r="EH288" s="14"/>
      <c r="EI288" s="14"/>
      <c r="EJ288" s="14"/>
      <c r="EK288" s="14"/>
      <c r="EL288" s="14"/>
      <c r="EM288" s="14"/>
      <c r="EN288" s="14"/>
      <c r="EO288" s="14"/>
      <c r="EP288" s="14"/>
      <c r="EQ288" s="14"/>
      <c r="ER288" s="14"/>
      <c r="ES288" s="14"/>
      <c r="ET288" s="14"/>
      <c r="EU288" s="14"/>
      <c r="EV288" s="14"/>
      <c r="EW288" s="14"/>
      <c r="EX288" s="14"/>
      <c r="EY288" s="14"/>
      <c r="EZ288" s="14"/>
      <c r="FA288" s="14"/>
      <c r="FB288" s="14"/>
      <c r="FC288" s="14"/>
      <c r="FD288" s="14"/>
      <c r="FE288" s="14"/>
      <c r="FF288" s="14"/>
      <c r="FG288" s="14"/>
      <c r="FH288" s="14"/>
      <c r="FI288" s="14"/>
      <c r="FJ288" s="14"/>
      <c r="FK288" s="14"/>
      <c r="FL288" s="14"/>
      <c r="FM288" s="14"/>
      <c r="FN288" s="14"/>
      <c r="FO288" s="14"/>
      <c r="FP288" s="14"/>
      <c r="FQ288" s="14"/>
      <c r="FR288" s="14"/>
      <c r="FS288" s="14"/>
      <c r="FT288" s="14"/>
      <c r="FU288" s="14"/>
      <c r="FV288" s="14"/>
      <c r="FW288" s="14"/>
      <c r="FX288" s="14"/>
      <c r="FY288" s="14"/>
      <c r="FZ288" s="14"/>
      <c r="GA288" s="14"/>
      <c r="GB288" s="14"/>
      <c r="GC288" s="14"/>
      <c r="GD288" s="14"/>
      <c r="GE288" s="14"/>
      <c r="GF288" s="14"/>
      <c r="GG288" s="14"/>
      <c r="GH288" s="14"/>
      <c r="GI288" s="14"/>
      <c r="GJ288" s="14"/>
      <c r="GK288" s="14"/>
      <c r="GL288" s="14"/>
      <c r="GM288" s="14"/>
    </row>
    <row r="289" spans="1:195" x14ac:dyDescent="0.2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A289" s="14"/>
      <c r="DB289" s="14"/>
      <c r="DC289" s="14"/>
      <c r="DD289" s="14"/>
      <c r="DE289" s="14"/>
      <c r="DF289" s="14"/>
      <c r="DG289" s="14"/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  <c r="EB289" s="14"/>
      <c r="EC289" s="14"/>
      <c r="ED289" s="14"/>
      <c r="EE289" s="14"/>
      <c r="EF289" s="14"/>
      <c r="EG289" s="14"/>
      <c r="EH289" s="14"/>
      <c r="EI289" s="14"/>
      <c r="EJ289" s="14"/>
      <c r="EK289" s="14"/>
      <c r="EL289" s="14"/>
      <c r="EM289" s="14"/>
      <c r="EN289" s="14"/>
      <c r="EO289" s="14"/>
      <c r="EP289" s="14"/>
      <c r="EQ289" s="14"/>
      <c r="ER289" s="14"/>
      <c r="ES289" s="14"/>
      <c r="ET289" s="14"/>
      <c r="EU289" s="14"/>
      <c r="EV289" s="14"/>
      <c r="EW289" s="14"/>
      <c r="EX289" s="14"/>
      <c r="EY289" s="14"/>
      <c r="EZ289" s="14"/>
      <c r="FA289" s="14"/>
      <c r="FB289" s="14"/>
      <c r="FC289" s="14"/>
      <c r="FD289" s="14"/>
      <c r="FE289" s="14"/>
      <c r="FF289" s="14"/>
      <c r="FG289" s="14"/>
      <c r="FH289" s="14"/>
      <c r="FI289" s="14"/>
      <c r="FJ289" s="14"/>
      <c r="FK289" s="14"/>
      <c r="FL289" s="14"/>
      <c r="FM289" s="14"/>
      <c r="FN289" s="14"/>
      <c r="FO289" s="14"/>
      <c r="FP289" s="14"/>
      <c r="FQ289" s="14"/>
      <c r="FR289" s="14"/>
      <c r="FS289" s="14"/>
      <c r="FT289" s="14"/>
      <c r="FU289" s="14"/>
      <c r="FV289" s="14"/>
      <c r="FW289" s="14"/>
      <c r="FX289" s="14"/>
      <c r="FY289" s="14"/>
      <c r="FZ289" s="14"/>
      <c r="GA289" s="14"/>
      <c r="GB289" s="14"/>
      <c r="GC289" s="14"/>
      <c r="GD289" s="14"/>
      <c r="GE289" s="14"/>
      <c r="GF289" s="14"/>
      <c r="GG289" s="14"/>
      <c r="GH289" s="14"/>
      <c r="GI289" s="14"/>
      <c r="GJ289" s="14"/>
      <c r="GK289" s="14"/>
      <c r="GL289" s="14"/>
      <c r="GM289" s="14"/>
    </row>
    <row r="290" spans="1:195" x14ac:dyDescent="0.2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4"/>
      <c r="CX290" s="14"/>
      <c r="CY290" s="14"/>
      <c r="CZ290" s="14"/>
      <c r="DA290" s="14"/>
      <c r="DB290" s="14"/>
      <c r="DC290" s="14"/>
      <c r="DD290" s="14"/>
      <c r="DE290" s="14"/>
      <c r="DF290" s="14"/>
      <c r="DG290" s="14"/>
      <c r="DH290" s="14"/>
      <c r="DI290" s="14"/>
      <c r="DJ290" s="14"/>
      <c r="DK290" s="14"/>
      <c r="DL290" s="14"/>
      <c r="DM290" s="14"/>
      <c r="DN290" s="14"/>
      <c r="DO290" s="14"/>
      <c r="DP290" s="14"/>
      <c r="DQ290" s="14"/>
      <c r="DR290" s="14"/>
      <c r="DS290" s="14"/>
      <c r="DT290" s="14"/>
      <c r="DU290" s="14"/>
      <c r="DV290" s="14"/>
      <c r="DW290" s="14"/>
      <c r="DX290" s="14"/>
      <c r="DY290" s="14"/>
      <c r="DZ290" s="14"/>
      <c r="EA290" s="14"/>
      <c r="EB290" s="14"/>
      <c r="EC290" s="14"/>
      <c r="ED290" s="14"/>
      <c r="EE290" s="14"/>
      <c r="EF290" s="14"/>
      <c r="EG290" s="14"/>
      <c r="EH290" s="14"/>
      <c r="EI290" s="14"/>
      <c r="EJ290" s="14"/>
      <c r="EK290" s="14"/>
      <c r="EL290" s="14"/>
      <c r="EM290" s="14"/>
      <c r="EN290" s="14"/>
      <c r="EO290" s="14"/>
      <c r="EP290" s="14"/>
      <c r="EQ290" s="14"/>
      <c r="ER290" s="14"/>
      <c r="ES290" s="14"/>
      <c r="ET290" s="14"/>
      <c r="EU290" s="14"/>
      <c r="EV290" s="14"/>
      <c r="EW290" s="14"/>
      <c r="EX290" s="14"/>
      <c r="EY290" s="14"/>
      <c r="EZ290" s="14"/>
      <c r="FA290" s="14"/>
      <c r="FB290" s="14"/>
      <c r="FC290" s="14"/>
      <c r="FD290" s="14"/>
      <c r="FE290" s="14"/>
      <c r="FF290" s="14"/>
      <c r="FG290" s="14"/>
      <c r="FH290" s="14"/>
      <c r="FI290" s="14"/>
      <c r="FJ290" s="14"/>
      <c r="FK290" s="14"/>
      <c r="FL290" s="14"/>
      <c r="FM290" s="14"/>
      <c r="FN290" s="14"/>
      <c r="FO290" s="14"/>
      <c r="FP290" s="14"/>
      <c r="FQ290" s="14"/>
      <c r="FR290" s="14"/>
      <c r="FS290" s="14"/>
      <c r="FT290" s="14"/>
      <c r="FU290" s="14"/>
      <c r="FV290" s="14"/>
      <c r="FW290" s="14"/>
      <c r="FX290" s="14"/>
      <c r="FY290" s="14"/>
      <c r="FZ290" s="14"/>
      <c r="GA290" s="14"/>
      <c r="GB290" s="14"/>
      <c r="GC290" s="14"/>
      <c r="GD290" s="14"/>
      <c r="GE290" s="14"/>
      <c r="GF290" s="14"/>
      <c r="GG290" s="14"/>
      <c r="GH290" s="14"/>
      <c r="GI290" s="14"/>
      <c r="GJ290" s="14"/>
      <c r="GK290" s="14"/>
      <c r="GL290" s="14"/>
      <c r="GM290" s="14"/>
    </row>
    <row r="291" spans="1:195" x14ac:dyDescent="0.2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4"/>
      <c r="DF291" s="14"/>
      <c r="DG291" s="14"/>
      <c r="DH291" s="14"/>
      <c r="DI291" s="14"/>
      <c r="DJ291" s="14"/>
      <c r="DK291" s="14"/>
      <c r="DL291" s="14"/>
      <c r="DM291" s="14"/>
      <c r="DN291" s="14"/>
      <c r="DO291" s="14"/>
      <c r="DP291" s="14"/>
      <c r="DQ291" s="14"/>
      <c r="DR291" s="14"/>
      <c r="DS291" s="14"/>
      <c r="DT291" s="14"/>
      <c r="DU291" s="14"/>
      <c r="DV291" s="14"/>
      <c r="DW291" s="14"/>
      <c r="DX291" s="14"/>
      <c r="DY291" s="14"/>
      <c r="DZ291" s="14"/>
      <c r="EA291" s="14"/>
      <c r="EB291" s="14"/>
      <c r="EC291" s="14"/>
      <c r="ED291" s="14"/>
      <c r="EE291" s="14"/>
      <c r="EF291" s="14"/>
      <c r="EG291" s="14"/>
      <c r="EH291" s="14"/>
      <c r="EI291" s="14"/>
      <c r="EJ291" s="14"/>
      <c r="EK291" s="14"/>
      <c r="EL291" s="14"/>
      <c r="EM291" s="14"/>
      <c r="EN291" s="14"/>
      <c r="EO291" s="14"/>
      <c r="EP291" s="14"/>
      <c r="EQ291" s="14"/>
      <c r="ER291" s="14"/>
      <c r="ES291" s="14"/>
      <c r="ET291" s="14"/>
      <c r="EU291" s="14"/>
      <c r="EV291" s="14"/>
      <c r="EW291" s="14"/>
      <c r="EX291" s="14"/>
      <c r="EY291" s="14"/>
      <c r="EZ291" s="14"/>
      <c r="FA291" s="14"/>
      <c r="FB291" s="14"/>
      <c r="FC291" s="14"/>
      <c r="FD291" s="14"/>
      <c r="FE291" s="14"/>
      <c r="FF291" s="14"/>
      <c r="FG291" s="14"/>
      <c r="FH291" s="14"/>
      <c r="FI291" s="14"/>
      <c r="FJ291" s="14"/>
      <c r="FK291" s="14"/>
      <c r="FL291" s="14"/>
      <c r="FM291" s="14"/>
      <c r="FN291" s="14"/>
      <c r="FO291" s="14"/>
      <c r="FP291" s="14"/>
      <c r="FQ291" s="14"/>
      <c r="FR291" s="14"/>
      <c r="FS291" s="14"/>
      <c r="FT291" s="14"/>
      <c r="FU291" s="14"/>
      <c r="FV291" s="14"/>
      <c r="FW291" s="14"/>
      <c r="FX291" s="14"/>
      <c r="FY291" s="14"/>
      <c r="FZ291" s="14"/>
      <c r="GA291" s="14"/>
      <c r="GB291" s="14"/>
      <c r="GC291" s="14"/>
      <c r="GD291" s="14"/>
      <c r="GE291" s="14"/>
      <c r="GF291" s="14"/>
      <c r="GG291" s="14"/>
      <c r="GH291" s="14"/>
      <c r="GI291" s="14"/>
      <c r="GJ291" s="14"/>
      <c r="GK291" s="14"/>
      <c r="GL291" s="14"/>
      <c r="GM291" s="14"/>
    </row>
    <row r="292" spans="1:195" x14ac:dyDescent="0.2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4"/>
      <c r="DF292" s="14"/>
      <c r="DG292" s="14"/>
      <c r="DH292" s="14"/>
      <c r="DI292" s="14"/>
      <c r="DJ292" s="14"/>
      <c r="DK292" s="14"/>
      <c r="DL292" s="14"/>
      <c r="DM292" s="14"/>
      <c r="DN292" s="14"/>
      <c r="DO292" s="14"/>
      <c r="DP292" s="14"/>
      <c r="DQ292" s="14"/>
      <c r="DR292" s="14"/>
      <c r="DS292" s="14"/>
      <c r="DT292" s="14"/>
      <c r="DU292" s="14"/>
      <c r="DV292" s="14"/>
      <c r="DW292" s="14"/>
      <c r="DX292" s="14"/>
      <c r="DY292" s="14"/>
      <c r="DZ292" s="14"/>
      <c r="EA292" s="14"/>
      <c r="EB292" s="14"/>
      <c r="EC292" s="14"/>
      <c r="ED292" s="14"/>
      <c r="EE292" s="14"/>
      <c r="EF292" s="14"/>
      <c r="EG292" s="14"/>
      <c r="EH292" s="14"/>
      <c r="EI292" s="14"/>
      <c r="EJ292" s="14"/>
      <c r="EK292" s="14"/>
      <c r="EL292" s="14"/>
      <c r="EM292" s="14"/>
      <c r="EN292" s="14"/>
      <c r="EO292" s="14"/>
      <c r="EP292" s="14"/>
      <c r="EQ292" s="14"/>
      <c r="ER292" s="14"/>
      <c r="ES292" s="14"/>
      <c r="ET292" s="14"/>
      <c r="EU292" s="14"/>
      <c r="EV292" s="14"/>
      <c r="EW292" s="14"/>
      <c r="EX292" s="14"/>
      <c r="EY292" s="14"/>
      <c r="EZ292" s="14"/>
      <c r="FA292" s="14"/>
      <c r="FB292" s="14"/>
      <c r="FC292" s="14"/>
      <c r="FD292" s="14"/>
      <c r="FE292" s="14"/>
      <c r="FF292" s="14"/>
      <c r="FG292" s="14"/>
      <c r="FH292" s="14"/>
      <c r="FI292" s="14"/>
      <c r="FJ292" s="14"/>
      <c r="FK292" s="14"/>
      <c r="FL292" s="14"/>
      <c r="FM292" s="14"/>
      <c r="FN292" s="14"/>
      <c r="FO292" s="14"/>
      <c r="FP292" s="14"/>
      <c r="FQ292" s="14"/>
      <c r="FR292" s="14"/>
      <c r="FS292" s="14"/>
      <c r="FT292" s="14"/>
      <c r="FU292" s="14"/>
      <c r="FV292" s="14"/>
      <c r="FW292" s="14"/>
      <c r="FX292" s="14"/>
      <c r="FY292" s="14"/>
      <c r="FZ292" s="14"/>
      <c r="GA292" s="14"/>
      <c r="GB292" s="14"/>
      <c r="GC292" s="14"/>
      <c r="GD292" s="14"/>
      <c r="GE292" s="14"/>
      <c r="GF292" s="14"/>
      <c r="GG292" s="14"/>
      <c r="GH292" s="14"/>
      <c r="GI292" s="14"/>
      <c r="GJ292" s="14"/>
      <c r="GK292" s="14"/>
      <c r="GL292" s="14"/>
      <c r="GM292" s="14"/>
    </row>
    <row r="293" spans="1:195" x14ac:dyDescent="0.2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4"/>
      <c r="CX293" s="14"/>
      <c r="CY293" s="14"/>
      <c r="CZ293" s="14"/>
      <c r="DA293" s="14"/>
      <c r="DB293" s="14"/>
      <c r="DC293" s="14"/>
      <c r="DD293" s="14"/>
      <c r="DE293" s="14"/>
      <c r="DF293" s="14"/>
      <c r="DG293" s="14"/>
      <c r="DH293" s="14"/>
      <c r="DI293" s="14"/>
      <c r="DJ293" s="14"/>
      <c r="DK293" s="14"/>
      <c r="DL293" s="14"/>
      <c r="DM293" s="14"/>
      <c r="DN293" s="14"/>
      <c r="DO293" s="14"/>
      <c r="DP293" s="14"/>
      <c r="DQ293" s="14"/>
      <c r="DR293" s="14"/>
      <c r="DS293" s="14"/>
      <c r="DT293" s="14"/>
      <c r="DU293" s="14"/>
      <c r="DV293" s="14"/>
      <c r="DW293" s="14"/>
      <c r="DX293" s="14"/>
      <c r="DY293" s="14"/>
      <c r="DZ293" s="14"/>
      <c r="EA293" s="14"/>
      <c r="EB293" s="14"/>
      <c r="EC293" s="14"/>
      <c r="ED293" s="14"/>
      <c r="EE293" s="14"/>
      <c r="EF293" s="14"/>
      <c r="EG293" s="14"/>
      <c r="EH293" s="14"/>
      <c r="EI293" s="14"/>
      <c r="EJ293" s="14"/>
      <c r="EK293" s="14"/>
      <c r="EL293" s="14"/>
      <c r="EM293" s="14"/>
      <c r="EN293" s="14"/>
      <c r="EO293" s="14"/>
      <c r="EP293" s="14"/>
      <c r="EQ293" s="14"/>
      <c r="ER293" s="14"/>
      <c r="ES293" s="14"/>
      <c r="ET293" s="14"/>
      <c r="EU293" s="14"/>
      <c r="EV293" s="14"/>
      <c r="EW293" s="14"/>
      <c r="EX293" s="14"/>
      <c r="EY293" s="14"/>
      <c r="EZ293" s="14"/>
      <c r="FA293" s="14"/>
      <c r="FB293" s="14"/>
      <c r="FC293" s="14"/>
      <c r="FD293" s="14"/>
      <c r="FE293" s="14"/>
      <c r="FF293" s="14"/>
      <c r="FG293" s="14"/>
      <c r="FH293" s="14"/>
      <c r="FI293" s="14"/>
      <c r="FJ293" s="14"/>
      <c r="FK293" s="14"/>
      <c r="FL293" s="14"/>
      <c r="FM293" s="14"/>
      <c r="FN293" s="14"/>
      <c r="FO293" s="14"/>
      <c r="FP293" s="14"/>
      <c r="FQ293" s="14"/>
      <c r="FR293" s="14"/>
      <c r="FS293" s="14"/>
      <c r="FT293" s="14"/>
      <c r="FU293" s="14"/>
      <c r="FV293" s="14"/>
      <c r="FW293" s="14"/>
      <c r="FX293" s="14"/>
      <c r="FY293" s="14"/>
      <c r="FZ293" s="14"/>
      <c r="GA293" s="14"/>
      <c r="GB293" s="14"/>
      <c r="GC293" s="14"/>
      <c r="GD293" s="14"/>
      <c r="GE293" s="14"/>
      <c r="GF293" s="14"/>
      <c r="GG293" s="14"/>
      <c r="GH293" s="14"/>
      <c r="GI293" s="14"/>
      <c r="GJ293" s="14"/>
      <c r="GK293" s="14"/>
      <c r="GL293" s="14"/>
      <c r="GM293" s="14"/>
    </row>
    <row r="294" spans="1:195" x14ac:dyDescent="0.2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4"/>
      <c r="CX294" s="14"/>
      <c r="CY294" s="14"/>
      <c r="CZ294" s="14"/>
      <c r="DA294" s="14"/>
      <c r="DB294" s="14"/>
      <c r="DC294" s="14"/>
      <c r="DD294" s="14"/>
      <c r="DE294" s="14"/>
      <c r="DF294" s="14"/>
      <c r="DG294" s="14"/>
      <c r="DH294" s="14"/>
      <c r="DI294" s="14"/>
      <c r="DJ294" s="14"/>
      <c r="DK294" s="14"/>
      <c r="DL294" s="14"/>
      <c r="DM294" s="14"/>
      <c r="DN294" s="14"/>
      <c r="DO294" s="14"/>
      <c r="DP294" s="14"/>
      <c r="DQ294" s="14"/>
      <c r="DR294" s="14"/>
      <c r="DS294" s="14"/>
      <c r="DT294" s="14"/>
      <c r="DU294" s="14"/>
      <c r="DV294" s="14"/>
      <c r="DW294" s="14"/>
      <c r="DX294" s="14"/>
      <c r="DY294" s="14"/>
      <c r="DZ294" s="14"/>
      <c r="EA294" s="14"/>
      <c r="EB294" s="14"/>
      <c r="EC294" s="14"/>
      <c r="ED294" s="14"/>
      <c r="EE294" s="14"/>
      <c r="EF294" s="14"/>
      <c r="EG294" s="14"/>
      <c r="EH294" s="14"/>
      <c r="EI294" s="14"/>
      <c r="EJ294" s="14"/>
      <c r="EK294" s="14"/>
      <c r="EL294" s="14"/>
      <c r="EM294" s="14"/>
      <c r="EN294" s="14"/>
      <c r="EO294" s="14"/>
      <c r="EP294" s="14"/>
      <c r="EQ294" s="14"/>
      <c r="ER294" s="14"/>
      <c r="ES294" s="14"/>
      <c r="ET294" s="14"/>
      <c r="EU294" s="14"/>
      <c r="EV294" s="14"/>
      <c r="EW294" s="14"/>
      <c r="EX294" s="14"/>
      <c r="EY294" s="14"/>
      <c r="EZ294" s="14"/>
      <c r="FA294" s="14"/>
      <c r="FB294" s="14"/>
      <c r="FC294" s="14"/>
      <c r="FD294" s="14"/>
      <c r="FE294" s="14"/>
      <c r="FF294" s="14"/>
      <c r="FG294" s="14"/>
      <c r="FH294" s="14"/>
      <c r="FI294" s="14"/>
      <c r="FJ294" s="14"/>
      <c r="FK294" s="14"/>
      <c r="FL294" s="14"/>
      <c r="FM294" s="14"/>
      <c r="FN294" s="14"/>
      <c r="FO294" s="14"/>
      <c r="FP294" s="14"/>
      <c r="FQ294" s="14"/>
      <c r="FR294" s="14"/>
      <c r="FS294" s="14"/>
      <c r="FT294" s="14"/>
      <c r="FU294" s="14"/>
      <c r="FV294" s="14"/>
      <c r="FW294" s="14"/>
      <c r="FX294" s="14"/>
      <c r="FY294" s="14"/>
      <c r="FZ294" s="14"/>
      <c r="GA294" s="14"/>
      <c r="GB294" s="14"/>
      <c r="GC294" s="14"/>
      <c r="GD294" s="14"/>
      <c r="GE294" s="14"/>
      <c r="GF294" s="14"/>
      <c r="GG294" s="14"/>
      <c r="GH294" s="14"/>
      <c r="GI294" s="14"/>
      <c r="GJ294" s="14"/>
      <c r="GK294" s="14"/>
      <c r="GL294" s="14"/>
      <c r="GM294" s="14"/>
    </row>
    <row r="295" spans="1:195" x14ac:dyDescent="0.2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4"/>
      <c r="DF295" s="14"/>
      <c r="DG295" s="14"/>
      <c r="DH295" s="14"/>
      <c r="DI295" s="14"/>
      <c r="DJ295" s="14"/>
      <c r="DK295" s="14"/>
      <c r="DL295" s="14"/>
      <c r="DM295" s="14"/>
      <c r="DN295" s="14"/>
      <c r="DO295" s="14"/>
      <c r="DP295" s="14"/>
      <c r="DQ295" s="14"/>
      <c r="DR295" s="14"/>
      <c r="DS295" s="14"/>
      <c r="DT295" s="14"/>
      <c r="DU295" s="14"/>
      <c r="DV295" s="14"/>
      <c r="DW295" s="14"/>
      <c r="DX295" s="14"/>
      <c r="DY295" s="14"/>
      <c r="DZ295" s="14"/>
      <c r="EA295" s="14"/>
      <c r="EB295" s="14"/>
      <c r="EC295" s="14"/>
      <c r="ED295" s="14"/>
      <c r="EE295" s="14"/>
      <c r="EF295" s="14"/>
      <c r="EG295" s="14"/>
      <c r="EH295" s="14"/>
      <c r="EI295" s="14"/>
      <c r="EJ295" s="14"/>
      <c r="EK295" s="14"/>
      <c r="EL295" s="14"/>
      <c r="EM295" s="14"/>
      <c r="EN295" s="14"/>
      <c r="EO295" s="14"/>
      <c r="EP295" s="14"/>
      <c r="EQ295" s="14"/>
      <c r="ER295" s="14"/>
      <c r="ES295" s="14"/>
      <c r="ET295" s="14"/>
      <c r="EU295" s="14"/>
      <c r="EV295" s="14"/>
      <c r="EW295" s="14"/>
      <c r="EX295" s="14"/>
      <c r="EY295" s="14"/>
      <c r="EZ295" s="14"/>
      <c r="FA295" s="14"/>
      <c r="FB295" s="14"/>
      <c r="FC295" s="14"/>
      <c r="FD295" s="14"/>
      <c r="FE295" s="14"/>
      <c r="FF295" s="14"/>
      <c r="FG295" s="14"/>
      <c r="FH295" s="14"/>
      <c r="FI295" s="14"/>
      <c r="FJ295" s="14"/>
      <c r="FK295" s="14"/>
      <c r="FL295" s="14"/>
      <c r="FM295" s="14"/>
      <c r="FN295" s="14"/>
      <c r="FO295" s="14"/>
      <c r="FP295" s="14"/>
      <c r="FQ295" s="14"/>
      <c r="FR295" s="14"/>
      <c r="FS295" s="14"/>
      <c r="FT295" s="14"/>
      <c r="FU295" s="14"/>
      <c r="FV295" s="14"/>
      <c r="FW295" s="14"/>
      <c r="FX295" s="14"/>
      <c r="FY295" s="14"/>
      <c r="FZ295" s="14"/>
      <c r="GA295" s="14"/>
      <c r="GB295" s="14"/>
      <c r="GC295" s="14"/>
      <c r="GD295" s="14"/>
      <c r="GE295" s="14"/>
      <c r="GF295" s="14"/>
      <c r="GG295" s="14"/>
      <c r="GH295" s="14"/>
      <c r="GI295" s="14"/>
      <c r="GJ295" s="14"/>
      <c r="GK295" s="14"/>
      <c r="GL295" s="14"/>
      <c r="GM295" s="14"/>
    </row>
    <row r="296" spans="1:195" x14ac:dyDescent="0.2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4"/>
      <c r="DF296" s="14"/>
      <c r="DG296" s="14"/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  <c r="EB296" s="14"/>
      <c r="EC296" s="14"/>
      <c r="ED296" s="14"/>
      <c r="EE296" s="14"/>
      <c r="EF296" s="14"/>
      <c r="EG296" s="14"/>
      <c r="EH296" s="14"/>
      <c r="EI296" s="14"/>
      <c r="EJ296" s="14"/>
      <c r="EK296" s="14"/>
      <c r="EL296" s="14"/>
      <c r="EM296" s="14"/>
      <c r="EN296" s="14"/>
      <c r="EO296" s="14"/>
      <c r="EP296" s="14"/>
      <c r="EQ296" s="14"/>
      <c r="ER296" s="14"/>
      <c r="ES296" s="14"/>
      <c r="ET296" s="14"/>
      <c r="EU296" s="14"/>
      <c r="EV296" s="14"/>
      <c r="EW296" s="14"/>
      <c r="EX296" s="14"/>
      <c r="EY296" s="14"/>
      <c r="EZ296" s="14"/>
      <c r="FA296" s="14"/>
      <c r="FB296" s="14"/>
      <c r="FC296" s="14"/>
      <c r="FD296" s="14"/>
      <c r="FE296" s="14"/>
      <c r="FF296" s="14"/>
      <c r="FG296" s="14"/>
      <c r="FH296" s="14"/>
      <c r="FI296" s="14"/>
      <c r="FJ296" s="14"/>
      <c r="FK296" s="14"/>
      <c r="FL296" s="14"/>
      <c r="FM296" s="14"/>
      <c r="FN296" s="14"/>
      <c r="FO296" s="14"/>
      <c r="FP296" s="14"/>
      <c r="FQ296" s="14"/>
      <c r="FR296" s="14"/>
      <c r="FS296" s="14"/>
      <c r="FT296" s="14"/>
      <c r="FU296" s="14"/>
      <c r="FV296" s="14"/>
      <c r="FW296" s="14"/>
      <c r="FX296" s="14"/>
      <c r="FY296" s="14"/>
      <c r="FZ296" s="14"/>
      <c r="GA296" s="14"/>
      <c r="GB296" s="14"/>
      <c r="GC296" s="14"/>
      <c r="GD296" s="14"/>
      <c r="GE296" s="14"/>
      <c r="GF296" s="14"/>
      <c r="GG296" s="14"/>
      <c r="GH296" s="14"/>
      <c r="GI296" s="14"/>
      <c r="GJ296" s="14"/>
      <c r="GK296" s="14"/>
      <c r="GL296" s="14"/>
      <c r="GM296" s="14"/>
    </row>
    <row r="297" spans="1:195" x14ac:dyDescent="0.2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A297" s="14"/>
      <c r="DB297" s="14"/>
      <c r="DC297" s="14"/>
      <c r="DD297" s="14"/>
      <c r="DE297" s="14"/>
      <c r="DF297" s="14"/>
      <c r="DG297" s="14"/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  <c r="EB297" s="14"/>
      <c r="EC297" s="14"/>
      <c r="ED297" s="14"/>
      <c r="EE297" s="14"/>
      <c r="EF297" s="14"/>
      <c r="EG297" s="14"/>
      <c r="EH297" s="14"/>
      <c r="EI297" s="14"/>
      <c r="EJ297" s="14"/>
      <c r="EK297" s="14"/>
      <c r="EL297" s="14"/>
      <c r="EM297" s="14"/>
      <c r="EN297" s="14"/>
      <c r="EO297" s="14"/>
      <c r="EP297" s="14"/>
      <c r="EQ297" s="14"/>
      <c r="ER297" s="14"/>
      <c r="ES297" s="14"/>
      <c r="ET297" s="14"/>
      <c r="EU297" s="14"/>
      <c r="EV297" s="14"/>
      <c r="EW297" s="14"/>
      <c r="EX297" s="14"/>
      <c r="EY297" s="14"/>
      <c r="EZ297" s="14"/>
      <c r="FA297" s="14"/>
      <c r="FB297" s="14"/>
      <c r="FC297" s="14"/>
      <c r="FD297" s="14"/>
      <c r="FE297" s="14"/>
      <c r="FF297" s="14"/>
      <c r="FG297" s="14"/>
      <c r="FH297" s="14"/>
      <c r="FI297" s="14"/>
      <c r="FJ297" s="14"/>
      <c r="FK297" s="14"/>
      <c r="FL297" s="14"/>
      <c r="FM297" s="14"/>
      <c r="FN297" s="14"/>
      <c r="FO297" s="14"/>
      <c r="FP297" s="14"/>
      <c r="FQ297" s="14"/>
      <c r="FR297" s="14"/>
      <c r="FS297" s="14"/>
      <c r="FT297" s="14"/>
      <c r="FU297" s="14"/>
      <c r="FV297" s="14"/>
      <c r="FW297" s="14"/>
      <c r="FX297" s="14"/>
      <c r="FY297" s="14"/>
      <c r="FZ297" s="14"/>
      <c r="GA297" s="14"/>
      <c r="GB297" s="14"/>
      <c r="GC297" s="14"/>
      <c r="GD297" s="14"/>
      <c r="GE297" s="14"/>
      <c r="GF297" s="14"/>
      <c r="GG297" s="14"/>
      <c r="GH297" s="14"/>
      <c r="GI297" s="14"/>
      <c r="GJ297" s="14"/>
      <c r="GK297" s="14"/>
      <c r="GL297" s="14"/>
      <c r="GM297" s="14"/>
    </row>
    <row r="298" spans="1:195" x14ac:dyDescent="0.2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  <c r="EB298" s="14"/>
      <c r="EC298" s="14"/>
      <c r="ED298" s="14"/>
      <c r="EE298" s="14"/>
      <c r="EF298" s="14"/>
      <c r="EG298" s="14"/>
      <c r="EH298" s="14"/>
      <c r="EI298" s="14"/>
      <c r="EJ298" s="14"/>
      <c r="EK298" s="14"/>
      <c r="EL298" s="14"/>
      <c r="EM298" s="14"/>
      <c r="EN298" s="14"/>
      <c r="EO298" s="14"/>
      <c r="EP298" s="14"/>
      <c r="EQ298" s="14"/>
      <c r="ER298" s="14"/>
      <c r="ES298" s="14"/>
      <c r="ET298" s="14"/>
      <c r="EU298" s="14"/>
      <c r="EV298" s="14"/>
      <c r="EW298" s="14"/>
      <c r="EX298" s="14"/>
      <c r="EY298" s="14"/>
      <c r="EZ298" s="14"/>
      <c r="FA298" s="14"/>
      <c r="FB298" s="14"/>
      <c r="FC298" s="14"/>
      <c r="FD298" s="14"/>
      <c r="FE298" s="14"/>
      <c r="FF298" s="14"/>
      <c r="FG298" s="14"/>
      <c r="FH298" s="14"/>
      <c r="FI298" s="14"/>
      <c r="FJ298" s="14"/>
      <c r="FK298" s="14"/>
      <c r="FL298" s="14"/>
      <c r="FM298" s="14"/>
      <c r="FN298" s="14"/>
      <c r="FO298" s="14"/>
      <c r="FP298" s="14"/>
      <c r="FQ298" s="14"/>
      <c r="FR298" s="14"/>
      <c r="FS298" s="14"/>
      <c r="FT298" s="14"/>
      <c r="FU298" s="14"/>
      <c r="FV298" s="14"/>
      <c r="FW298" s="14"/>
      <c r="FX298" s="14"/>
      <c r="FY298" s="14"/>
      <c r="FZ298" s="14"/>
      <c r="GA298" s="14"/>
      <c r="GB298" s="14"/>
      <c r="GC298" s="14"/>
      <c r="GD298" s="14"/>
      <c r="GE298" s="14"/>
      <c r="GF298" s="14"/>
      <c r="GG298" s="14"/>
      <c r="GH298" s="14"/>
      <c r="GI298" s="14"/>
      <c r="GJ298" s="14"/>
      <c r="GK298" s="14"/>
      <c r="GL298" s="14"/>
      <c r="GM298" s="14"/>
    </row>
    <row r="299" spans="1:195" x14ac:dyDescent="0.2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4"/>
      <c r="DF299" s="14"/>
      <c r="DG299" s="14"/>
      <c r="DH299" s="14"/>
      <c r="DI299" s="14"/>
      <c r="DJ299" s="14"/>
      <c r="DK299" s="14"/>
      <c r="DL299" s="14"/>
      <c r="DM299" s="14"/>
      <c r="DN299" s="14"/>
      <c r="DO299" s="14"/>
      <c r="DP299" s="14"/>
      <c r="DQ299" s="14"/>
      <c r="DR299" s="14"/>
      <c r="DS299" s="14"/>
      <c r="DT299" s="14"/>
      <c r="DU299" s="14"/>
      <c r="DV299" s="14"/>
      <c r="DW299" s="14"/>
      <c r="DX299" s="14"/>
      <c r="DY299" s="14"/>
      <c r="DZ299" s="14"/>
      <c r="EA299" s="14"/>
      <c r="EB299" s="14"/>
      <c r="EC299" s="14"/>
      <c r="ED299" s="14"/>
      <c r="EE299" s="14"/>
      <c r="EF299" s="14"/>
      <c r="EG299" s="14"/>
      <c r="EH299" s="14"/>
      <c r="EI299" s="14"/>
      <c r="EJ299" s="14"/>
      <c r="EK299" s="14"/>
      <c r="EL299" s="14"/>
      <c r="EM299" s="14"/>
      <c r="EN299" s="14"/>
      <c r="EO299" s="14"/>
      <c r="EP299" s="14"/>
      <c r="EQ299" s="14"/>
      <c r="ER299" s="14"/>
      <c r="ES299" s="14"/>
      <c r="ET299" s="14"/>
      <c r="EU299" s="14"/>
      <c r="EV299" s="14"/>
      <c r="EW299" s="14"/>
      <c r="EX299" s="14"/>
      <c r="EY299" s="14"/>
      <c r="EZ299" s="14"/>
      <c r="FA299" s="14"/>
      <c r="FB299" s="14"/>
      <c r="FC299" s="14"/>
      <c r="FD299" s="14"/>
      <c r="FE299" s="14"/>
      <c r="FF299" s="14"/>
      <c r="FG299" s="14"/>
      <c r="FH299" s="14"/>
      <c r="FI299" s="14"/>
      <c r="FJ299" s="14"/>
      <c r="FK299" s="14"/>
      <c r="FL299" s="14"/>
      <c r="FM299" s="14"/>
      <c r="FN299" s="14"/>
      <c r="FO299" s="14"/>
      <c r="FP299" s="14"/>
      <c r="FQ299" s="14"/>
      <c r="FR299" s="14"/>
      <c r="FS299" s="14"/>
      <c r="FT299" s="14"/>
      <c r="FU299" s="14"/>
      <c r="FV299" s="14"/>
      <c r="FW299" s="14"/>
      <c r="FX299" s="14"/>
      <c r="FY299" s="14"/>
      <c r="FZ299" s="14"/>
      <c r="GA299" s="14"/>
      <c r="GB299" s="14"/>
      <c r="GC299" s="14"/>
      <c r="GD299" s="14"/>
      <c r="GE299" s="14"/>
      <c r="GF299" s="14"/>
      <c r="GG299" s="14"/>
      <c r="GH299" s="14"/>
      <c r="GI299" s="14"/>
      <c r="GJ299" s="14"/>
      <c r="GK299" s="14"/>
      <c r="GL299" s="14"/>
      <c r="GM299" s="14"/>
    </row>
    <row r="300" spans="1:195" x14ac:dyDescent="0.2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4"/>
      <c r="DF300" s="14"/>
      <c r="DG300" s="14"/>
      <c r="DH300" s="14"/>
      <c r="DI300" s="14"/>
      <c r="DJ300" s="14"/>
      <c r="DK300" s="14"/>
      <c r="DL300" s="14"/>
      <c r="DM300" s="14"/>
      <c r="DN300" s="14"/>
      <c r="DO300" s="14"/>
      <c r="DP300" s="14"/>
      <c r="DQ300" s="14"/>
      <c r="DR300" s="14"/>
      <c r="DS300" s="14"/>
      <c r="DT300" s="14"/>
      <c r="DU300" s="14"/>
      <c r="DV300" s="14"/>
      <c r="DW300" s="14"/>
      <c r="DX300" s="14"/>
      <c r="DY300" s="14"/>
      <c r="DZ300" s="14"/>
      <c r="EA300" s="14"/>
      <c r="EB300" s="14"/>
      <c r="EC300" s="14"/>
      <c r="ED300" s="14"/>
      <c r="EE300" s="14"/>
      <c r="EF300" s="14"/>
      <c r="EG300" s="14"/>
      <c r="EH300" s="14"/>
      <c r="EI300" s="14"/>
      <c r="EJ300" s="14"/>
      <c r="EK300" s="14"/>
      <c r="EL300" s="14"/>
      <c r="EM300" s="14"/>
      <c r="EN300" s="14"/>
      <c r="EO300" s="14"/>
      <c r="EP300" s="14"/>
      <c r="EQ300" s="14"/>
      <c r="ER300" s="14"/>
      <c r="ES300" s="14"/>
      <c r="ET300" s="14"/>
      <c r="EU300" s="14"/>
      <c r="EV300" s="14"/>
      <c r="EW300" s="14"/>
      <c r="EX300" s="14"/>
      <c r="EY300" s="14"/>
      <c r="EZ300" s="14"/>
      <c r="FA300" s="14"/>
      <c r="FB300" s="14"/>
      <c r="FC300" s="14"/>
      <c r="FD300" s="14"/>
      <c r="FE300" s="14"/>
      <c r="FF300" s="14"/>
      <c r="FG300" s="14"/>
      <c r="FH300" s="14"/>
      <c r="FI300" s="14"/>
      <c r="FJ300" s="14"/>
      <c r="FK300" s="14"/>
      <c r="FL300" s="14"/>
      <c r="FM300" s="14"/>
      <c r="FN300" s="14"/>
      <c r="FO300" s="14"/>
      <c r="FP300" s="14"/>
      <c r="FQ300" s="14"/>
      <c r="FR300" s="14"/>
      <c r="FS300" s="14"/>
      <c r="FT300" s="14"/>
      <c r="FU300" s="14"/>
      <c r="FV300" s="14"/>
      <c r="FW300" s="14"/>
      <c r="FX300" s="14"/>
      <c r="FY300" s="14"/>
      <c r="FZ300" s="14"/>
      <c r="GA300" s="14"/>
      <c r="GB300" s="14"/>
      <c r="GC300" s="14"/>
      <c r="GD300" s="14"/>
      <c r="GE300" s="14"/>
      <c r="GF300" s="14"/>
      <c r="GG300" s="14"/>
      <c r="GH300" s="14"/>
      <c r="GI300" s="14"/>
      <c r="GJ300" s="14"/>
      <c r="GK300" s="14"/>
      <c r="GL300" s="14"/>
      <c r="GM300" s="14"/>
    </row>
    <row r="301" spans="1:195" x14ac:dyDescent="0.2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4"/>
      <c r="CX301" s="14"/>
      <c r="CY301" s="14"/>
      <c r="CZ301" s="14"/>
      <c r="DA301" s="14"/>
      <c r="DB301" s="14"/>
      <c r="DC301" s="14"/>
      <c r="DD301" s="14"/>
      <c r="DE301" s="14"/>
      <c r="DF301" s="14"/>
      <c r="DG301" s="14"/>
      <c r="DH301" s="14"/>
      <c r="DI301" s="14"/>
      <c r="DJ301" s="14"/>
      <c r="DK301" s="14"/>
      <c r="DL301" s="14"/>
      <c r="DM301" s="14"/>
      <c r="DN301" s="14"/>
      <c r="DO301" s="14"/>
      <c r="DP301" s="14"/>
      <c r="DQ301" s="14"/>
      <c r="DR301" s="14"/>
      <c r="DS301" s="14"/>
      <c r="DT301" s="14"/>
      <c r="DU301" s="14"/>
      <c r="DV301" s="14"/>
      <c r="DW301" s="14"/>
      <c r="DX301" s="14"/>
      <c r="DY301" s="14"/>
      <c r="DZ301" s="14"/>
      <c r="EA301" s="14"/>
      <c r="EB301" s="14"/>
      <c r="EC301" s="14"/>
      <c r="ED301" s="14"/>
      <c r="EE301" s="14"/>
      <c r="EF301" s="14"/>
      <c r="EG301" s="14"/>
      <c r="EH301" s="14"/>
      <c r="EI301" s="14"/>
      <c r="EJ301" s="14"/>
      <c r="EK301" s="14"/>
      <c r="EL301" s="14"/>
      <c r="EM301" s="14"/>
      <c r="EN301" s="14"/>
      <c r="EO301" s="14"/>
      <c r="EP301" s="14"/>
      <c r="EQ301" s="14"/>
      <c r="ER301" s="14"/>
      <c r="ES301" s="14"/>
      <c r="ET301" s="14"/>
      <c r="EU301" s="14"/>
      <c r="EV301" s="14"/>
      <c r="EW301" s="14"/>
      <c r="EX301" s="14"/>
      <c r="EY301" s="14"/>
      <c r="EZ301" s="14"/>
      <c r="FA301" s="14"/>
      <c r="FB301" s="14"/>
      <c r="FC301" s="14"/>
      <c r="FD301" s="14"/>
      <c r="FE301" s="14"/>
      <c r="FF301" s="14"/>
      <c r="FG301" s="14"/>
      <c r="FH301" s="14"/>
      <c r="FI301" s="14"/>
      <c r="FJ301" s="14"/>
      <c r="FK301" s="14"/>
      <c r="FL301" s="14"/>
      <c r="FM301" s="14"/>
      <c r="FN301" s="14"/>
      <c r="FO301" s="14"/>
      <c r="FP301" s="14"/>
      <c r="FQ301" s="14"/>
      <c r="FR301" s="14"/>
      <c r="FS301" s="14"/>
      <c r="FT301" s="14"/>
      <c r="FU301" s="14"/>
      <c r="FV301" s="14"/>
      <c r="FW301" s="14"/>
      <c r="FX301" s="14"/>
      <c r="FY301" s="14"/>
      <c r="FZ301" s="14"/>
      <c r="GA301" s="14"/>
      <c r="GB301" s="14"/>
      <c r="GC301" s="14"/>
      <c r="GD301" s="14"/>
      <c r="GE301" s="14"/>
      <c r="GF301" s="14"/>
      <c r="GG301" s="14"/>
      <c r="GH301" s="14"/>
      <c r="GI301" s="14"/>
      <c r="GJ301" s="14"/>
      <c r="GK301" s="14"/>
      <c r="GL301" s="14"/>
      <c r="GM301" s="14"/>
    </row>
    <row r="302" spans="1:195" x14ac:dyDescent="0.2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4"/>
      <c r="CX302" s="14"/>
      <c r="CY302" s="14"/>
      <c r="CZ302" s="14"/>
      <c r="DA302" s="14"/>
      <c r="DB302" s="14"/>
      <c r="DC302" s="14"/>
      <c r="DD302" s="14"/>
      <c r="DE302" s="14"/>
      <c r="DF302" s="14"/>
      <c r="DG302" s="14"/>
      <c r="DH302" s="14"/>
      <c r="DI302" s="14"/>
      <c r="DJ302" s="14"/>
      <c r="DK302" s="14"/>
      <c r="DL302" s="14"/>
      <c r="DM302" s="14"/>
      <c r="DN302" s="14"/>
      <c r="DO302" s="14"/>
      <c r="DP302" s="14"/>
      <c r="DQ302" s="14"/>
      <c r="DR302" s="14"/>
      <c r="DS302" s="14"/>
      <c r="DT302" s="14"/>
      <c r="DU302" s="14"/>
      <c r="DV302" s="14"/>
      <c r="DW302" s="14"/>
      <c r="DX302" s="14"/>
      <c r="DY302" s="14"/>
      <c r="DZ302" s="14"/>
      <c r="EA302" s="14"/>
      <c r="EB302" s="14"/>
      <c r="EC302" s="14"/>
      <c r="ED302" s="14"/>
      <c r="EE302" s="14"/>
      <c r="EF302" s="14"/>
      <c r="EG302" s="14"/>
      <c r="EH302" s="14"/>
      <c r="EI302" s="14"/>
      <c r="EJ302" s="14"/>
      <c r="EK302" s="14"/>
      <c r="EL302" s="14"/>
      <c r="EM302" s="14"/>
      <c r="EN302" s="14"/>
      <c r="EO302" s="14"/>
      <c r="EP302" s="14"/>
      <c r="EQ302" s="14"/>
      <c r="ER302" s="14"/>
      <c r="ES302" s="14"/>
      <c r="ET302" s="14"/>
      <c r="EU302" s="14"/>
      <c r="EV302" s="14"/>
      <c r="EW302" s="14"/>
      <c r="EX302" s="14"/>
      <c r="EY302" s="14"/>
      <c r="EZ302" s="14"/>
      <c r="FA302" s="14"/>
      <c r="FB302" s="14"/>
      <c r="FC302" s="14"/>
      <c r="FD302" s="14"/>
      <c r="FE302" s="14"/>
      <c r="FF302" s="14"/>
      <c r="FG302" s="14"/>
      <c r="FH302" s="14"/>
      <c r="FI302" s="14"/>
      <c r="FJ302" s="14"/>
      <c r="FK302" s="14"/>
      <c r="FL302" s="14"/>
      <c r="FM302" s="14"/>
      <c r="FN302" s="14"/>
      <c r="FO302" s="14"/>
      <c r="FP302" s="14"/>
      <c r="FQ302" s="14"/>
      <c r="FR302" s="14"/>
      <c r="FS302" s="14"/>
      <c r="FT302" s="14"/>
      <c r="FU302" s="14"/>
      <c r="FV302" s="14"/>
      <c r="FW302" s="14"/>
      <c r="FX302" s="14"/>
      <c r="FY302" s="14"/>
      <c r="FZ302" s="14"/>
      <c r="GA302" s="14"/>
      <c r="GB302" s="14"/>
      <c r="GC302" s="14"/>
      <c r="GD302" s="14"/>
      <c r="GE302" s="14"/>
      <c r="GF302" s="14"/>
      <c r="GG302" s="14"/>
      <c r="GH302" s="14"/>
      <c r="GI302" s="14"/>
      <c r="GJ302" s="14"/>
      <c r="GK302" s="14"/>
      <c r="GL302" s="14"/>
      <c r="GM302" s="14"/>
    </row>
    <row r="303" spans="1:195" x14ac:dyDescent="0.2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4"/>
      <c r="CX303" s="14"/>
      <c r="CY303" s="14"/>
      <c r="CZ303" s="14"/>
      <c r="DA303" s="14"/>
      <c r="DB303" s="14"/>
      <c r="DC303" s="14"/>
      <c r="DD303" s="14"/>
      <c r="DE303" s="14"/>
      <c r="DF303" s="14"/>
      <c r="DG303" s="14"/>
      <c r="DH303" s="14"/>
      <c r="DI303" s="14"/>
      <c r="DJ303" s="14"/>
      <c r="DK303" s="14"/>
      <c r="DL303" s="14"/>
      <c r="DM303" s="14"/>
      <c r="DN303" s="14"/>
      <c r="DO303" s="14"/>
      <c r="DP303" s="14"/>
      <c r="DQ303" s="14"/>
      <c r="DR303" s="14"/>
      <c r="DS303" s="14"/>
      <c r="DT303" s="14"/>
      <c r="DU303" s="14"/>
      <c r="DV303" s="14"/>
      <c r="DW303" s="14"/>
      <c r="DX303" s="14"/>
      <c r="DY303" s="14"/>
      <c r="DZ303" s="14"/>
      <c r="EA303" s="14"/>
      <c r="EB303" s="14"/>
      <c r="EC303" s="14"/>
      <c r="ED303" s="14"/>
      <c r="EE303" s="14"/>
      <c r="EF303" s="14"/>
      <c r="EG303" s="14"/>
      <c r="EH303" s="14"/>
      <c r="EI303" s="14"/>
      <c r="EJ303" s="14"/>
      <c r="EK303" s="14"/>
      <c r="EL303" s="14"/>
      <c r="EM303" s="14"/>
      <c r="EN303" s="14"/>
      <c r="EO303" s="14"/>
      <c r="EP303" s="14"/>
      <c r="EQ303" s="14"/>
      <c r="ER303" s="14"/>
      <c r="ES303" s="14"/>
      <c r="ET303" s="14"/>
      <c r="EU303" s="14"/>
      <c r="EV303" s="14"/>
      <c r="EW303" s="14"/>
      <c r="EX303" s="14"/>
      <c r="EY303" s="14"/>
      <c r="EZ303" s="14"/>
      <c r="FA303" s="14"/>
      <c r="FB303" s="14"/>
      <c r="FC303" s="14"/>
      <c r="FD303" s="14"/>
      <c r="FE303" s="14"/>
      <c r="FF303" s="14"/>
      <c r="FG303" s="14"/>
      <c r="FH303" s="14"/>
      <c r="FI303" s="14"/>
      <c r="FJ303" s="14"/>
      <c r="FK303" s="14"/>
      <c r="FL303" s="14"/>
      <c r="FM303" s="14"/>
      <c r="FN303" s="14"/>
      <c r="FO303" s="14"/>
      <c r="FP303" s="14"/>
      <c r="FQ303" s="14"/>
      <c r="FR303" s="14"/>
      <c r="FS303" s="14"/>
      <c r="FT303" s="14"/>
      <c r="FU303" s="14"/>
      <c r="FV303" s="14"/>
      <c r="FW303" s="14"/>
      <c r="FX303" s="14"/>
      <c r="FY303" s="14"/>
      <c r="FZ303" s="14"/>
      <c r="GA303" s="14"/>
      <c r="GB303" s="14"/>
      <c r="GC303" s="14"/>
      <c r="GD303" s="14"/>
      <c r="GE303" s="14"/>
      <c r="GF303" s="14"/>
      <c r="GG303" s="14"/>
      <c r="GH303" s="14"/>
      <c r="GI303" s="14"/>
      <c r="GJ303" s="14"/>
      <c r="GK303" s="14"/>
      <c r="GL303" s="14"/>
      <c r="GM303" s="14"/>
    </row>
    <row r="304" spans="1:195" x14ac:dyDescent="0.2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4"/>
      <c r="CX304" s="14"/>
      <c r="CY304" s="14"/>
      <c r="CZ304" s="14"/>
      <c r="DA304" s="14"/>
      <c r="DB304" s="14"/>
      <c r="DC304" s="14"/>
      <c r="DD304" s="14"/>
      <c r="DE304" s="14"/>
      <c r="DF304" s="14"/>
      <c r="DG304" s="14"/>
      <c r="DH304" s="14"/>
      <c r="DI304" s="14"/>
      <c r="DJ304" s="14"/>
      <c r="DK304" s="14"/>
      <c r="DL304" s="14"/>
      <c r="DM304" s="14"/>
      <c r="DN304" s="14"/>
      <c r="DO304" s="14"/>
      <c r="DP304" s="14"/>
      <c r="DQ304" s="14"/>
      <c r="DR304" s="14"/>
      <c r="DS304" s="14"/>
      <c r="DT304" s="14"/>
      <c r="DU304" s="14"/>
      <c r="DV304" s="14"/>
      <c r="DW304" s="14"/>
      <c r="DX304" s="14"/>
      <c r="DY304" s="14"/>
      <c r="DZ304" s="14"/>
      <c r="EA304" s="14"/>
      <c r="EB304" s="14"/>
      <c r="EC304" s="14"/>
      <c r="ED304" s="14"/>
      <c r="EE304" s="14"/>
      <c r="EF304" s="14"/>
      <c r="EG304" s="14"/>
      <c r="EH304" s="14"/>
      <c r="EI304" s="14"/>
      <c r="EJ304" s="14"/>
      <c r="EK304" s="14"/>
      <c r="EL304" s="14"/>
      <c r="EM304" s="14"/>
      <c r="EN304" s="14"/>
      <c r="EO304" s="14"/>
      <c r="EP304" s="14"/>
      <c r="EQ304" s="14"/>
      <c r="ER304" s="14"/>
      <c r="ES304" s="14"/>
      <c r="ET304" s="14"/>
      <c r="EU304" s="14"/>
      <c r="EV304" s="14"/>
      <c r="EW304" s="14"/>
      <c r="EX304" s="14"/>
      <c r="EY304" s="14"/>
      <c r="EZ304" s="14"/>
      <c r="FA304" s="14"/>
      <c r="FB304" s="14"/>
      <c r="FC304" s="14"/>
      <c r="FD304" s="14"/>
      <c r="FE304" s="14"/>
      <c r="FF304" s="14"/>
      <c r="FG304" s="14"/>
      <c r="FH304" s="14"/>
      <c r="FI304" s="14"/>
      <c r="FJ304" s="14"/>
      <c r="FK304" s="14"/>
      <c r="FL304" s="14"/>
      <c r="FM304" s="14"/>
      <c r="FN304" s="14"/>
      <c r="FO304" s="14"/>
      <c r="FP304" s="14"/>
      <c r="FQ304" s="14"/>
      <c r="FR304" s="14"/>
      <c r="FS304" s="14"/>
      <c r="FT304" s="14"/>
      <c r="FU304" s="14"/>
      <c r="FV304" s="14"/>
      <c r="FW304" s="14"/>
      <c r="FX304" s="14"/>
      <c r="FY304" s="14"/>
      <c r="FZ304" s="14"/>
      <c r="GA304" s="14"/>
      <c r="GB304" s="14"/>
      <c r="GC304" s="14"/>
      <c r="GD304" s="14"/>
      <c r="GE304" s="14"/>
      <c r="GF304" s="14"/>
      <c r="GG304" s="14"/>
      <c r="GH304" s="14"/>
      <c r="GI304" s="14"/>
      <c r="GJ304" s="14"/>
      <c r="GK304" s="14"/>
      <c r="GL304" s="14"/>
      <c r="GM304" s="14"/>
    </row>
    <row r="305" spans="1:195" x14ac:dyDescent="0.2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4"/>
      <c r="CX305" s="14"/>
      <c r="CY305" s="14"/>
      <c r="CZ305" s="14"/>
      <c r="DA305" s="14"/>
      <c r="DB305" s="14"/>
      <c r="DC305" s="14"/>
      <c r="DD305" s="14"/>
      <c r="DE305" s="14"/>
      <c r="DF305" s="14"/>
      <c r="DG305" s="14"/>
      <c r="DH305" s="14"/>
      <c r="DI305" s="14"/>
      <c r="DJ305" s="14"/>
      <c r="DK305" s="14"/>
      <c r="DL305" s="14"/>
      <c r="DM305" s="14"/>
      <c r="DN305" s="14"/>
      <c r="DO305" s="14"/>
      <c r="DP305" s="14"/>
      <c r="DQ305" s="14"/>
      <c r="DR305" s="14"/>
      <c r="DS305" s="14"/>
      <c r="DT305" s="14"/>
      <c r="DU305" s="14"/>
      <c r="DV305" s="14"/>
      <c r="DW305" s="14"/>
      <c r="DX305" s="14"/>
      <c r="DY305" s="14"/>
      <c r="DZ305" s="14"/>
      <c r="EA305" s="14"/>
      <c r="EB305" s="14"/>
      <c r="EC305" s="14"/>
      <c r="ED305" s="14"/>
      <c r="EE305" s="14"/>
      <c r="EF305" s="14"/>
      <c r="EG305" s="14"/>
      <c r="EH305" s="14"/>
      <c r="EI305" s="14"/>
      <c r="EJ305" s="14"/>
      <c r="EK305" s="14"/>
      <c r="EL305" s="14"/>
      <c r="EM305" s="14"/>
      <c r="EN305" s="14"/>
      <c r="EO305" s="14"/>
      <c r="EP305" s="14"/>
      <c r="EQ305" s="14"/>
      <c r="ER305" s="14"/>
      <c r="ES305" s="14"/>
      <c r="ET305" s="14"/>
      <c r="EU305" s="14"/>
      <c r="EV305" s="14"/>
      <c r="EW305" s="14"/>
      <c r="EX305" s="14"/>
      <c r="EY305" s="14"/>
      <c r="EZ305" s="14"/>
      <c r="FA305" s="14"/>
      <c r="FB305" s="14"/>
      <c r="FC305" s="14"/>
      <c r="FD305" s="14"/>
      <c r="FE305" s="14"/>
      <c r="FF305" s="14"/>
      <c r="FG305" s="14"/>
      <c r="FH305" s="14"/>
      <c r="FI305" s="14"/>
      <c r="FJ305" s="14"/>
      <c r="FK305" s="14"/>
      <c r="FL305" s="14"/>
      <c r="FM305" s="14"/>
      <c r="FN305" s="14"/>
      <c r="FO305" s="14"/>
      <c r="FP305" s="14"/>
      <c r="FQ305" s="14"/>
      <c r="FR305" s="14"/>
      <c r="FS305" s="14"/>
      <c r="FT305" s="14"/>
      <c r="FU305" s="14"/>
      <c r="FV305" s="14"/>
      <c r="FW305" s="14"/>
      <c r="FX305" s="14"/>
      <c r="FY305" s="14"/>
      <c r="FZ305" s="14"/>
      <c r="GA305" s="14"/>
      <c r="GB305" s="14"/>
      <c r="GC305" s="14"/>
      <c r="GD305" s="14"/>
      <c r="GE305" s="14"/>
      <c r="GF305" s="14"/>
      <c r="GG305" s="14"/>
      <c r="GH305" s="14"/>
      <c r="GI305" s="14"/>
      <c r="GJ305" s="14"/>
      <c r="GK305" s="14"/>
      <c r="GL305" s="14"/>
      <c r="GM305" s="14"/>
    </row>
    <row r="306" spans="1:195" x14ac:dyDescent="0.2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4"/>
      <c r="CX306" s="14"/>
      <c r="CY306" s="14"/>
      <c r="CZ306" s="14"/>
      <c r="DA306" s="14"/>
      <c r="DB306" s="14"/>
      <c r="DC306" s="14"/>
      <c r="DD306" s="14"/>
      <c r="DE306" s="14"/>
      <c r="DF306" s="14"/>
      <c r="DG306" s="14"/>
      <c r="DH306" s="14"/>
      <c r="DI306" s="14"/>
      <c r="DJ306" s="14"/>
      <c r="DK306" s="14"/>
      <c r="DL306" s="14"/>
      <c r="DM306" s="14"/>
      <c r="DN306" s="14"/>
      <c r="DO306" s="14"/>
      <c r="DP306" s="14"/>
      <c r="DQ306" s="14"/>
      <c r="DR306" s="14"/>
      <c r="DS306" s="14"/>
      <c r="DT306" s="14"/>
      <c r="DU306" s="14"/>
      <c r="DV306" s="14"/>
      <c r="DW306" s="14"/>
      <c r="DX306" s="14"/>
      <c r="DY306" s="14"/>
      <c r="DZ306" s="14"/>
      <c r="EA306" s="14"/>
      <c r="EB306" s="14"/>
      <c r="EC306" s="14"/>
      <c r="ED306" s="14"/>
      <c r="EE306" s="14"/>
      <c r="EF306" s="14"/>
      <c r="EG306" s="14"/>
      <c r="EH306" s="14"/>
      <c r="EI306" s="14"/>
      <c r="EJ306" s="14"/>
      <c r="EK306" s="14"/>
      <c r="EL306" s="14"/>
      <c r="EM306" s="14"/>
      <c r="EN306" s="14"/>
      <c r="EO306" s="14"/>
      <c r="EP306" s="14"/>
      <c r="EQ306" s="14"/>
      <c r="ER306" s="14"/>
      <c r="ES306" s="14"/>
      <c r="ET306" s="14"/>
      <c r="EU306" s="14"/>
      <c r="EV306" s="14"/>
      <c r="EW306" s="14"/>
      <c r="EX306" s="14"/>
      <c r="EY306" s="14"/>
      <c r="EZ306" s="14"/>
      <c r="FA306" s="14"/>
      <c r="FB306" s="14"/>
      <c r="FC306" s="14"/>
      <c r="FD306" s="14"/>
      <c r="FE306" s="14"/>
      <c r="FF306" s="14"/>
      <c r="FG306" s="14"/>
      <c r="FH306" s="14"/>
      <c r="FI306" s="14"/>
      <c r="FJ306" s="14"/>
      <c r="FK306" s="14"/>
      <c r="FL306" s="14"/>
      <c r="FM306" s="14"/>
      <c r="FN306" s="14"/>
      <c r="FO306" s="14"/>
      <c r="FP306" s="14"/>
      <c r="FQ306" s="14"/>
      <c r="FR306" s="14"/>
      <c r="FS306" s="14"/>
      <c r="FT306" s="14"/>
      <c r="FU306" s="14"/>
      <c r="FV306" s="14"/>
      <c r="FW306" s="14"/>
      <c r="FX306" s="14"/>
      <c r="FY306" s="14"/>
      <c r="FZ306" s="14"/>
      <c r="GA306" s="14"/>
      <c r="GB306" s="14"/>
      <c r="GC306" s="14"/>
      <c r="GD306" s="14"/>
      <c r="GE306" s="14"/>
      <c r="GF306" s="14"/>
      <c r="GG306" s="14"/>
      <c r="GH306" s="14"/>
      <c r="GI306" s="14"/>
      <c r="GJ306" s="14"/>
      <c r="GK306" s="14"/>
      <c r="GL306" s="14"/>
      <c r="GM306" s="14"/>
    </row>
    <row r="307" spans="1:195" x14ac:dyDescent="0.2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4"/>
      <c r="CX307" s="14"/>
      <c r="CY307" s="14"/>
      <c r="CZ307" s="14"/>
      <c r="DA307" s="14"/>
      <c r="DB307" s="14"/>
      <c r="DC307" s="14"/>
      <c r="DD307" s="14"/>
      <c r="DE307" s="14"/>
      <c r="DF307" s="14"/>
      <c r="DG307" s="14"/>
      <c r="DH307" s="14"/>
      <c r="DI307" s="14"/>
      <c r="DJ307" s="14"/>
      <c r="DK307" s="14"/>
      <c r="DL307" s="14"/>
      <c r="DM307" s="14"/>
      <c r="DN307" s="14"/>
      <c r="DO307" s="14"/>
      <c r="DP307" s="14"/>
      <c r="DQ307" s="14"/>
      <c r="DR307" s="14"/>
      <c r="DS307" s="14"/>
      <c r="DT307" s="14"/>
      <c r="DU307" s="14"/>
      <c r="DV307" s="14"/>
      <c r="DW307" s="14"/>
      <c r="DX307" s="14"/>
      <c r="DY307" s="14"/>
      <c r="DZ307" s="14"/>
      <c r="EA307" s="14"/>
      <c r="EB307" s="14"/>
      <c r="EC307" s="14"/>
      <c r="ED307" s="14"/>
      <c r="EE307" s="14"/>
      <c r="EF307" s="14"/>
      <c r="EG307" s="14"/>
      <c r="EH307" s="14"/>
      <c r="EI307" s="14"/>
      <c r="EJ307" s="14"/>
      <c r="EK307" s="14"/>
      <c r="EL307" s="14"/>
      <c r="EM307" s="14"/>
      <c r="EN307" s="14"/>
      <c r="EO307" s="14"/>
      <c r="EP307" s="14"/>
      <c r="EQ307" s="14"/>
      <c r="ER307" s="14"/>
      <c r="ES307" s="14"/>
      <c r="ET307" s="14"/>
      <c r="EU307" s="14"/>
      <c r="EV307" s="14"/>
      <c r="EW307" s="14"/>
      <c r="EX307" s="14"/>
      <c r="EY307" s="14"/>
      <c r="EZ307" s="14"/>
      <c r="FA307" s="14"/>
      <c r="FB307" s="14"/>
      <c r="FC307" s="14"/>
      <c r="FD307" s="14"/>
      <c r="FE307" s="14"/>
      <c r="FF307" s="14"/>
      <c r="FG307" s="14"/>
      <c r="FH307" s="14"/>
      <c r="FI307" s="14"/>
      <c r="FJ307" s="14"/>
      <c r="FK307" s="14"/>
      <c r="FL307" s="14"/>
      <c r="FM307" s="14"/>
      <c r="FN307" s="14"/>
      <c r="FO307" s="14"/>
      <c r="FP307" s="14"/>
      <c r="FQ307" s="14"/>
      <c r="FR307" s="14"/>
      <c r="FS307" s="14"/>
      <c r="FT307" s="14"/>
      <c r="FU307" s="14"/>
      <c r="FV307" s="14"/>
      <c r="FW307" s="14"/>
      <c r="FX307" s="14"/>
      <c r="FY307" s="14"/>
      <c r="FZ307" s="14"/>
      <c r="GA307" s="14"/>
      <c r="GB307" s="14"/>
      <c r="GC307" s="14"/>
      <c r="GD307" s="14"/>
      <c r="GE307" s="14"/>
      <c r="GF307" s="14"/>
      <c r="GG307" s="14"/>
      <c r="GH307" s="14"/>
      <c r="GI307" s="14"/>
      <c r="GJ307" s="14"/>
      <c r="GK307" s="14"/>
      <c r="GL307" s="14"/>
      <c r="GM307" s="14"/>
    </row>
    <row r="308" spans="1:195" x14ac:dyDescent="0.2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4"/>
      <c r="CX308" s="14"/>
      <c r="CY308" s="14"/>
      <c r="CZ308" s="14"/>
      <c r="DA308" s="14"/>
      <c r="DB308" s="14"/>
      <c r="DC308" s="14"/>
      <c r="DD308" s="14"/>
      <c r="DE308" s="14"/>
      <c r="DF308" s="14"/>
      <c r="DG308" s="14"/>
      <c r="DH308" s="14"/>
      <c r="DI308" s="14"/>
      <c r="DJ308" s="14"/>
      <c r="DK308" s="14"/>
      <c r="DL308" s="14"/>
      <c r="DM308" s="14"/>
      <c r="DN308" s="14"/>
      <c r="DO308" s="14"/>
      <c r="DP308" s="14"/>
      <c r="DQ308" s="14"/>
      <c r="DR308" s="14"/>
      <c r="DS308" s="14"/>
      <c r="DT308" s="14"/>
      <c r="DU308" s="14"/>
      <c r="DV308" s="14"/>
      <c r="DW308" s="14"/>
      <c r="DX308" s="14"/>
      <c r="DY308" s="14"/>
      <c r="DZ308" s="14"/>
      <c r="EA308" s="14"/>
      <c r="EB308" s="14"/>
      <c r="EC308" s="14"/>
      <c r="ED308" s="14"/>
      <c r="EE308" s="14"/>
      <c r="EF308" s="14"/>
      <c r="EG308" s="14"/>
      <c r="EH308" s="14"/>
      <c r="EI308" s="14"/>
      <c r="EJ308" s="14"/>
      <c r="EK308" s="14"/>
      <c r="EL308" s="14"/>
      <c r="EM308" s="14"/>
      <c r="EN308" s="14"/>
      <c r="EO308" s="14"/>
      <c r="EP308" s="14"/>
      <c r="EQ308" s="14"/>
      <c r="ER308" s="14"/>
      <c r="ES308" s="14"/>
      <c r="ET308" s="14"/>
      <c r="EU308" s="14"/>
      <c r="EV308" s="14"/>
      <c r="EW308" s="14"/>
      <c r="EX308" s="14"/>
      <c r="EY308" s="14"/>
      <c r="EZ308" s="14"/>
      <c r="FA308" s="14"/>
      <c r="FB308" s="14"/>
      <c r="FC308" s="14"/>
      <c r="FD308" s="14"/>
      <c r="FE308" s="14"/>
      <c r="FF308" s="14"/>
      <c r="FG308" s="14"/>
      <c r="FH308" s="14"/>
      <c r="FI308" s="14"/>
      <c r="FJ308" s="14"/>
      <c r="FK308" s="14"/>
      <c r="FL308" s="14"/>
      <c r="FM308" s="14"/>
      <c r="FN308" s="14"/>
      <c r="FO308" s="14"/>
      <c r="FP308" s="14"/>
      <c r="FQ308" s="14"/>
      <c r="FR308" s="14"/>
      <c r="FS308" s="14"/>
      <c r="FT308" s="14"/>
      <c r="FU308" s="14"/>
      <c r="FV308" s="14"/>
      <c r="FW308" s="14"/>
      <c r="FX308" s="14"/>
      <c r="FY308" s="14"/>
      <c r="FZ308" s="14"/>
      <c r="GA308" s="14"/>
      <c r="GB308" s="14"/>
      <c r="GC308" s="14"/>
      <c r="GD308" s="14"/>
      <c r="GE308" s="14"/>
      <c r="GF308" s="14"/>
      <c r="GG308" s="14"/>
      <c r="GH308" s="14"/>
      <c r="GI308" s="14"/>
      <c r="GJ308" s="14"/>
      <c r="GK308" s="14"/>
      <c r="GL308" s="14"/>
      <c r="GM308" s="14"/>
    </row>
    <row r="309" spans="1:195" x14ac:dyDescent="0.2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4"/>
      <c r="CX309" s="14"/>
      <c r="CY309" s="14"/>
      <c r="CZ309" s="14"/>
      <c r="DA309" s="14"/>
      <c r="DB309" s="14"/>
      <c r="DC309" s="14"/>
      <c r="DD309" s="14"/>
      <c r="DE309" s="14"/>
      <c r="DF309" s="14"/>
      <c r="DG309" s="14"/>
      <c r="DH309" s="14"/>
      <c r="DI309" s="14"/>
      <c r="DJ309" s="14"/>
      <c r="DK309" s="14"/>
      <c r="DL309" s="14"/>
      <c r="DM309" s="14"/>
      <c r="DN309" s="14"/>
      <c r="DO309" s="14"/>
      <c r="DP309" s="14"/>
      <c r="DQ309" s="14"/>
      <c r="DR309" s="14"/>
      <c r="DS309" s="14"/>
      <c r="DT309" s="14"/>
      <c r="DU309" s="14"/>
      <c r="DV309" s="14"/>
      <c r="DW309" s="14"/>
      <c r="DX309" s="14"/>
      <c r="DY309" s="14"/>
      <c r="DZ309" s="14"/>
      <c r="EA309" s="14"/>
      <c r="EB309" s="14"/>
      <c r="EC309" s="14"/>
      <c r="ED309" s="14"/>
      <c r="EE309" s="14"/>
      <c r="EF309" s="14"/>
      <c r="EG309" s="14"/>
      <c r="EH309" s="14"/>
      <c r="EI309" s="14"/>
      <c r="EJ309" s="14"/>
      <c r="EK309" s="14"/>
      <c r="EL309" s="14"/>
      <c r="EM309" s="14"/>
      <c r="EN309" s="14"/>
      <c r="EO309" s="14"/>
      <c r="EP309" s="14"/>
      <c r="EQ309" s="14"/>
      <c r="ER309" s="14"/>
      <c r="ES309" s="14"/>
      <c r="ET309" s="14"/>
      <c r="EU309" s="14"/>
      <c r="EV309" s="14"/>
      <c r="EW309" s="14"/>
      <c r="EX309" s="14"/>
      <c r="EY309" s="14"/>
      <c r="EZ309" s="14"/>
      <c r="FA309" s="14"/>
      <c r="FB309" s="14"/>
      <c r="FC309" s="14"/>
      <c r="FD309" s="14"/>
      <c r="FE309" s="14"/>
      <c r="FF309" s="14"/>
      <c r="FG309" s="14"/>
      <c r="FH309" s="14"/>
      <c r="FI309" s="14"/>
      <c r="FJ309" s="14"/>
      <c r="FK309" s="14"/>
      <c r="FL309" s="14"/>
      <c r="FM309" s="14"/>
      <c r="FN309" s="14"/>
      <c r="FO309" s="14"/>
      <c r="FP309" s="14"/>
      <c r="FQ309" s="14"/>
      <c r="FR309" s="14"/>
      <c r="FS309" s="14"/>
      <c r="FT309" s="14"/>
      <c r="FU309" s="14"/>
      <c r="FV309" s="14"/>
      <c r="FW309" s="14"/>
      <c r="FX309" s="14"/>
      <c r="FY309" s="14"/>
      <c r="FZ309" s="14"/>
      <c r="GA309" s="14"/>
      <c r="GB309" s="14"/>
      <c r="GC309" s="14"/>
      <c r="GD309" s="14"/>
      <c r="GE309" s="14"/>
      <c r="GF309" s="14"/>
      <c r="GG309" s="14"/>
      <c r="GH309" s="14"/>
      <c r="GI309" s="14"/>
      <c r="GJ309" s="14"/>
      <c r="GK309" s="14"/>
      <c r="GL309" s="14"/>
      <c r="GM309" s="14"/>
    </row>
    <row r="310" spans="1:195" x14ac:dyDescent="0.2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4"/>
      <c r="CX310" s="14"/>
      <c r="CY310" s="14"/>
      <c r="CZ310" s="14"/>
      <c r="DA310" s="14"/>
      <c r="DB310" s="14"/>
      <c r="DC310" s="14"/>
      <c r="DD310" s="14"/>
      <c r="DE310" s="14"/>
      <c r="DF310" s="14"/>
      <c r="DG310" s="14"/>
      <c r="DH310" s="14"/>
      <c r="DI310" s="14"/>
      <c r="DJ310" s="14"/>
      <c r="DK310" s="14"/>
      <c r="DL310" s="14"/>
      <c r="DM310" s="14"/>
      <c r="DN310" s="14"/>
      <c r="DO310" s="14"/>
      <c r="DP310" s="14"/>
      <c r="DQ310" s="14"/>
      <c r="DR310" s="14"/>
      <c r="DS310" s="14"/>
      <c r="DT310" s="14"/>
      <c r="DU310" s="14"/>
      <c r="DV310" s="14"/>
      <c r="DW310" s="14"/>
      <c r="DX310" s="14"/>
      <c r="DY310" s="14"/>
      <c r="DZ310" s="14"/>
      <c r="EA310" s="14"/>
      <c r="EB310" s="14"/>
      <c r="EC310" s="14"/>
      <c r="ED310" s="14"/>
      <c r="EE310" s="14"/>
      <c r="EF310" s="14"/>
      <c r="EG310" s="14"/>
      <c r="EH310" s="14"/>
      <c r="EI310" s="14"/>
      <c r="EJ310" s="14"/>
      <c r="EK310" s="14"/>
      <c r="EL310" s="14"/>
      <c r="EM310" s="14"/>
      <c r="EN310" s="14"/>
      <c r="EO310" s="14"/>
      <c r="EP310" s="14"/>
      <c r="EQ310" s="14"/>
      <c r="ER310" s="14"/>
      <c r="ES310" s="14"/>
      <c r="ET310" s="14"/>
      <c r="EU310" s="14"/>
      <c r="EV310" s="14"/>
      <c r="EW310" s="14"/>
      <c r="EX310" s="14"/>
      <c r="EY310" s="14"/>
      <c r="EZ310" s="14"/>
      <c r="FA310" s="14"/>
      <c r="FB310" s="14"/>
      <c r="FC310" s="14"/>
      <c r="FD310" s="14"/>
      <c r="FE310" s="14"/>
      <c r="FF310" s="14"/>
      <c r="FG310" s="14"/>
      <c r="FH310" s="14"/>
      <c r="FI310" s="14"/>
      <c r="FJ310" s="14"/>
      <c r="FK310" s="14"/>
      <c r="FL310" s="14"/>
      <c r="FM310" s="14"/>
      <c r="FN310" s="14"/>
      <c r="FO310" s="14"/>
      <c r="FP310" s="14"/>
      <c r="FQ310" s="14"/>
      <c r="FR310" s="14"/>
      <c r="FS310" s="14"/>
      <c r="FT310" s="14"/>
      <c r="FU310" s="14"/>
      <c r="FV310" s="14"/>
      <c r="FW310" s="14"/>
      <c r="FX310" s="14"/>
      <c r="FY310" s="14"/>
      <c r="FZ310" s="14"/>
      <c r="GA310" s="14"/>
      <c r="GB310" s="14"/>
      <c r="GC310" s="14"/>
      <c r="GD310" s="14"/>
      <c r="GE310" s="14"/>
      <c r="GF310" s="14"/>
      <c r="GG310" s="14"/>
      <c r="GH310" s="14"/>
      <c r="GI310" s="14"/>
      <c r="GJ310" s="14"/>
      <c r="GK310" s="14"/>
      <c r="GL310" s="14"/>
      <c r="GM310" s="14"/>
    </row>
    <row r="311" spans="1:195" x14ac:dyDescent="0.2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4"/>
      <c r="CX311" s="14"/>
      <c r="CY311" s="14"/>
      <c r="CZ311" s="14"/>
      <c r="DA311" s="14"/>
      <c r="DB311" s="14"/>
      <c r="DC311" s="14"/>
      <c r="DD311" s="14"/>
      <c r="DE311" s="14"/>
      <c r="DF311" s="14"/>
      <c r="DG311" s="14"/>
      <c r="DH311" s="14"/>
      <c r="DI311" s="14"/>
      <c r="DJ311" s="14"/>
      <c r="DK311" s="14"/>
      <c r="DL311" s="14"/>
      <c r="DM311" s="14"/>
      <c r="DN311" s="14"/>
      <c r="DO311" s="14"/>
      <c r="DP311" s="14"/>
      <c r="DQ311" s="14"/>
      <c r="DR311" s="14"/>
      <c r="DS311" s="14"/>
      <c r="DT311" s="14"/>
      <c r="DU311" s="14"/>
      <c r="DV311" s="14"/>
      <c r="DW311" s="14"/>
      <c r="DX311" s="14"/>
      <c r="DY311" s="14"/>
      <c r="DZ311" s="14"/>
      <c r="EA311" s="14"/>
      <c r="EB311" s="14"/>
      <c r="EC311" s="14"/>
      <c r="ED311" s="14"/>
      <c r="EE311" s="14"/>
      <c r="EF311" s="14"/>
      <c r="EG311" s="14"/>
      <c r="EH311" s="14"/>
      <c r="EI311" s="14"/>
      <c r="EJ311" s="14"/>
      <c r="EK311" s="14"/>
      <c r="EL311" s="14"/>
      <c r="EM311" s="14"/>
      <c r="EN311" s="14"/>
      <c r="EO311" s="14"/>
      <c r="EP311" s="14"/>
      <c r="EQ311" s="14"/>
      <c r="ER311" s="14"/>
      <c r="ES311" s="14"/>
      <c r="ET311" s="14"/>
      <c r="EU311" s="14"/>
      <c r="EV311" s="14"/>
      <c r="EW311" s="14"/>
      <c r="EX311" s="14"/>
      <c r="EY311" s="14"/>
      <c r="EZ311" s="14"/>
      <c r="FA311" s="14"/>
      <c r="FB311" s="14"/>
      <c r="FC311" s="14"/>
      <c r="FD311" s="14"/>
      <c r="FE311" s="14"/>
      <c r="FF311" s="14"/>
      <c r="FG311" s="14"/>
      <c r="FH311" s="14"/>
      <c r="FI311" s="14"/>
      <c r="FJ311" s="14"/>
      <c r="FK311" s="14"/>
      <c r="FL311" s="14"/>
      <c r="FM311" s="14"/>
      <c r="FN311" s="14"/>
      <c r="FO311" s="14"/>
      <c r="FP311" s="14"/>
      <c r="FQ311" s="14"/>
      <c r="FR311" s="14"/>
      <c r="FS311" s="14"/>
      <c r="FT311" s="14"/>
      <c r="FU311" s="14"/>
      <c r="FV311" s="14"/>
      <c r="FW311" s="14"/>
      <c r="FX311" s="14"/>
      <c r="FY311" s="14"/>
      <c r="FZ311" s="14"/>
      <c r="GA311" s="14"/>
      <c r="GB311" s="14"/>
      <c r="GC311" s="14"/>
      <c r="GD311" s="14"/>
      <c r="GE311" s="14"/>
      <c r="GF311" s="14"/>
      <c r="GG311" s="14"/>
      <c r="GH311" s="14"/>
      <c r="GI311" s="14"/>
      <c r="GJ311" s="14"/>
      <c r="GK311" s="14"/>
      <c r="GL311" s="14"/>
      <c r="GM311" s="14"/>
    </row>
    <row r="312" spans="1:195" x14ac:dyDescent="0.2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4"/>
      <c r="CX312" s="14"/>
      <c r="CY312" s="14"/>
      <c r="CZ312" s="14"/>
      <c r="DA312" s="14"/>
      <c r="DB312" s="14"/>
      <c r="DC312" s="14"/>
      <c r="DD312" s="14"/>
      <c r="DE312" s="14"/>
      <c r="DF312" s="14"/>
      <c r="DG312" s="14"/>
      <c r="DH312" s="14"/>
      <c r="DI312" s="14"/>
      <c r="DJ312" s="14"/>
      <c r="DK312" s="14"/>
      <c r="DL312" s="14"/>
      <c r="DM312" s="14"/>
      <c r="DN312" s="14"/>
      <c r="DO312" s="14"/>
      <c r="DP312" s="14"/>
      <c r="DQ312" s="14"/>
      <c r="DR312" s="14"/>
      <c r="DS312" s="14"/>
      <c r="DT312" s="14"/>
      <c r="DU312" s="14"/>
      <c r="DV312" s="14"/>
      <c r="DW312" s="14"/>
      <c r="DX312" s="14"/>
      <c r="DY312" s="14"/>
      <c r="DZ312" s="14"/>
      <c r="EA312" s="14"/>
      <c r="EB312" s="14"/>
      <c r="EC312" s="14"/>
      <c r="ED312" s="14"/>
      <c r="EE312" s="14"/>
      <c r="EF312" s="14"/>
      <c r="EG312" s="14"/>
      <c r="EH312" s="14"/>
      <c r="EI312" s="14"/>
      <c r="EJ312" s="14"/>
      <c r="EK312" s="14"/>
      <c r="EL312" s="14"/>
      <c r="EM312" s="14"/>
      <c r="EN312" s="14"/>
      <c r="EO312" s="14"/>
      <c r="EP312" s="14"/>
      <c r="EQ312" s="14"/>
      <c r="ER312" s="14"/>
      <c r="ES312" s="14"/>
      <c r="ET312" s="14"/>
      <c r="EU312" s="14"/>
      <c r="EV312" s="14"/>
      <c r="EW312" s="14"/>
      <c r="EX312" s="14"/>
      <c r="EY312" s="14"/>
      <c r="EZ312" s="14"/>
      <c r="FA312" s="14"/>
      <c r="FB312" s="14"/>
      <c r="FC312" s="14"/>
      <c r="FD312" s="14"/>
      <c r="FE312" s="14"/>
      <c r="FF312" s="14"/>
      <c r="FG312" s="14"/>
      <c r="FH312" s="14"/>
      <c r="FI312" s="14"/>
      <c r="FJ312" s="14"/>
      <c r="FK312" s="14"/>
      <c r="FL312" s="14"/>
      <c r="FM312" s="14"/>
      <c r="FN312" s="14"/>
      <c r="FO312" s="14"/>
      <c r="FP312" s="14"/>
      <c r="FQ312" s="14"/>
      <c r="FR312" s="14"/>
      <c r="FS312" s="14"/>
      <c r="FT312" s="14"/>
      <c r="FU312" s="14"/>
      <c r="FV312" s="14"/>
      <c r="FW312" s="14"/>
      <c r="FX312" s="14"/>
      <c r="FY312" s="14"/>
      <c r="FZ312" s="14"/>
      <c r="GA312" s="14"/>
      <c r="GB312" s="14"/>
      <c r="GC312" s="14"/>
      <c r="GD312" s="14"/>
      <c r="GE312" s="14"/>
      <c r="GF312" s="14"/>
      <c r="GG312" s="14"/>
      <c r="GH312" s="14"/>
      <c r="GI312" s="14"/>
      <c r="GJ312" s="14"/>
      <c r="GK312" s="14"/>
      <c r="GL312" s="14"/>
      <c r="GM312" s="14"/>
    </row>
    <row r="313" spans="1:195" x14ac:dyDescent="0.2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4"/>
      <c r="CX313" s="14"/>
      <c r="CY313" s="14"/>
      <c r="CZ313" s="14"/>
      <c r="DA313" s="14"/>
      <c r="DB313" s="14"/>
      <c r="DC313" s="14"/>
      <c r="DD313" s="14"/>
      <c r="DE313" s="14"/>
      <c r="DF313" s="14"/>
      <c r="DG313" s="14"/>
      <c r="DH313" s="14"/>
      <c r="DI313" s="14"/>
      <c r="DJ313" s="14"/>
      <c r="DK313" s="14"/>
      <c r="DL313" s="14"/>
      <c r="DM313" s="14"/>
      <c r="DN313" s="14"/>
      <c r="DO313" s="14"/>
      <c r="DP313" s="14"/>
      <c r="DQ313" s="14"/>
      <c r="DR313" s="14"/>
      <c r="DS313" s="14"/>
      <c r="DT313" s="14"/>
      <c r="DU313" s="14"/>
      <c r="DV313" s="14"/>
      <c r="DW313" s="14"/>
      <c r="DX313" s="14"/>
      <c r="DY313" s="14"/>
      <c r="DZ313" s="14"/>
      <c r="EA313" s="14"/>
      <c r="EB313" s="14"/>
      <c r="EC313" s="14"/>
      <c r="ED313" s="14"/>
      <c r="EE313" s="14"/>
      <c r="EF313" s="14"/>
      <c r="EG313" s="14"/>
      <c r="EH313" s="14"/>
      <c r="EI313" s="14"/>
      <c r="EJ313" s="14"/>
      <c r="EK313" s="14"/>
      <c r="EL313" s="14"/>
      <c r="EM313" s="14"/>
      <c r="EN313" s="14"/>
      <c r="EO313" s="14"/>
      <c r="EP313" s="14"/>
      <c r="EQ313" s="14"/>
      <c r="ER313" s="14"/>
      <c r="ES313" s="14"/>
      <c r="ET313" s="14"/>
      <c r="EU313" s="14"/>
      <c r="EV313" s="14"/>
      <c r="EW313" s="14"/>
      <c r="EX313" s="14"/>
      <c r="EY313" s="14"/>
      <c r="EZ313" s="14"/>
      <c r="FA313" s="14"/>
      <c r="FB313" s="14"/>
      <c r="FC313" s="14"/>
      <c r="FD313" s="14"/>
      <c r="FE313" s="14"/>
      <c r="FF313" s="14"/>
      <c r="FG313" s="14"/>
      <c r="FH313" s="14"/>
      <c r="FI313" s="14"/>
      <c r="FJ313" s="14"/>
      <c r="FK313" s="14"/>
      <c r="FL313" s="14"/>
      <c r="FM313" s="14"/>
      <c r="FN313" s="14"/>
      <c r="FO313" s="14"/>
      <c r="FP313" s="14"/>
      <c r="FQ313" s="14"/>
      <c r="FR313" s="14"/>
      <c r="FS313" s="14"/>
      <c r="FT313" s="14"/>
      <c r="FU313" s="14"/>
      <c r="FV313" s="14"/>
      <c r="FW313" s="14"/>
      <c r="FX313" s="14"/>
      <c r="FY313" s="14"/>
      <c r="FZ313" s="14"/>
      <c r="GA313" s="14"/>
      <c r="GB313" s="14"/>
      <c r="GC313" s="14"/>
      <c r="GD313" s="14"/>
      <c r="GE313" s="14"/>
      <c r="GF313" s="14"/>
      <c r="GG313" s="14"/>
      <c r="GH313" s="14"/>
      <c r="GI313" s="14"/>
      <c r="GJ313" s="14"/>
      <c r="GK313" s="14"/>
      <c r="GL313" s="14"/>
      <c r="GM313" s="14"/>
    </row>
    <row r="314" spans="1:195" x14ac:dyDescent="0.2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4"/>
      <c r="CX314" s="14"/>
      <c r="CY314" s="14"/>
      <c r="CZ314" s="14"/>
      <c r="DA314" s="14"/>
      <c r="DB314" s="14"/>
      <c r="DC314" s="14"/>
      <c r="DD314" s="14"/>
      <c r="DE314" s="14"/>
      <c r="DF314" s="14"/>
      <c r="DG314" s="14"/>
      <c r="DH314" s="14"/>
      <c r="DI314" s="14"/>
      <c r="DJ314" s="14"/>
      <c r="DK314" s="14"/>
      <c r="DL314" s="14"/>
      <c r="DM314" s="14"/>
      <c r="DN314" s="14"/>
      <c r="DO314" s="14"/>
      <c r="DP314" s="14"/>
      <c r="DQ314" s="14"/>
      <c r="DR314" s="14"/>
      <c r="DS314" s="14"/>
      <c r="DT314" s="14"/>
      <c r="DU314" s="14"/>
      <c r="DV314" s="14"/>
      <c r="DW314" s="14"/>
      <c r="DX314" s="14"/>
      <c r="DY314" s="14"/>
      <c r="DZ314" s="14"/>
      <c r="EA314" s="14"/>
      <c r="EB314" s="14"/>
      <c r="EC314" s="14"/>
      <c r="ED314" s="14"/>
      <c r="EE314" s="14"/>
      <c r="EF314" s="14"/>
      <c r="EG314" s="14"/>
      <c r="EH314" s="14"/>
      <c r="EI314" s="14"/>
      <c r="EJ314" s="14"/>
      <c r="EK314" s="14"/>
      <c r="EL314" s="14"/>
      <c r="EM314" s="14"/>
      <c r="EN314" s="14"/>
      <c r="EO314" s="14"/>
      <c r="EP314" s="14"/>
      <c r="EQ314" s="14"/>
      <c r="ER314" s="14"/>
      <c r="ES314" s="14"/>
      <c r="ET314" s="14"/>
      <c r="EU314" s="14"/>
      <c r="EV314" s="14"/>
      <c r="EW314" s="14"/>
      <c r="EX314" s="14"/>
      <c r="EY314" s="14"/>
      <c r="EZ314" s="14"/>
      <c r="FA314" s="14"/>
      <c r="FB314" s="14"/>
      <c r="FC314" s="14"/>
      <c r="FD314" s="14"/>
      <c r="FE314" s="14"/>
      <c r="FF314" s="14"/>
      <c r="FG314" s="14"/>
      <c r="FH314" s="14"/>
      <c r="FI314" s="14"/>
      <c r="FJ314" s="14"/>
      <c r="FK314" s="14"/>
      <c r="FL314" s="14"/>
      <c r="FM314" s="14"/>
      <c r="FN314" s="14"/>
      <c r="FO314" s="14"/>
      <c r="FP314" s="14"/>
      <c r="FQ314" s="14"/>
      <c r="FR314" s="14"/>
      <c r="FS314" s="14"/>
      <c r="FT314" s="14"/>
      <c r="FU314" s="14"/>
      <c r="FV314" s="14"/>
      <c r="FW314" s="14"/>
      <c r="FX314" s="14"/>
      <c r="FY314" s="14"/>
      <c r="FZ314" s="14"/>
      <c r="GA314" s="14"/>
      <c r="GB314" s="14"/>
      <c r="GC314" s="14"/>
      <c r="GD314" s="14"/>
      <c r="GE314" s="14"/>
      <c r="GF314" s="14"/>
      <c r="GG314" s="14"/>
      <c r="GH314" s="14"/>
      <c r="GI314" s="14"/>
      <c r="GJ314" s="14"/>
      <c r="GK314" s="14"/>
      <c r="GL314" s="14"/>
      <c r="GM314" s="14"/>
    </row>
    <row r="315" spans="1:195" x14ac:dyDescent="0.2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4"/>
      <c r="CX315" s="14"/>
      <c r="CY315" s="14"/>
      <c r="CZ315" s="14"/>
      <c r="DA315" s="14"/>
      <c r="DB315" s="14"/>
      <c r="DC315" s="14"/>
      <c r="DD315" s="14"/>
      <c r="DE315" s="14"/>
      <c r="DF315" s="14"/>
      <c r="DG315" s="14"/>
      <c r="DH315" s="14"/>
      <c r="DI315" s="14"/>
      <c r="DJ315" s="14"/>
      <c r="DK315" s="14"/>
      <c r="DL315" s="14"/>
      <c r="DM315" s="14"/>
      <c r="DN315" s="14"/>
      <c r="DO315" s="14"/>
      <c r="DP315" s="14"/>
      <c r="DQ315" s="14"/>
      <c r="DR315" s="14"/>
      <c r="DS315" s="14"/>
      <c r="DT315" s="14"/>
      <c r="DU315" s="14"/>
      <c r="DV315" s="14"/>
      <c r="DW315" s="14"/>
      <c r="DX315" s="14"/>
      <c r="DY315" s="14"/>
      <c r="DZ315" s="14"/>
      <c r="EA315" s="14"/>
      <c r="EB315" s="14"/>
      <c r="EC315" s="14"/>
      <c r="ED315" s="14"/>
      <c r="EE315" s="14"/>
      <c r="EF315" s="14"/>
      <c r="EG315" s="14"/>
      <c r="EH315" s="14"/>
      <c r="EI315" s="14"/>
      <c r="EJ315" s="14"/>
      <c r="EK315" s="14"/>
      <c r="EL315" s="14"/>
      <c r="EM315" s="14"/>
      <c r="EN315" s="14"/>
      <c r="EO315" s="14"/>
      <c r="EP315" s="14"/>
      <c r="EQ315" s="14"/>
      <c r="ER315" s="14"/>
      <c r="ES315" s="14"/>
      <c r="ET315" s="14"/>
      <c r="EU315" s="14"/>
      <c r="EV315" s="14"/>
      <c r="EW315" s="14"/>
      <c r="EX315" s="14"/>
      <c r="EY315" s="14"/>
      <c r="EZ315" s="14"/>
      <c r="FA315" s="14"/>
      <c r="FB315" s="14"/>
      <c r="FC315" s="14"/>
      <c r="FD315" s="14"/>
      <c r="FE315" s="14"/>
      <c r="FF315" s="14"/>
      <c r="FG315" s="14"/>
      <c r="FH315" s="14"/>
      <c r="FI315" s="14"/>
      <c r="FJ315" s="14"/>
      <c r="FK315" s="14"/>
      <c r="FL315" s="14"/>
      <c r="FM315" s="14"/>
      <c r="FN315" s="14"/>
      <c r="FO315" s="14"/>
      <c r="FP315" s="14"/>
      <c r="FQ315" s="14"/>
      <c r="FR315" s="14"/>
      <c r="FS315" s="14"/>
      <c r="FT315" s="14"/>
      <c r="FU315" s="14"/>
      <c r="FV315" s="14"/>
      <c r="FW315" s="14"/>
      <c r="FX315" s="14"/>
      <c r="FY315" s="14"/>
      <c r="FZ315" s="14"/>
      <c r="GA315" s="14"/>
      <c r="GB315" s="14"/>
      <c r="GC315" s="14"/>
      <c r="GD315" s="14"/>
      <c r="GE315" s="14"/>
      <c r="GF315" s="14"/>
      <c r="GG315" s="14"/>
      <c r="GH315" s="14"/>
      <c r="GI315" s="14"/>
      <c r="GJ315" s="14"/>
      <c r="GK315" s="14"/>
      <c r="GL315" s="14"/>
      <c r="GM315" s="14"/>
    </row>
    <row r="316" spans="1:195" x14ac:dyDescent="0.2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4"/>
      <c r="CX316" s="14"/>
      <c r="CY316" s="14"/>
      <c r="CZ316" s="14"/>
      <c r="DA316" s="14"/>
      <c r="DB316" s="14"/>
      <c r="DC316" s="14"/>
      <c r="DD316" s="14"/>
      <c r="DE316" s="14"/>
      <c r="DF316" s="14"/>
      <c r="DG316" s="14"/>
      <c r="DH316" s="14"/>
      <c r="DI316" s="14"/>
      <c r="DJ316" s="14"/>
      <c r="DK316" s="14"/>
      <c r="DL316" s="14"/>
      <c r="DM316" s="14"/>
      <c r="DN316" s="14"/>
      <c r="DO316" s="14"/>
      <c r="DP316" s="14"/>
      <c r="DQ316" s="14"/>
      <c r="DR316" s="14"/>
      <c r="DS316" s="14"/>
      <c r="DT316" s="14"/>
      <c r="DU316" s="14"/>
      <c r="DV316" s="14"/>
      <c r="DW316" s="14"/>
      <c r="DX316" s="14"/>
      <c r="DY316" s="14"/>
      <c r="DZ316" s="14"/>
      <c r="EA316" s="14"/>
      <c r="EB316" s="14"/>
      <c r="EC316" s="14"/>
      <c r="ED316" s="14"/>
      <c r="EE316" s="14"/>
      <c r="EF316" s="14"/>
      <c r="EG316" s="14"/>
      <c r="EH316" s="14"/>
      <c r="EI316" s="14"/>
      <c r="EJ316" s="14"/>
      <c r="EK316" s="14"/>
      <c r="EL316" s="14"/>
      <c r="EM316" s="14"/>
      <c r="EN316" s="14"/>
      <c r="EO316" s="14"/>
      <c r="EP316" s="14"/>
      <c r="EQ316" s="14"/>
      <c r="ER316" s="14"/>
      <c r="ES316" s="14"/>
      <c r="ET316" s="14"/>
      <c r="EU316" s="14"/>
      <c r="EV316" s="14"/>
      <c r="EW316" s="14"/>
      <c r="EX316" s="14"/>
      <c r="EY316" s="14"/>
      <c r="EZ316" s="14"/>
      <c r="FA316" s="14"/>
      <c r="FB316" s="14"/>
      <c r="FC316" s="14"/>
      <c r="FD316" s="14"/>
      <c r="FE316" s="14"/>
      <c r="FF316" s="14"/>
      <c r="FG316" s="14"/>
      <c r="FH316" s="14"/>
      <c r="FI316" s="14"/>
      <c r="FJ316" s="14"/>
      <c r="FK316" s="14"/>
      <c r="FL316" s="14"/>
      <c r="FM316" s="14"/>
      <c r="FN316" s="14"/>
      <c r="FO316" s="14"/>
      <c r="FP316" s="14"/>
      <c r="FQ316" s="14"/>
      <c r="FR316" s="14"/>
      <c r="FS316" s="14"/>
      <c r="FT316" s="14"/>
      <c r="FU316" s="14"/>
      <c r="FV316" s="14"/>
      <c r="FW316" s="14"/>
      <c r="FX316" s="14"/>
      <c r="FY316" s="14"/>
      <c r="FZ316" s="14"/>
      <c r="GA316" s="14"/>
      <c r="GB316" s="14"/>
      <c r="GC316" s="14"/>
      <c r="GD316" s="14"/>
      <c r="GE316" s="14"/>
      <c r="GF316" s="14"/>
      <c r="GG316" s="14"/>
      <c r="GH316" s="14"/>
      <c r="GI316" s="14"/>
      <c r="GJ316" s="14"/>
      <c r="GK316" s="14"/>
      <c r="GL316" s="14"/>
      <c r="GM316" s="14"/>
    </row>
    <row r="317" spans="1:195" x14ac:dyDescent="0.2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4"/>
      <c r="CX317" s="14"/>
      <c r="CY317" s="14"/>
      <c r="CZ317" s="14"/>
      <c r="DA317" s="14"/>
      <c r="DB317" s="14"/>
      <c r="DC317" s="14"/>
      <c r="DD317" s="14"/>
      <c r="DE317" s="14"/>
      <c r="DF317" s="14"/>
      <c r="DG317" s="14"/>
      <c r="DH317" s="14"/>
      <c r="DI317" s="14"/>
      <c r="DJ317" s="14"/>
      <c r="DK317" s="14"/>
      <c r="DL317" s="14"/>
      <c r="DM317" s="14"/>
      <c r="DN317" s="14"/>
      <c r="DO317" s="14"/>
      <c r="DP317" s="14"/>
      <c r="DQ317" s="14"/>
      <c r="DR317" s="14"/>
      <c r="DS317" s="14"/>
      <c r="DT317" s="14"/>
      <c r="DU317" s="14"/>
      <c r="DV317" s="14"/>
      <c r="DW317" s="14"/>
      <c r="DX317" s="14"/>
      <c r="DY317" s="14"/>
      <c r="DZ317" s="14"/>
      <c r="EA317" s="14"/>
      <c r="EB317" s="14"/>
      <c r="EC317" s="14"/>
      <c r="ED317" s="14"/>
      <c r="EE317" s="14"/>
      <c r="EF317" s="14"/>
      <c r="EG317" s="14"/>
      <c r="EH317" s="14"/>
      <c r="EI317" s="14"/>
      <c r="EJ317" s="14"/>
      <c r="EK317" s="14"/>
      <c r="EL317" s="14"/>
      <c r="EM317" s="14"/>
      <c r="EN317" s="14"/>
      <c r="EO317" s="14"/>
      <c r="EP317" s="14"/>
      <c r="EQ317" s="14"/>
      <c r="ER317" s="14"/>
      <c r="ES317" s="14"/>
      <c r="ET317" s="14"/>
      <c r="EU317" s="14"/>
      <c r="EV317" s="14"/>
      <c r="EW317" s="14"/>
      <c r="EX317" s="14"/>
      <c r="EY317" s="14"/>
      <c r="EZ317" s="14"/>
      <c r="FA317" s="14"/>
      <c r="FB317" s="14"/>
      <c r="FC317" s="14"/>
      <c r="FD317" s="14"/>
      <c r="FE317" s="14"/>
      <c r="FF317" s="14"/>
      <c r="FG317" s="14"/>
      <c r="FH317" s="14"/>
      <c r="FI317" s="14"/>
      <c r="FJ317" s="14"/>
      <c r="FK317" s="14"/>
      <c r="FL317" s="14"/>
      <c r="FM317" s="14"/>
      <c r="FN317" s="14"/>
      <c r="FO317" s="14"/>
      <c r="FP317" s="14"/>
      <c r="FQ317" s="14"/>
      <c r="FR317" s="14"/>
      <c r="FS317" s="14"/>
      <c r="FT317" s="14"/>
      <c r="FU317" s="14"/>
      <c r="FV317" s="14"/>
      <c r="FW317" s="14"/>
      <c r="FX317" s="14"/>
      <c r="FY317" s="14"/>
      <c r="FZ317" s="14"/>
      <c r="GA317" s="14"/>
      <c r="GB317" s="14"/>
      <c r="GC317" s="14"/>
      <c r="GD317" s="14"/>
      <c r="GE317" s="14"/>
      <c r="GF317" s="14"/>
      <c r="GG317" s="14"/>
      <c r="GH317" s="14"/>
      <c r="GI317" s="14"/>
      <c r="GJ317" s="14"/>
      <c r="GK317" s="14"/>
      <c r="GL317" s="14"/>
      <c r="GM317" s="14"/>
    </row>
    <row r="318" spans="1:195" x14ac:dyDescent="0.2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4"/>
      <c r="CX318" s="14"/>
      <c r="CY318" s="14"/>
      <c r="CZ318" s="14"/>
      <c r="DA318" s="14"/>
      <c r="DB318" s="14"/>
      <c r="DC318" s="14"/>
      <c r="DD318" s="14"/>
      <c r="DE318" s="14"/>
      <c r="DF318" s="14"/>
      <c r="DG318" s="14"/>
      <c r="DH318" s="14"/>
      <c r="DI318" s="14"/>
      <c r="DJ318" s="14"/>
      <c r="DK318" s="14"/>
      <c r="DL318" s="14"/>
      <c r="DM318" s="14"/>
      <c r="DN318" s="14"/>
      <c r="DO318" s="14"/>
      <c r="DP318" s="14"/>
      <c r="DQ318" s="14"/>
      <c r="DR318" s="14"/>
      <c r="DS318" s="14"/>
      <c r="DT318" s="14"/>
      <c r="DU318" s="14"/>
      <c r="DV318" s="14"/>
      <c r="DW318" s="14"/>
      <c r="DX318" s="14"/>
      <c r="DY318" s="14"/>
      <c r="DZ318" s="14"/>
      <c r="EA318" s="14"/>
      <c r="EB318" s="14"/>
      <c r="EC318" s="14"/>
      <c r="ED318" s="14"/>
      <c r="EE318" s="14"/>
      <c r="EF318" s="14"/>
      <c r="EG318" s="14"/>
      <c r="EH318" s="14"/>
      <c r="EI318" s="14"/>
      <c r="EJ318" s="14"/>
      <c r="EK318" s="14"/>
      <c r="EL318" s="14"/>
      <c r="EM318" s="14"/>
      <c r="EN318" s="14"/>
      <c r="EO318" s="14"/>
      <c r="EP318" s="14"/>
      <c r="EQ318" s="14"/>
      <c r="ER318" s="14"/>
      <c r="ES318" s="14"/>
      <c r="ET318" s="14"/>
      <c r="EU318" s="14"/>
      <c r="EV318" s="14"/>
      <c r="EW318" s="14"/>
      <c r="EX318" s="14"/>
      <c r="EY318" s="14"/>
      <c r="EZ318" s="14"/>
      <c r="FA318" s="14"/>
      <c r="FB318" s="14"/>
      <c r="FC318" s="14"/>
      <c r="FD318" s="14"/>
      <c r="FE318" s="14"/>
      <c r="FF318" s="14"/>
      <c r="FG318" s="14"/>
      <c r="FH318" s="14"/>
      <c r="FI318" s="14"/>
      <c r="FJ318" s="14"/>
      <c r="FK318" s="14"/>
      <c r="FL318" s="14"/>
      <c r="FM318" s="14"/>
      <c r="FN318" s="14"/>
      <c r="FO318" s="14"/>
      <c r="FP318" s="14"/>
      <c r="FQ318" s="14"/>
      <c r="FR318" s="14"/>
      <c r="FS318" s="14"/>
      <c r="FT318" s="14"/>
      <c r="FU318" s="14"/>
      <c r="FV318" s="14"/>
      <c r="FW318" s="14"/>
      <c r="FX318" s="14"/>
      <c r="FY318" s="14"/>
      <c r="FZ318" s="14"/>
      <c r="GA318" s="14"/>
      <c r="GB318" s="14"/>
      <c r="GC318" s="14"/>
      <c r="GD318" s="14"/>
      <c r="GE318" s="14"/>
      <c r="GF318" s="14"/>
      <c r="GG318" s="14"/>
      <c r="GH318" s="14"/>
      <c r="GI318" s="14"/>
      <c r="GJ318" s="14"/>
      <c r="GK318" s="14"/>
      <c r="GL318" s="14"/>
      <c r="GM318" s="14"/>
    </row>
    <row r="319" spans="1:195" x14ac:dyDescent="0.2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4"/>
      <c r="CX319" s="14"/>
      <c r="CY319" s="14"/>
      <c r="CZ319" s="14"/>
      <c r="DA319" s="14"/>
      <c r="DB319" s="14"/>
      <c r="DC319" s="14"/>
      <c r="DD319" s="14"/>
      <c r="DE319" s="14"/>
      <c r="DF319" s="14"/>
      <c r="DG319" s="14"/>
      <c r="DH319" s="14"/>
      <c r="DI319" s="14"/>
      <c r="DJ319" s="14"/>
      <c r="DK319" s="14"/>
      <c r="DL319" s="14"/>
      <c r="DM319" s="14"/>
      <c r="DN319" s="14"/>
      <c r="DO319" s="14"/>
      <c r="DP319" s="14"/>
      <c r="DQ319" s="14"/>
      <c r="DR319" s="14"/>
      <c r="DS319" s="14"/>
      <c r="DT319" s="14"/>
      <c r="DU319" s="14"/>
      <c r="DV319" s="14"/>
      <c r="DW319" s="14"/>
      <c r="DX319" s="14"/>
      <c r="DY319" s="14"/>
      <c r="DZ319" s="14"/>
      <c r="EA319" s="14"/>
      <c r="EB319" s="14"/>
      <c r="EC319" s="14"/>
      <c r="ED319" s="14"/>
      <c r="EE319" s="14"/>
      <c r="EF319" s="14"/>
      <c r="EG319" s="14"/>
      <c r="EH319" s="14"/>
      <c r="EI319" s="14"/>
      <c r="EJ319" s="14"/>
      <c r="EK319" s="14"/>
      <c r="EL319" s="14"/>
      <c r="EM319" s="14"/>
      <c r="EN319" s="14"/>
      <c r="EO319" s="14"/>
      <c r="EP319" s="14"/>
      <c r="EQ319" s="14"/>
      <c r="ER319" s="14"/>
      <c r="ES319" s="14"/>
      <c r="ET319" s="14"/>
      <c r="EU319" s="14"/>
      <c r="EV319" s="14"/>
      <c r="EW319" s="14"/>
      <c r="EX319" s="14"/>
      <c r="EY319" s="14"/>
      <c r="EZ319" s="14"/>
      <c r="FA319" s="14"/>
      <c r="FB319" s="14"/>
      <c r="FC319" s="14"/>
      <c r="FD319" s="14"/>
      <c r="FE319" s="14"/>
      <c r="FF319" s="14"/>
      <c r="FG319" s="14"/>
      <c r="FH319" s="14"/>
      <c r="FI319" s="14"/>
      <c r="FJ319" s="14"/>
      <c r="FK319" s="14"/>
      <c r="FL319" s="14"/>
      <c r="FM319" s="14"/>
      <c r="FN319" s="14"/>
      <c r="FO319" s="14"/>
      <c r="FP319" s="14"/>
      <c r="FQ319" s="14"/>
      <c r="FR319" s="14"/>
      <c r="FS319" s="14"/>
      <c r="FT319" s="14"/>
      <c r="FU319" s="14"/>
      <c r="FV319" s="14"/>
      <c r="FW319" s="14"/>
      <c r="FX319" s="14"/>
      <c r="FY319" s="14"/>
      <c r="FZ319" s="14"/>
      <c r="GA319" s="14"/>
      <c r="GB319" s="14"/>
      <c r="GC319" s="14"/>
      <c r="GD319" s="14"/>
      <c r="GE319" s="14"/>
      <c r="GF319" s="14"/>
      <c r="GG319" s="14"/>
      <c r="GH319" s="14"/>
      <c r="GI319" s="14"/>
      <c r="GJ319" s="14"/>
      <c r="GK319" s="14"/>
      <c r="GL319" s="14"/>
      <c r="GM319" s="14"/>
    </row>
    <row r="320" spans="1:195" x14ac:dyDescent="0.2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4"/>
      <c r="CX320" s="14"/>
      <c r="CY320" s="14"/>
      <c r="CZ320" s="14"/>
      <c r="DA320" s="14"/>
      <c r="DB320" s="14"/>
      <c r="DC320" s="14"/>
      <c r="DD320" s="14"/>
      <c r="DE320" s="14"/>
      <c r="DF320" s="14"/>
      <c r="DG320" s="14"/>
      <c r="DH320" s="14"/>
      <c r="DI320" s="14"/>
      <c r="DJ320" s="14"/>
      <c r="DK320" s="14"/>
      <c r="DL320" s="14"/>
      <c r="DM320" s="14"/>
      <c r="DN320" s="14"/>
      <c r="DO320" s="14"/>
      <c r="DP320" s="14"/>
      <c r="DQ320" s="14"/>
      <c r="DR320" s="14"/>
      <c r="DS320" s="14"/>
      <c r="DT320" s="14"/>
      <c r="DU320" s="14"/>
      <c r="DV320" s="14"/>
      <c r="DW320" s="14"/>
      <c r="DX320" s="14"/>
      <c r="DY320" s="14"/>
      <c r="DZ320" s="14"/>
      <c r="EA320" s="14"/>
      <c r="EB320" s="14"/>
      <c r="EC320" s="14"/>
      <c r="ED320" s="14"/>
      <c r="EE320" s="14"/>
      <c r="EF320" s="14"/>
      <c r="EG320" s="14"/>
      <c r="EH320" s="14"/>
      <c r="EI320" s="14"/>
      <c r="EJ320" s="14"/>
      <c r="EK320" s="14"/>
      <c r="EL320" s="14"/>
      <c r="EM320" s="14"/>
      <c r="EN320" s="14"/>
      <c r="EO320" s="14"/>
      <c r="EP320" s="14"/>
      <c r="EQ320" s="14"/>
      <c r="ER320" s="14"/>
      <c r="ES320" s="14"/>
      <c r="ET320" s="14"/>
      <c r="EU320" s="14"/>
      <c r="EV320" s="14"/>
      <c r="EW320" s="14"/>
      <c r="EX320" s="14"/>
      <c r="EY320" s="14"/>
      <c r="EZ320" s="14"/>
      <c r="FA320" s="14"/>
      <c r="FB320" s="14"/>
      <c r="FC320" s="14"/>
      <c r="FD320" s="14"/>
      <c r="FE320" s="14"/>
      <c r="FF320" s="14"/>
      <c r="FG320" s="14"/>
      <c r="FH320" s="14"/>
      <c r="FI320" s="14"/>
      <c r="FJ320" s="14"/>
      <c r="FK320" s="14"/>
      <c r="FL320" s="14"/>
      <c r="FM320" s="14"/>
      <c r="FN320" s="14"/>
      <c r="FO320" s="14"/>
      <c r="FP320" s="14"/>
      <c r="FQ320" s="14"/>
      <c r="FR320" s="14"/>
      <c r="FS320" s="14"/>
      <c r="FT320" s="14"/>
      <c r="FU320" s="14"/>
      <c r="FV320" s="14"/>
      <c r="FW320" s="14"/>
      <c r="FX320" s="14"/>
      <c r="FY320" s="14"/>
      <c r="FZ320" s="14"/>
      <c r="GA320" s="14"/>
      <c r="GB320" s="14"/>
      <c r="GC320" s="14"/>
      <c r="GD320" s="14"/>
      <c r="GE320" s="14"/>
      <c r="GF320" s="14"/>
      <c r="GG320" s="14"/>
      <c r="GH320" s="14"/>
      <c r="GI320" s="14"/>
      <c r="GJ320" s="14"/>
      <c r="GK320" s="14"/>
      <c r="GL320" s="14"/>
      <c r="GM320" s="14"/>
    </row>
    <row r="321" spans="1:195" x14ac:dyDescent="0.2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4"/>
      <c r="CX321" s="14"/>
      <c r="CY321" s="14"/>
      <c r="CZ321" s="14"/>
      <c r="DA321" s="14"/>
      <c r="DB321" s="14"/>
      <c r="DC321" s="14"/>
      <c r="DD321" s="14"/>
      <c r="DE321" s="14"/>
      <c r="DF321" s="14"/>
      <c r="DG321" s="14"/>
      <c r="DH321" s="14"/>
      <c r="DI321" s="14"/>
      <c r="DJ321" s="14"/>
      <c r="DK321" s="14"/>
      <c r="DL321" s="14"/>
      <c r="DM321" s="14"/>
      <c r="DN321" s="14"/>
      <c r="DO321" s="14"/>
      <c r="DP321" s="14"/>
      <c r="DQ321" s="14"/>
      <c r="DR321" s="14"/>
      <c r="DS321" s="14"/>
      <c r="DT321" s="14"/>
      <c r="DU321" s="14"/>
      <c r="DV321" s="14"/>
      <c r="DW321" s="14"/>
      <c r="DX321" s="14"/>
      <c r="DY321" s="14"/>
      <c r="DZ321" s="14"/>
      <c r="EA321" s="14"/>
      <c r="EB321" s="14"/>
      <c r="EC321" s="14"/>
      <c r="ED321" s="14"/>
      <c r="EE321" s="14"/>
      <c r="EF321" s="14"/>
      <c r="EG321" s="14"/>
      <c r="EH321" s="14"/>
      <c r="EI321" s="14"/>
      <c r="EJ321" s="14"/>
      <c r="EK321" s="14"/>
      <c r="EL321" s="14"/>
      <c r="EM321" s="14"/>
      <c r="EN321" s="14"/>
      <c r="EO321" s="14"/>
      <c r="EP321" s="14"/>
      <c r="EQ321" s="14"/>
      <c r="ER321" s="14"/>
      <c r="ES321" s="14"/>
      <c r="ET321" s="14"/>
      <c r="EU321" s="14"/>
      <c r="EV321" s="14"/>
      <c r="EW321" s="14"/>
      <c r="EX321" s="14"/>
      <c r="EY321" s="14"/>
      <c r="EZ321" s="14"/>
      <c r="FA321" s="14"/>
      <c r="FB321" s="14"/>
      <c r="FC321" s="14"/>
      <c r="FD321" s="14"/>
      <c r="FE321" s="14"/>
      <c r="FF321" s="14"/>
      <c r="FG321" s="14"/>
      <c r="FH321" s="14"/>
      <c r="FI321" s="14"/>
      <c r="FJ321" s="14"/>
      <c r="FK321" s="14"/>
      <c r="FL321" s="14"/>
      <c r="FM321" s="14"/>
      <c r="FN321" s="14"/>
      <c r="FO321" s="14"/>
      <c r="FP321" s="14"/>
      <c r="FQ321" s="14"/>
      <c r="FR321" s="14"/>
      <c r="FS321" s="14"/>
      <c r="FT321" s="14"/>
      <c r="FU321" s="14"/>
      <c r="FV321" s="14"/>
      <c r="FW321" s="14"/>
      <c r="FX321" s="14"/>
      <c r="FY321" s="14"/>
      <c r="FZ321" s="14"/>
      <c r="GA321" s="14"/>
      <c r="GB321" s="14"/>
      <c r="GC321" s="14"/>
      <c r="GD321" s="14"/>
      <c r="GE321" s="14"/>
      <c r="GF321" s="14"/>
      <c r="GG321" s="14"/>
      <c r="GH321" s="14"/>
      <c r="GI321" s="14"/>
      <c r="GJ321" s="14"/>
      <c r="GK321" s="14"/>
      <c r="GL321" s="14"/>
      <c r="GM321" s="14"/>
    </row>
    <row r="322" spans="1:195" x14ac:dyDescent="0.2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4"/>
      <c r="CX322" s="14"/>
      <c r="CY322" s="14"/>
      <c r="CZ322" s="14"/>
      <c r="DA322" s="14"/>
      <c r="DB322" s="14"/>
      <c r="DC322" s="14"/>
      <c r="DD322" s="14"/>
      <c r="DE322" s="14"/>
      <c r="DF322" s="14"/>
      <c r="DG322" s="14"/>
      <c r="DH322" s="14"/>
      <c r="DI322" s="14"/>
      <c r="DJ322" s="14"/>
      <c r="DK322" s="14"/>
      <c r="DL322" s="14"/>
      <c r="DM322" s="14"/>
      <c r="DN322" s="14"/>
      <c r="DO322" s="14"/>
      <c r="DP322" s="14"/>
      <c r="DQ322" s="14"/>
      <c r="DR322" s="14"/>
      <c r="DS322" s="14"/>
      <c r="DT322" s="14"/>
      <c r="DU322" s="14"/>
      <c r="DV322" s="14"/>
      <c r="DW322" s="14"/>
      <c r="DX322" s="14"/>
      <c r="DY322" s="14"/>
      <c r="DZ322" s="14"/>
      <c r="EA322" s="14"/>
      <c r="EB322" s="14"/>
      <c r="EC322" s="14"/>
      <c r="ED322" s="14"/>
      <c r="EE322" s="14"/>
      <c r="EF322" s="14"/>
      <c r="EG322" s="14"/>
      <c r="EH322" s="14"/>
      <c r="EI322" s="14"/>
      <c r="EJ322" s="14"/>
      <c r="EK322" s="14"/>
      <c r="EL322" s="14"/>
      <c r="EM322" s="14"/>
      <c r="EN322" s="14"/>
      <c r="EO322" s="14"/>
      <c r="EP322" s="14"/>
      <c r="EQ322" s="14"/>
      <c r="ER322" s="14"/>
      <c r="ES322" s="14"/>
      <c r="ET322" s="14"/>
      <c r="EU322" s="14"/>
      <c r="EV322" s="14"/>
      <c r="EW322" s="14"/>
      <c r="EX322" s="14"/>
      <c r="EY322" s="14"/>
      <c r="EZ322" s="14"/>
      <c r="FA322" s="14"/>
      <c r="FB322" s="14"/>
      <c r="FC322" s="14"/>
      <c r="FD322" s="14"/>
      <c r="FE322" s="14"/>
      <c r="FF322" s="14"/>
      <c r="FG322" s="14"/>
      <c r="FH322" s="14"/>
      <c r="FI322" s="14"/>
      <c r="FJ322" s="14"/>
      <c r="FK322" s="14"/>
      <c r="FL322" s="14"/>
      <c r="FM322" s="14"/>
      <c r="FN322" s="14"/>
      <c r="FO322" s="14"/>
      <c r="FP322" s="14"/>
      <c r="FQ322" s="14"/>
      <c r="FR322" s="14"/>
      <c r="FS322" s="14"/>
      <c r="FT322" s="14"/>
      <c r="FU322" s="14"/>
      <c r="FV322" s="14"/>
      <c r="FW322" s="14"/>
      <c r="FX322" s="14"/>
      <c r="FY322" s="14"/>
      <c r="FZ322" s="14"/>
      <c r="GA322" s="14"/>
      <c r="GB322" s="14"/>
      <c r="GC322" s="14"/>
      <c r="GD322" s="14"/>
      <c r="GE322" s="14"/>
      <c r="GF322" s="14"/>
      <c r="GG322" s="14"/>
      <c r="GH322" s="14"/>
      <c r="GI322" s="14"/>
      <c r="GJ322" s="14"/>
      <c r="GK322" s="14"/>
      <c r="GL322" s="14"/>
      <c r="GM322" s="14"/>
    </row>
    <row r="323" spans="1:195" x14ac:dyDescent="0.2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4"/>
      <c r="CX323" s="14"/>
      <c r="CY323" s="14"/>
      <c r="CZ323" s="14"/>
      <c r="DA323" s="14"/>
      <c r="DB323" s="14"/>
      <c r="DC323" s="14"/>
      <c r="DD323" s="14"/>
      <c r="DE323" s="14"/>
      <c r="DF323" s="14"/>
      <c r="DG323" s="14"/>
      <c r="DH323" s="14"/>
      <c r="DI323" s="14"/>
      <c r="DJ323" s="14"/>
      <c r="DK323" s="14"/>
      <c r="DL323" s="14"/>
      <c r="DM323" s="14"/>
      <c r="DN323" s="14"/>
      <c r="DO323" s="14"/>
      <c r="DP323" s="14"/>
      <c r="DQ323" s="14"/>
      <c r="DR323" s="14"/>
      <c r="DS323" s="14"/>
      <c r="DT323" s="14"/>
      <c r="DU323" s="14"/>
      <c r="DV323" s="14"/>
      <c r="DW323" s="14"/>
      <c r="DX323" s="14"/>
      <c r="DY323" s="14"/>
      <c r="DZ323" s="14"/>
      <c r="EA323" s="14"/>
      <c r="EB323" s="14"/>
      <c r="EC323" s="14"/>
      <c r="ED323" s="14"/>
      <c r="EE323" s="14"/>
      <c r="EF323" s="14"/>
      <c r="EG323" s="14"/>
      <c r="EH323" s="14"/>
      <c r="EI323" s="14"/>
      <c r="EJ323" s="14"/>
      <c r="EK323" s="14"/>
      <c r="EL323" s="14"/>
      <c r="EM323" s="14"/>
      <c r="EN323" s="14"/>
      <c r="EO323" s="14"/>
      <c r="EP323" s="14"/>
      <c r="EQ323" s="14"/>
      <c r="ER323" s="14"/>
      <c r="ES323" s="14"/>
      <c r="ET323" s="14"/>
      <c r="EU323" s="14"/>
      <c r="EV323" s="14"/>
      <c r="EW323" s="14"/>
      <c r="EX323" s="14"/>
      <c r="EY323" s="14"/>
      <c r="EZ323" s="14"/>
      <c r="FA323" s="14"/>
      <c r="FB323" s="14"/>
      <c r="FC323" s="14"/>
      <c r="FD323" s="14"/>
      <c r="FE323" s="14"/>
      <c r="FF323" s="14"/>
      <c r="FG323" s="14"/>
      <c r="FH323" s="14"/>
      <c r="FI323" s="14"/>
      <c r="FJ323" s="14"/>
      <c r="FK323" s="14"/>
      <c r="FL323" s="14"/>
      <c r="FM323" s="14"/>
      <c r="FN323" s="14"/>
      <c r="FO323" s="14"/>
      <c r="FP323" s="14"/>
      <c r="FQ323" s="14"/>
      <c r="FR323" s="14"/>
      <c r="FS323" s="14"/>
      <c r="FT323" s="14"/>
      <c r="FU323" s="14"/>
      <c r="FV323" s="14"/>
      <c r="FW323" s="14"/>
      <c r="FX323" s="14"/>
      <c r="FY323" s="14"/>
      <c r="FZ323" s="14"/>
      <c r="GA323" s="14"/>
      <c r="GB323" s="14"/>
      <c r="GC323" s="14"/>
      <c r="GD323" s="14"/>
      <c r="GE323" s="14"/>
      <c r="GF323" s="14"/>
      <c r="GG323" s="14"/>
      <c r="GH323" s="14"/>
      <c r="GI323" s="14"/>
      <c r="GJ323" s="14"/>
      <c r="GK323" s="14"/>
      <c r="GL323" s="14"/>
      <c r="GM323" s="14"/>
    </row>
    <row r="324" spans="1:195" x14ac:dyDescent="0.2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4"/>
      <c r="CX324" s="14"/>
      <c r="CY324" s="14"/>
      <c r="CZ324" s="14"/>
      <c r="DA324" s="14"/>
      <c r="DB324" s="14"/>
      <c r="DC324" s="14"/>
      <c r="DD324" s="14"/>
      <c r="DE324" s="14"/>
      <c r="DF324" s="14"/>
      <c r="DG324" s="14"/>
      <c r="DH324" s="14"/>
      <c r="DI324" s="14"/>
      <c r="DJ324" s="14"/>
      <c r="DK324" s="14"/>
      <c r="DL324" s="14"/>
      <c r="DM324" s="14"/>
      <c r="DN324" s="14"/>
      <c r="DO324" s="14"/>
      <c r="DP324" s="14"/>
      <c r="DQ324" s="14"/>
      <c r="DR324" s="14"/>
      <c r="DS324" s="14"/>
      <c r="DT324" s="14"/>
      <c r="DU324" s="14"/>
      <c r="DV324" s="14"/>
      <c r="DW324" s="14"/>
      <c r="DX324" s="14"/>
      <c r="DY324" s="14"/>
      <c r="DZ324" s="14"/>
      <c r="EA324" s="14"/>
      <c r="EB324" s="14"/>
      <c r="EC324" s="14"/>
      <c r="ED324" s="14"/>
      <c r="EE324" s="14"/>
      <c r="EF324" s="14"/>
      <c r="EG324" s="14"/>
      <c r="EH324" s="14"/>
      <c r="EI324" s="14"/>
      <c r="EJ324" s="14"/>
      <c r="EK324" s="14"/>
      <c r="EL324" s="14"/>
      <c r="EM324" s="14"/>
      <c r="EN324" s="14"/>
      <c r="EO324" s="14"/>
      <c r="EP324" s="14"/>
      <c r="EQ324" s="14"/>
      <c r="ER324" s="14"/>
      <c r="ES324" s="14"/>
      <c r="ET324" s="14"/>
      <c r="EU324" s="14"/>
      <c r="EV324" s="14"/>
      <c r="EW324" s="14"/>
      <c r="EX324" s="14"/>
      <c r="EY324" s="14"/>
      <c r="EZ324" s="14"/>
      <c r="FA324" s="14"/>
      <c r="FB324" s="14"/>
      <c r="FC324" s="14"/>
      <c r="FD324" s="14"/>
      <c r="FE324" s="14"/>
      <c r="FF324" s="14"/>
      <c r="FG324" s="14"/>
      <c r="FH324" s="14"/>
      <c r="FI324" s="14"/>
      <c r="FJ324" s="14"/>
      <c r="FK324" s="14"/>
      <c r="FL324" s="14"/>
      <c r="FM324" s="14"/>
      <c r="FN324" s="14"/>
      <c r="FO324" s="14"/>
      <c r="FP324" s="14"/>
      <c r="FQ324" s="14"/>
      <c r="FR324" s="14"/>
      <c r="FS324" s="14"/>
      <c r="FT324" s="14"/>
      <c r="FU324" s="14"/>
      <c r="FV324" s="14"/>
      <c r="FW324" s="14"/>
      <c r="FX324" s="14"/>
      <c r="FY324" s="14"/>
      <c r="FZ324" s="14"/>
      <c r="GA324" s="14"/>
      <c r="GB324" s="14"/>
      <c r="GC324" s="14"/>
      <c r="GD324" s="14"/>
      <c r="GE324" s="14"/>
      <c r="GF324" s="14"/>
      <c r="GG324" s="14"/>
      <c r="GH324" s="14"/>
      <c r="GI324" s="14"/>
      <c r="GJ324" s="14"/>
      <c r="GK324" s="14"/>
      <c r="GL324" s="14"/>
      <c r="GM324" s="14"/>
    </row>
    <row r="325" spans="1:195" x14ac:dyDescent="0.2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  <c r="CS325" s="14"/>
      <c r="CT325" s="14"/>
      <c r="CU325" s="14"/>
      <c r="CV325" s="14"/>
      <c r="CW325" s="14"/>
      <c r="CX325" s="14"/>
      <c r="CY325" s="14"/>
      <c r="CZ325" s="14"/>
      <c r="DA325" s="14"/>
      <c r="DB325" s="14"/>
      <c r="DC325" s="14"/>
      <c r="DD325" s="14"/>
      <c r="DE325" s="14"/>
      <c r="DF325" s="14"/>
      <c r="DG325" s="14"/>
      <c r="DH325" s="14"/>
      <c r="DI325" s="14"/>
      <c r="DJ325" s="14"/>
      <c r="DK325" s="14"/>
      <c r="DL325" s="14"/>
      <c r="DM325" s="14"/>
      <c r="DN325" s="14"/>
      <c r="DO325" s="14"/>
      <c r="DP325" s="14"/>
      <c r="DQ325" s="14"/>
      <c r="DR325" s="14"/>
      <c r="DS325" s="14"/>
      <c r="DT325" s="14"/>
      <c r="DU325" s="14"/>
      <c r="DV325" s="14"/>
      <c r="DW325" s="14"/>
      <c r="DX325" s="14"/>
      <c r="DY325" s="14"/>
      <c r="DZ325" s="14"/>
      <c r="EA325" s="14"/>
      <c r="EB325" s="14"/>
      <c r="EC325" s="14"/>
      <c r="ED325" s="14"/>
      <c r="EE325" s="14"/>
      <c r="EF325" s="14"/>
      <c r="EG325" s="14"/>
      <c r="EH325" s="14"/>
      <c r="EI325" s="14"/>
      <c r="EJ325" s="14"/>
      <c r="EK325" s="14"/>
      <c r="EL325" s="14"/>
      <c r="EM325" s="14"/>
      <c r="EN325" s="14"/>
      <c r="EO325" s="14"/>
      <c r="EP325" s="14"/>
      <c r="EQ325" s="14"/>
      <c r="ER325" s="14"/>
      <c r="ES325" s="14"/>
      <c r="ET325" s="14"/>
      <c r="EU325" s="14"/>
      <c r="EV325" s="14"/>
      <c r="EW325" s="14"/>
      <c r="EX325" s="14"/>
      <c r="EY325" s="14"/>
      <c r="EZ325" s="14"/>
      <c r="FA325" s="14"/>
      <c r="FB325" s="14"/>
      <c r="FC325" s="14"/>
      <c r="FD325" s="14"/>
      <c r="FE325" s="14"/>
      <c r="FF325" s="14"/>
      <c r="FG325" s="14"/>
      <c r="FH325" s="14"/>
      <c r="FI325" s="14"/>
      <c r="FJ325" s="14"/>
      <c r="FK325" s="14"/>
      <c r="FL325" s="14"/>
      <c r="FM325" s="14"/>
      <c r="FN325" s="14"/>
      <c r="FO325" s="14"/>
      <c r="FP325" s="14"/>
      <c r="FQ325" s="14"/>
      <c r="FR325" s="14"/>
      <c r="FS325" s="14"/>
      <c r="FT325" s="14"/>
      <c r="FU325" s="14"/>
      <c r="FV325" s="14"/>
      <c r="FW325" s="14"/>
      <c r="FX325" s="14"/>
      <c r="FY325" s="14"/>
      <c r="FZ325" s="14"/>
      <c r="GA325" s="14"/>
      <c r="GB325" s="14"/>
      <c r="GC325" s="14"/>
      <c r="GD325" s="14"/>
      <c r="GE325" s="14"/>
      <c r="GF325" s="14"/>
      <c r="GG325" s="14"/>
      <c r="GH325" s="14"/>
      <c r="GI325" s="14"/>
      <c r="GJ325" s="14"/>
      <c r="GK325" s="14"/>
      <c r="GL325" s="14"/>
      <c r="GM325" s="14"/>
    </row>
    <row r="326" spans="1:195" x14ac:dyDescent="0.2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  <c r="CS326" s="14"/>
      <c r="CT326" s="14"/>
      <c r="CU326" s="14"/>
      <c r="CV326" s="14"/>
      <c r="CW326" s="14"/>
      <c r="CX326" s="14"/>
      <c r="CY326" s="14"/>
      <c r="CZ326" s="14"/>
      <c r="DA326" s="14"/>
      <c r="DB326" s="14"/>
      <c r="DC326" s="14"/>
      <c r="DD326" s="14"/>
      <c r="DE326" s="14"/>
      <c r="DF326" s="14"/>
      <c r="DG326" s="14"/>
      <c r="DH326" s="14"/>
      <c r="DI326" s="14"/>
      <c r="DJ326" s="14"/>
      <c r="DK326" s="14"/>
      <c r="DL326" s="14"/>
      <c r="DM326" s="14"/>
      <c r="DN326" s="14"/>
      <c r="DO326" s="14"/>
      <c r="DP326" s="14"/>
      <c r="DQ326" s="14"/>
      <c r="DR326" s="14"/>
      <c r="DS326" s="14"/>
      <c r="DT326" s="14"/>
      <c r="DU326" s="14"/>
      <c r="DV326" s="14"/>
      <c r="DW326" s="14"/>
      <c r="DX326" s="14"/>
      <c r="DY326" s="14"/>
      <c r="DZ326" s="14"/>
      <c r="EA326" s="14"/>
      <c r="EB326" s="14"/>
      <c r="EC326" s="14"/>
      <c r="ED326" s="14"/>
      <c r="EE326" s="14"/>
      <c r="EF326" s="14"/>
      <c r="EG326" s="14"/>
      <c r="EH326" s="14"/>
      <c r="EI326" s="14"/>
      <c r="EJ326" s="14"/>
      <c r="EK326" s="14"/>
      <c r="EL326" s="14"/>
      <c r="EM326" s="14"/>
      <c r="EN326" s="14"/>
      <c r="EO326" s="14"/>
      <c r="EP326" s="14"/>
      <c r="EQ326" s="14"/>
      <c r="ER326" s="14"/>
      <c r="ES326" s="14"/>
      <c r="ET326" s="14"/>
      <c r="EU326" s="14"/>
      <c r="EV326" s="14"/>
      <c r="EW326" s="14"/>
      <c r="EX326" s="14"/>
      <c r="EY326" s="14"/>
      <c r="EZ326" s="14"/>
      <c r="FA326" s="14"/>
      <c r="FB326" s="14"/>
      <c r="FC326" s="14"/>
      <c r="FD326" s="14"/>
      <c r="FE326" s="14"/>
      <c r="FF326" s="14"/>
      <c r="FG326" s="14"/>
      <c r="FH326" s="14"/>
      <c r="FI326" s="14"/>
      <c r="FJ326" s="14"/>
      <c r="FK326" s="14"/>
      <c r="FL326" s="14"/>
      <c r="FM326" s="14"/>
      <c r="FN326" s="14"/>
      <c r="FO326" s="14"/>
      <c r="FP326" s="14"/>
      <c r="FQ326" s="14"/>
      <c r="FR326" s="14"/>
      <c r="FS326" s="14"/>
      <c r="FT326" s="14"/>
      <c r="FU326" s="14"/>
      <c r="FV326" s="14"/>
      <c r="FW326" s="14"/>
      <c r="FX326" s="14"/>
      <c r="FY326" s="14"/>
      <c r="FZ326" s="14"/>
      <c r="GA326" s="14"/>
      <c r="GB326" s="14"/>
      <c r="GC326" s="14"/>
      <c r="GD326" s="14"/>
      <c r="GE326" s="14"/>
      <c r="GF326" s="14"/>
      <c r="GG326" s="14"/>
      <c r="GH326" s="14"/>
      <c r="GI326" s="14"/>
      <c r="GJ326" s="14"/>
      <c r="GK326" s="14"/>
      <c r="GL326" s="14"/>
      <c r="GM326" s="14"/>
    </row>
    <row r="327" spans="1:195" x14ac:dyDescent="0.2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  <c r="CS327" s="14"/>
      <c r="CT327" s="14"/>
      <c r="CU327" s="14"/>
      <c r="CV327" s="14"/>
      <c r="CW327" s="14"/>
      <c r="CX327" s="14"/>
      <c r="CY327" s="14"/>
      <c r="CZ327" s="14"/>
      <c r="DA327" s="14"/>
      <c r="DB327" s="14"/>
      <c r="DC327" s="14"/>
      <c r="DD327" s="14"/>
      <c r="DE327" s="14"/>
      <c r="DF327" s="14"/>
      <c r="DG327" s="14"/>
      <c r="DH327" s="14"/>
      <c r="DI327" s="14"/>
      <c r="DJ327" s="14"/>
      <c r="DK327" s="14"/>
      <c r="DL327" s="14"/>
      <c r="DM327" s="14"/>
      <c r="DN327" s="14"/>
      <c r="DO327" s="14"/>
      <c r="DP327" s="14"/>
      <c r="DQ327" s="14"/>
      <c r="DR327" s="14"/>
      <c r="DS327" s="14"/>
      <c r="DT327" s="14"/>
      <c r="DU327" s="14"/>
      <c r="DV327" s="14"/>
      <c r="DW327" s="14"/>
      <c r="DX327" s="14"/>
      <c r="DY327" s="14"/>
      <c r="DZ327" s="14"/>
      <c r="EA327" s="14"/>
      <c r="EB327" s="14"/>
      <c r="EC327" s="14"/>
      <c r="ED327" s="14"/>
      <c r="EE327" s="14"/>
      <c r="EF327" s="14"/>
      <c r="EG327" s="14"/>
      <c r="EH327" s="14"/>
      <c r="EI327" s="14"/>
      <c r="EJ327" s="14"/>
      <c r="EK327" s="14"/>
      <c r="EL327" s="14"/>
      <c r="EM327" s="14"/>
      <c r="EN327" s="14"/>
      <c r="EO327" s="14"/>
      <c r="EP327" s="14"/>
      <c r="EQ327" s="14"/>
      <c r="ER327" s="14"/>
      <c r="ES327" s="14"/>
      <c r="ET327" s="14"/>
      <c r="EU327" s="14"/>
      <c r="EV327" s="14"/>
      <c r="EW327" s="14"/>
      <c r="EX327" s="14"/>
      <c r="EY327" s="14"/>
      <c r="EZ327" s="14"/>
      <c r="FA327" s="14"/>
      <c r="FB327" s="14"/>
      <c r="FC327" s="14"/>
      <c r="FD327" s="14"/>
      <c r="FE327" s="14"/>
      <c r="FF327" s="14"/>
      <c r="FG327" s="14"/>
      <c r="FH327" s="14"/>
      <c r="FI327" s="14"/>
      <c r="FJ327" s="14"/>
      <c r="FK327" s="14"/>
      <c r="FL327" s="14"/>
      <c r="FM327" s="14"/>
      <c r="FN327" s="14"/>
      <c r="FO327" s="14"/>
      <c r="FP327" s="14"/>
      <c r="FQ327" s="14"/>
      <c r="FR327" s="14"/>
      <c r="FS327" s="14"/>
      <c r="FT327" s="14"/>
      <c r="FU327" s="14"/>
      <c r="FV327" s="14"/>
      <c r="FW327" s="14"/>
      <c r="FX327" s="14"/>
      <c r="FY327" s="14"/>
      <c r="FZ327" s="14"/>
      <c r="GA327" s="14"/>
      <c r="GB327" s="14"/>
      <c r="GC327" s="14"/>
      <c r="GD327" s="14"/>
      <c r="GE327" s="14"/>
      <c r="GF327" s="14"/>
      <c r="GG327" s="14"/>
      <c r="GH327" s="14"/>
      <c r="GI327" s="14"/>
      <c r="GJ327" s="14"/>
      <c r="GK327" s="14"/>
      <c r="GL327" s="14"/>
      <c r="GM327" s="14"/>
    </row>
    <row r="328" spans="1:195" x14ac:dyDescent="0.2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  <c r="CS328" s="14"/>
      <c r="CT328" s="14"/>
      <c r="CU328" s="14"/>
      <c r="CV328" s="14"/>
      <c r="CW328" s="14"/>
      <c r="CX328" s="14"/>
      <c r="CY328" s="14"/>
      <c r="CZ328" s="14"/>
      <c r="DA328" s="14"/>
      <c r="DB328" s="14"/>
      <c r="DC328" s="14"/>
      <c r="DD328" s="14"/>
      <c r="DE328" s="14"/>
      <c r="DF328" s="14"/>
      <c r="DG328" s="14"/>
      <c r="DH328" s="14"/>
      <c r="DI328" s="14"/>
      <c r="DJ328" s="14"/>
      <c r="DK328" s="14"/>
      <c r="DL328" s="14"/>
      <c r="DM328" s="14"/>
      <c r="DN328" s="14"/>
      <c r="DO328" s="14"/>
      <c r="DP328" s="14"/>
      <c r="DQ328" s="14"/>
      <c r="DR328" s="14"/>
      <c r="DS328" s="14"/>
      <c r="DT328" s="14"/>
      <c r="DU328" s="14"/>
      <c r="DV328" s="14"/>
      <c r="DW328" s="14"/>
      <c r="DX328" s="14"/>
      <c r="DY328" s="14"/>
      <c r="DZ328" s="14"/>
      <c r="EA328" s="14"/>
      <c r="EB328" s="14"/>
      <c r="EC328" s="14"/>
      <c r="ED328" s="14"/>
      <c r="EE328" s="14"/>
      <c r="EF328" s="14"/>
      <c r="EG328" s="14"/>
      <c r="EH328" s="14"/>
      <c r="EI328" s="14"/>
      <c r="EJ328" s="14"/>
      <c r="EK328" s="14"/>
      <c r="EL328" s="14"/>
      <c r="EM328" s="14"/>
      <c r="EN328" s="14"/>
      <c r="EO328" s="14"/>
      <c r="EP328" s="14"/>
      <c r="EQ328" s="14"/>
      <c r="ER328" s="14"/>
      <c r="ES328" s="14"/>
      <c r="ET328" s="14"/>
      <c r="EU328" s="14"/>
      <c r="EV328" s="14"/>
      <c r="EW328" s="14"/>
      <c r="EX328" s="14"/>
      <c r="EY328" s="14"/>
      <c r="EZ328" s="14"/>
      <c r="FA328" s="14"/>
      <c r="FB328" s="14"/>
      <c r="FC328" s="14"/>
      <c r="FD328" s="14"/>
      <c r="FE328" s="14"/>
      <c r="FF328" s="14"/>
      <c r="FG328" s="14"/>
      <c r="FH328" s="14"/>
      <c r="FI328" s="14"/>
      <c r="FJ328" s="14"/>
      <c r="FK328" s="14"/>
      <c r="FL328" s="14"/>
      <c r="FM328" s="14"/>
      <c r="FN328" s="14"/>
      <c r="FO328" s="14"/>
      <c r="FP328" s="14"/>
      <c r="FQ328" s="14"/>
      <c r="FR328" s="14"/>
      <c r="FS328" s="14"/>
      <c r="FT328" s="14"/>
      <c r="FU328" s="14"/>
      <c r="FV328" s="14"/>
      <c r="FW328" s="14"/>
      <c r="FX328" s="14"/>
      <c r="FY328" s="14"/>
      <c r="FZ328" s="14"/>
      <c r="GA328" s="14"/>
      <c r="GB328" s="14"/>
      <c r="GC328" s="14"/>
      <c r="GD328" s="14"/>
      <c r="GE328" s="14"/>
      <c r="GF328" s="14"/>
      <c r="GG328" s="14"/>
      <c r="GH328" s="14"/>
      <c r="GI328" s="14"/>
      <c r="GJ328" s="14"/>
      <c r="GK328" s="14"/>
      <c r="GL328" s="14"/>
      <c r="GM328" s="14"/>
    </row>
    <row r="329" spans="1:195" x14ac:dyDescent="0.2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  <c r="CS329" s="14"/>
      <c r="CT329" s="14"/>
      <c r="CU329" s="14"/>
      <c r="CV329" s="14"/>
      <c r="CW329" s="14"/>
      <c r="CX329" s="14"/>
      <c r="CY329" s="14"/>
      <c r="CZ329" s="14"/>
      <c r="DA329" s="14"/>
      <c r="DB329" s="14"/>
      <c r="DC329" s="14"/>
      <c r="DD329" s="14"/>
      <c r="DE329" s="14"/>
      <c r="DF329" s="14"/>
      <c r="DG329" s="14"/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  <c r="DS329" s="14"/>
      <c r="DT329" s="14"/>
      <c r="DU329" s="14"/>
      <c r="DV329" s="14"/>
      <c r="DW329" s="14"/>
      <c r="DX329" s="14"/>
      <c r="DY329" s="14"/>
      <c r="DZ329" s="14"/>
      <c r="EA329" s="14"/>
      <c r="EB329" s="14"/>
      <c r="EC329" s="14"/>
      <c r="ED329" s="14"/>
      <c r="EE329" s="14"/>
      <c r="EF329" s="14"/>
      <c r="EG329" s="14"/>
      <c r="EH329" s="14"/>
      <c r="EI329" s="14"/>
      <c r="EJ329" s="14"/>
      <c r="EK329" s="14"/>
      <c r="EL329" s="14"/>
      <c r="EM329" s="14"/>
      <c r="EN329" s="14"/>
      <c r="EO329" s="14"/>
      <c r="EP329" s="14"/>
      <c r="EQ329" s="14"/>
      <c r="ER329" s="14"/>
      <c r="ES329" s="14"/>
      <c r="ET329" s="14"/>
      <c r="EU329" s="14"/>
      <c r="EV329" s="14"/>
      <c r="EW329" s="14"/>
      <c r="EX329" s="14"/>
      <c r="EY329" s="14"/>
      <c r="EZ329" s="14"/>
      <c r="FA329" s="14"/>
      <c r="FB329" s="14"/>
      <c r="FC329" s="14"/>
      <c r="FD329" s="14"/>
      <c r="FE329" s="14"/>
      <c r="FF329" s="14"/>
      <c r="FG329" s="14"/>
      <c r="FH329" s="14"/>
      <c r="FI329" s="14"/>
      <c r="FJ329" s="14"/>
      <c r="FK329" s="14"/>
      <c r="FL329" s="14"/>
      <c r="FM329" s="14"/>
      <c r="FN329" s="14"/>
      <c r="FO329" s="14"/>
      <c r="FP329" s="14"/>
      <c r="FQ329" s="14"/>
      <c r="FR329" s="14"/>
      <c r="FS329" s="14"/>
      <c r="FT329" s="14"/>
      <c r="FU329" s="14"/>
      <c r="FV329" s="14"/>
      <c r="FW329" s="14"/>
      <c r="FX329" s="14"/>
      <c r="FY329" s="14"/>
      <c r="FZ329" s="14"/>
      <c r="GA329" s="14"/>
      <c r="GB329" s="14"/>
      <c r="GC329" s="14"/>
      <c r="GD329" s="14"/>
      <c r="GE329" s="14"/>
      <c r="GF329" s="14"/>
      <c r="GG329" s="14"/>
      <c r="GH329" s="14"/>
      <c r="GI329" s="14"/>
      <c r="GJ329" s="14"/>
      <c r="GK329" s="14"/>
      <c r="GL329" s="14"/>
      <c r="GM329" s="14"/>
    </row>
    <row r="330" spans="1:195" x14ac:dyDescent="0.2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  <c r="CS330" s="14"/>
      <c r="CT330" s="14"/>
      <c r="CU330" s="14"/>
      <c r="CV330" s="14"/>
      <c r="CW330" s="14"/>
      <c r="CX330" s="14"/>
      <c r="CY330" s="14"/>
      <c r="CZ330" s="14"/>
      <c r="DA330" s="14"/>
      <c r="DB330" s="14"/>
      <c r="DC330" s="14"/>
      <c r="DD330" s="14"/>
      <c r="DE330" s="14"/>
      <c r="DF330" s="14"/>
      <c r="DG330" s="14"/>
      <c r="DH330" s="14"/>
      <c r="DI330" s="14"/>
      <c r="DJ330" s="14"/>
      <c r="DK330" s="14"/>
      <c r="DL330" s="14"/>
      <c r="DM330" s="14"/>
      <c r="DN330" s="14"/>
      <c r="DO330" s="14"/>
      <c r="DP330" s="14"/>
      <c r="DQ330" s="14"/>
      <c r="DR330" s="14"/>
      <c r="DS330" s="14"/>
      <c r="DT330" s="14"/>
      <c r="DU330" s="14"/>
      <c r="DV330" s="14"/>
      <c r="DW330" s="14"/>
      <c r="DX330" s="14"/>
      <c r="DY330" s="14"/>
      <c r="DZ330" s="14"/>
      <c r="EA330" s="14"/>
      <c r="EB330" s="14"/>
      <c r="EC330" s="14"/>
      <c r="ED330" s="14"/>
      <c r="EE330" s="14"/>
      <c r="EF330" s="14"/>
      <c r="EG330" s="14"/>
      <c r="EH330" s="14"/>
      <c r="EI330" s="14"/>
      <c r="EJ330" s="14"/>
      <c r="EK330" s="14"/>
      <c r="EL330" s="14"/>
      <c r="EM330" s="14"/>
      <c r="EN330" s="14"/>
      <c r="EO330" s="14"/>
      <c r="EP330" s="14"/>
      <c r="EQ330" s="14"/>
      <c r="ER330" s="14"/>
      <c r="ES330" s="14"/>
      <c r="ET330" s="14"/>
      <c r="EU330" s="14"/>
      <c r="EV330" s="14"/>
      <c r="EW330" s="14"/>
      <c r="EX330" s="14"/>
      <c r="EY330" s="14"/>
      <c r="EZ330" s="14"/>
      <c r="FA330" s="14"/>
      <c r="FB330" s="14"/>
      <c r="FC330" s="14"/>
      <c r="FD330" s="14"/>
      <c r="FE330" s="14"/>
      <c r="FF330" s="14"/>
      <c r="FG330" s="14"/>
      <c r="FH330" s="14"/>
      <c r="FI330" s="14"/>
      <c r="FJ330" s="14"/>
      <c r="FK330" s="14"/>
      <c r="FL330" s="14"/>
      <c r="FM330" s="14"/>
      <c r="FN330" s="14"/>
      <c r="FO330" s="14"/>
      <c r="FP330" s="14"/>
      <c r="FQ330" s="14"/>
      <c r="FR330" s="14"/>
      <c r="FS330" s="14"/>
      <c r="FT330" s="14"/>
      <c r="FU330" s="14"/>
      <c r="FV330" s="14"/>
      <c r="FW330" s="14"/>
      <c r="FX330" s="14"/>
      <c r="FY330" s="14"/>
      <c r="FZ330" s="14"/>
      <c r="GA330" s="14"/>
      <c r="GB330" s="14"/>
      <c r="GC330" s="14"/>
      <c r="GD330" s="14"/>
      <c r="GE330" s="14"/>
      <c r="GF330" s="14"/>
      <c r="GG330" s="14"/>
      <c r="GH330" s="14"/>
      <c r="GI330" s="14"/>
      <c r="GJ330" s="14"/>
      <c r="GK330" s="14"/>
      <c r="GL330" s="14"/>
      <c r="GM330" s="14"/>
    </row>
    <row r="331" spans="1:195" x14ac:dyDescent="0.2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  <c r="CS331" s="14"/>
      <c r="CT331" s="14"/>
      <c r="CU331" s="14"/>
      <c r="CV331" s="14"/>
      <c r="CW331" s="14"/>
      <c r="CX331" s="14"/>
      <c r="CY331" s="14"/>
      <c r="CZ331" s="14"/>
      <c r="DA331" s="14"/>
      <c r="DB331" s="14"/>
      <c r="DC331" s="14"/>
      <c r="DD331" s="14"/>
      <c r="DE331" s="14"/>
      <c r="DF331" s="14"/>
      <c r="DG331" s="14"/>
      <c r="DH331" s="14"/>
      <c r="DI331" s="14"/>
      <c r="DJ331" s="14"/>
      <c r="DK331" s="14"/>
      <c r="DL331" s="14"/>
      <c r="DM331" s="14"/>
      <c r="DN331" s="14"/>
      <c r="DO331" s="14"/>
      <c r="DP331" s="14"/>
      <c r="DQ331" s="14"/>
      <c r="DR331" s="14"/>
      <c r="DS331" s="14"/>
      <c r="DT331" s="14"/>
      <c r="DU331" s="14"/>
      <c r="DV331" s="14"/>
      <c r="DW331" s="14"/>
      <c r="DX331" s="14"/>
      <c r="DY331" s="14"/>
      <c r="DZ331" s="14"/>
      <c r="EA331" s="14"/>
      <c r="EB331" s="14"/>
      <c r="EC331" s="14"/>
      <c r="ED331" s="14"/>
      <c r="EE331" s="14"/>
      <c r="EF331" s="14"/>
      <c r="EG331" s="14"/>
      <c r="EH331" s="14"/>
      <c r="EI331" s="14"/>
      <c r="EJ331" s="14"/>
      <c r="EK331" s="14"/>
      <c r="EL331" s="14"/>
      <c r="EM331" s="14"/>
      <c r="EN331" s="14"/>
      <c r="EO331" s="14"/>
      <c r="EP331" s="14"/>
      <c r="EQ331" s="14"/>
      <c r="ER331" s="14"/>
      <c r="ES331" s="14"/>
      <c r="ET331" s="14"/>
      <c r="EU331" s="14"/>
      <c r="EV331" s="14"/>
      <c r="EW331" s="14"/>
      <c r="EX331" s="14"/>
      <c r="EY331" s="14"/>
      <c r="EZ331" s="14"/>
      <c r="FA331" s="14"/>
      <c r="FB331" s="14"/>
      <c r="FC331" s="14"/>
      <c r="FD331" s="14"/>
      <c r="FE331" s="14"/>
      <c r="FF331" s="14"/>
      <c r="FG331" s="14"/>
      <c r="FH331" s="14"/>
      <c r="FI331" s="14"/>
      <c r="FJ331" s="14"/>
      <c r="FK331" s="14"/>
      <c r="FL331" s="14"/>
      <c r="FM331" s="14"/>
      <c r="FN331" s="14"/>
      <c r="FO331" s="14"/>
      <c r="FP331" s="14"/>
      <c r="FQ331" s="14"/>
      <c r="FR331" s="14"/>
      <c r="FS331" s="14"/>
      <c r="FT331" s="14"/>
      <c r="FU331" s="14"/>
      <c r="FV331" s="14"/>
      <c r="FW331" s="14"/>
      <c r="FX331" s="14"/>
      <c r="FY331" s="14"/>
      <c r="FZ331" s="14"/>
      <c r="GA331" s="14"/>
      <c r="GB331" s="14"/>
      <c r="GC331" s="14"/>
      <c r="GD331" s="14"/>
      <c r="GE331" s="14"/>
      <c r="GF331" s="14"/>
      <c r="GG331" s="14"/>
      <c r="GH331" s="14"/>
      <c r="GI331" s="14"/>
      <c r="GJ331" s="14"/>
      <c r="GK331" s="14"/>
      <c r="GL331" s="14"/>
      <c r="GM331" s="14"/>
    </row>
    <row r="332" spans="1:195" x14ac:dyDescent="0.2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  <c r="BN332" s="14"/>
      <c r="BO332" s="14"/>
      <c r="BP332" s="14"/>
      <c r="BQ332" s="14"/>
      <c r="BR332" s="14"/>
      <c r="BS332" s="14"/>
      <c r="BT332" s="14"/>
      <c r="BU332" s="14"/>
      <c r="BV332" s="14"/>
      <c r="BW332" s="14"/>
      <c r="BX332" s="14"/>
      <c r="BY332" s="14"/>
      <c r="BZ332" s="14"/>
      <c r="CA332" s="14"/>
      <c r="CB332" s="14"/>
      <c r="CC332" s="14"/>
      <c r="CD332" s="14"/>
      <c r="CE332" s="14"/>
      <c r="CF332" s="14"/>
      <c r="CG332" s="14"/>
      <c r="CH332" s="14"/>
      <c r="CI332" s="14"/>
      <c r="CJ332" s="14"/>
      <c r="CK332" s="14"/>
      <c r="CL332" s="14"/>
      <c r="CM332" s="14"/>
      <c r="CN332" s="14"/>
      <c r="CO332" s="14"/>
      <c r="CP332" s="14"/>
      <c r="CQ332" s="14"/>
      <c r="CR332" s="14"/>
      <c r="CS332" s="14"/>
      <c r="CT332" s="14"/>
      <c r="CU332" s="14"/>
      <c r="CV332" s="14"/>
      <c r="CW332" s="14"/>
      <c r="CX332" s="14"/>
      <c r="CY332" s="14"/>
      <c r="CZ332" s="14"/>
      <c r="DA332" s="14"/>
      <c r="DB332" s="14"/>
      <c r="DC332" s="14"/>
      <c r="DD332" s="14"/>
      <c r="DE332" s="14"/>
      <c r="DF332" s="14"/>
      <c r="DG332" s="14"/>
      <c r="DH332" s="14"/>
      <c r="DI332" s="14"/>
      <c r="DJ332" s="14"/>
      <c r="DK332" s="14"/>
      <c r="DL332" s="14"/>
      <c r="DM332" s="14"/>
      <c r="DN332" s="14"/>
      <c r="DO332" s="14"/>
      <c r="DP332" s="14"/>
      <c r="DQ332" s="14"/>
      <c r="DR332" s="14"/>
      <c r="DS332" s="14"/>
      <c r="DT332" s="14"/>
      <c r="DU332" s="14"/>
      <c r="DV332" s="14"/>
      <c r="DW332" s="14"/>
      <c r="DX332" s="14"/>
      <c r="DY332" s="14"/>
      <c r="DZ332" s="14"/>
      <c r="EA332" s="14"/>
      <c r="EB332" s="14"/>
      <c r="EC332" s="14"/>
      <c r="ED332" s="14"/>
      <c r="EE332" s="14"/>
      <c r="EF332" s="14"/>
      <c r="EG332" s="14"/>
      <c r="EH332" s="14"/>
      <c r="EI332" s="14"/>
      <c r="EJ332" s="14"/>
      <c r="EK332" s="14"/>
      <c r="EL332" s="14"/>
      <c r="EM332" s="14"/>
      <c r="EN332" s="14"/>
      <c r="EO332" s="14"/>
      <c r="EP332" s="14"/>
      <c r="EQ332" s="14"/>
      <c r="ER332" s="14"/>
      <c r="ES332" s="14"/>
      <c r="ET332" s="14"/>
      <c r="EU332" s="14"/>
      <c r="EV332" s="14"/>
      <c r="EW332" s="14"/>
      <c r="EX332" s="14"/>
      <c r="EY332" s="14"/>
      <c r="EZ332" s="14"/>
      <c r="FA332" s="14"/>
      <c r="FB332" s="14"/>
      <c r="FC332" s="14"/>
      <c r="FD332" s="14"/>
      <c r="FE332" s="14"/>
      <c r="FF332" s="14"/>
      <c r="FG332" s="14"/>
      <c r="FH332" s="14"/>
      <c r="FI332" s="14"/>
      <c r="FJ332" s="14"/>
      <c r="FK332" s="14"/>
      <c r="FL332" s="14"/>
      <c r="FM332" s="14"/>
      <c r="FN332" s="14"/>
      <c r="FO332" s="14"/>
      <c r="FP332" s="14"/>
      <c r="FQ332" s="14"/>
      <c r="FR332" s="14"/>
      <c r="FS332" s="14"/>
      <c r="FT332" s="14"/>
      <c r="FU332" s="14"/>
      <c r="FV332" s="14"/>
      <c r="FW332" s="14"/>
      <c r="FX332" s="14"/>
      <c r="FY332" s="14"/>
      <c r="FZ332" s="14"/>
      <c r="GA332" s="14"/>
      <c r="GB332" s="14"/>
      <c r="GC332" s="14"/>
      <c r="GD332" s="14"/>
      <c r="GE332" s="14"/>
      <c r="GF332" s="14"/>
      <c r="GG332" s="14"/>
      <c r="GH332" s="14"/>
      <c r="GI332" s="14"/>
      <c r="GJ332" s="14"/>
      <c r="GK332" s="14"/>
      <c r="GL332" s="14"/>
      <c r="GM332" s="14"/>
    </row>
    <row r="333" spans="1:195" x14ac:dyDescent="0.2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  <c r="BN333" s="14"/>
      <c r="BO333" s="14"/>
      <c r="BP333" s="14"/>
      <c r="BQ333" s="14"/>
      <c r="BR333" s="14"/>
      <c r="BS333" s="14"/>
      <c r="BT333" s="14"/>
      <c r="BU333" s="14"/>
      <c r="BV333" s="14"/>
      <c r="BW333" s="14"/>
      <c r="BX333" s="14"/>
      <c r="BY333" s="14"/>
      <c r="BZ333" s="14"/>
      <c r="CA333" s="14"/>
      <c r="CB333" s="14"/>
      <c r="CC333" s="14"/>
      <c r="CD333" s="14"/>
      <c r="CE333" s="14"/>
      <c r="CF333" s="14"/>
      <c r="CG333" s="14"/>
      <c r="CH333" s="14"/>
      <c r="CI333" s="14"/>
      <c r="CJ333" s="14"/>
      <c r="CK333" s="14"/>
      <c r="CL333" s="14"/>
      <c r="CM333" s="14"/>
      <c r="CN333" s="14"/>
      <c r="CO333" s="14"/>
      <c r="CP333" s="14"/>
      <c r="CQ333" s="14"/>
      <c r="CR333" s="14"/>
      <c r="CS333" s="14"/>
      <c r="CT333" s="14"/>
      <c r="CU333" s="14"/>
      <c r="CV333" s="14"/>
      <c r="CW333" s="14"/>
      <c r="CX333" s="14"/>
      <c r="CY333" s="14"/>
      <c r="CZ333" s="14"/>
      <c r="DA333" s="14"/>
      <c r="DB333" s="14"/>
      <c r="DC333" s="14"/>
      <c r="DD333" s="14"/>
      <c r="DE333" s="14"/>
      <c r="DF333" s="14"/>
      <c r="DG333" s="14"/>
      <c r="DH333" s="14"/>
      <c r="DI333" s="14"/>
      <c r="DJ333" s="14"/>
      <c r="DK333" s="14"/>
      <c r="DL333" s="14"/>
      <c r="DM333" s="14"/>
      <c r="DN333" s="14"/>
      <c r="DO333" s="14"/>
      <c r="DP333" s="14"/>
      <c r="DQ333" s="14"/>
      <c r="DR333" s="14"/>
      <c r="DS333" s="14"/>
      <c r="DT333" s="14"/>
      <c r="DU333" s="14"/>
      <c r="DV333" s="14"/>
      <c r="DW333" s="14"/>
      <c r="DX333" s="14"/>
      <c r="DY333" s="14"/>
      <c r="DZ333" s="14"/>
      <c r="EA333" s="14"/>
      <c r="EB333" s="14"/>
      <c r="EC333" s="14"/>
      <c r="ED333" s="14"/>
      <c r="EE333" s="14"/>
      <c r="EF333" s="14"/>
      <c r="EG333" s="14"/>
      <c r="EH333" s="14"/>
      <c r="EI333" s="14"/>
      <c r="EJ333" s="14"/>
      <c r="EK333" s="14"/>
      <c r="EL333" s="14"/>
      <c r="EM333" s="14"/>
      <c r="EN333" s="14"/>
      <c r="EO333" s="14"/>
      <c r="EP333" s="14"/>
      <c r="EQ333" s="14"/>
      <c r="ER333" s="14"/>
      <c r="ES333" s="14"/>
      <c r="ET333" s="14"/>
      <c r="EU333" s="14"/>
      <c r="EV333" s="14"/>
      <c r="EW333" s="14"/>
      <c r="EX333" s="14"/>
      <c r="EY333" s="14"/>
      <c r="EZ333" s="14"/>
      <c r="FA333" s="14"/>
      <c r="FB333" s="14"/>
      <c r="FC333" s="14"/>
      <c r="FD333" s="14"/>
      <c r="FE333" s="14"/>
      <c r="FF333" s="14"/>
      <c r="FG333" s="14"/>
      <c r="FH333" s="14"/>
      <c r="FI333" s="14"/>
      <c r="FJ333" s="14"/>
      <c r="FK333" s="14"/>
      <c r="FL333" s="14"/>
      <c r="FM333" s="14"/>
      <c r="FN333" s="14"/>
      <c r="FO333" s="14"/>
      <c r="FP333" s="14"/>
      <c r="FQ333" s="14"/>
      <c r="FR333" s="14"/>
      <c r="FS333" s="14"/>
      <c r="FT333" s="14"/>
      <c r="FU333" s="14"/>
      <c r="FV333" s="14"/>
      <c r="FW333" s="14"/>
      <c r="FX333" s="14"/>
      <c r="FY333" s="14"/>
      <c r="FZ333" s="14"/>
      <c r="GA333" s="14"/>
      <c r="GB333" s="14"/>
      <c r="GC333" s="14"/>
      <c r="GD333" s="14"/>
      <c r="GE333" s="14"/>
      <c r="GF333" s="14"/>
      <c r="GG333" s="14"/>
      <c r="GH333" s="14"/>
      <c r="GI333" s="14"/>
      <c r="GJ333" s="14"/>
      <c r="GK333" s="14"/>
      <c r="GL333" s="14"/>
      <c r="GM333" s="14"/>
    </row>
    <row r="334" spans="1:195" x14ac:dyDescent="0.2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  <c r="BN334" s="14"/>
      <c r="BO334" s="14"/>
      <c r="BP334" s="14"/>
      <c r="BQ334" s="14"/>
      <c r="BR334" s="14"/>
      <c r="BS334" s="14"/>
      <c r="BT334" s="14"/>
      <c r="BU334" s="14"/>
      <c r="BV334" s="14"/>
      <c r="BW334" s="14"/>
      <c r="BX334" s="14"/>
      <c r="BY334" s="14"/>
      <c r="BZ334" s="14"/>
      <c r="CA334" s="14"/>
      <c r="CB334" s="14"/>
      <c r="CC334" s="14"/>
      <c r="CD334" s="14"/>
      <c r="CE334" s="14"/>
      <c r="CF334" s="14"/>
      <c r="CG334" s="14"/>
      <c r="CH334" s="14"/>
      <c r="CI334" s="14"/>
      <c r="CJ334" s="14"/>
      <c r="CK334" s="14"/>
      <c r="CL334" s="14"/>
      <c r="CM334" s="14"/>
      <c r="CN334" s="14"/>
      <c r="CO334" s="14"/>
      <c r="CP334" s="14"/>
      <c r="CQ334" s="14"/>
      <c r="CR334" s="14"/>
      <c r="CS334" s="14"/>
      <c r="CT334" s="14"/>
      <c r="CU334" s="14"/>
      <c r="CV334" s="14"/>
      <c r="CW334" s="14"/>
      <c r="CX334" s="14"/>
      <c r="CY334" s="14"/>
      <c r="CZ334" s="14"/>
      <c r="DA334" s="14"/>
      <c r="DB334" s="14"/>
      <c r="DC334" s="14"/>
      <c r="DD334" s="14"/>
      <c r="DE334" s="14"/>
      <c r="DF334" s="14"/>
      <c r="DG334" s="14"/>
      <c r="DH334" s="14"/>
      <c r="DI334" s="14"/>
      <c r="DJ334" s="14"/>
      <c r="DK334" s="14"/>
      <c r="DL334" s="14"/>
      <c r="DM334" s="14"/>
      <c r="DN334" s="14"/>
      <c r="DO334" s="14"/>
      <c r="DP334" s="14"/>
      <c r="DQ334" s="14"/>
      <c r="DR334" s="14"/>
      <c r="DS334" s="14"/>
      <c r="DT334" s="14"/>
      <c r="DU334" s="14"/>
      <c r="DV334" s="14"/>
      <c r="DW334" s="14"/>
      <c r="DX334" s="14"/>
      <c r="DY334" s="14"/>
      <c r="DZ334" s="14"/>
      <c r="EA334" s="14"/>
      <c r="EB334" s="14"/>
      <c r="EC334" s="14"/>
      <c r="ED334" s="14"/>
      <c r="EE334" s="14"/>
      <c r="EF334" s="14"/>
      <c r="EG334" s="14"/>
      <c r="EH334" s="14"/>
      <c r="EI334" s="14"/>
      <c r="EJ334" s="14"/>
      <c r="EK334" s="14"/>
      <c r="EL334" s="14"/>
      <c r="EM334" s="14"/>
      <c r="EN334" s="14"/>
      <c r="EO334" s="14"/>
      <c r="EP334" s="14"/>
      <c r="EQ334" s="14"/>
      <c r="ER334" s="14"/>
      <c r="ES334" s="14"/>
      <c r="ET334" s="14"/>
      <c r="EU334" s="14"/>
      <c r="EV334" s="14"/>
      <c r="EW334" s="14"/>
      <c r="EX334" s="14"/>
      <c r="EY334" s="14"/>
      <c r="EZ334" s="14"/>
      <c r="FA334" s="14"/>
      <c r="FB334" s="14"/>
      <c r="FC334" s="14"/>
      <c r="FD334" s="14"/>
      <c r="FE334" s="14"/>
      <c r="FF334" s="14"/>
      <c r="FG334" s="14"/>
      <c r="FH334" s="14"/>
      <c r="FI334" s="14"/>
      <c r="FJ334" s="14"/>
      <c r="FK334" s="14"/>
      <c r="FL334" s="14"/>
      <c r="FM334" s="14"/>
      <c r="FN334" s="14"/>
      <c r="FO334" s="14"/>
      <c r="FP334" s="14"/>
      <c r="FQ334" s="14"/>
      <c r="FR334" s="14"/>
      <c r="FS334" s="14"/>
      <c r="FT334" s="14"/>
      <c r="FU334" s="14"/>
      <c r="FV334" s="14"/>
      <c r="FW334" s="14"/>
      <c r="FX334" s="14"/>
      <c r="FY334" s="14"/>
      <c r="FZ334" s="14"/>
      <c r="GA334" s="14"/>
      <c r="GB334" s="14"/>
      <c r="GC334" s="14"/>
      <c r="GD334" s="14"/>
      <c r="GE334" s="14"/>
      <c r="GF334" s="14"/>
      <c r="GG334" s="14"/>
      <c r="GH334" s="14"/>
      <c r="GI334" s="14"/>
      <c r="GJ334" s="14"/>
      <c r="GK334" s="14"/>
      <c r="GL334" s="14"/>
      <c r="GM334" s="14"/>
    </row>
    <row r="335" spans="1:195" x14ac:dyDescent="0.2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  <c r="BN335" s="14"/>
      <c r="BO335" s="14"/>
      <c r="BP335" s="14"/>
      <c r="BQ335" s="14"/>
      <c r="BR335" s="14"/>
      <c r="BS335" s="14"/>
      <c r="BT335" s="14"/>
      <c r="BU335" s="14"/>
      <c r="BV335" s="14"/>
      <c r="BW335" s="14"/>
      <c r="BX335" s="14"/>
      <c r="BY335" s="14"/>
      <c r="BZ335" s="14"/>
      <c r="CA335" s="14"/>
      <c r="CB335" s="14"/>
      <c r="CC335" s="14"/>
      <c r="CD335" s="14"/>
      <c r="CE335" s="14"/>
      <c r="CF335" s="14"/>
      <c r="CG335" s="14"/>
      <c r="CH335" s="14"/>
      <c r="CI335" s="14"/>
      <c r="CJ335" s="14"/>
      <c r="CK335" s="14"/>
      <c r="CL335" s="14"/>
      <c r="CM335" s="14"/>
      <c r="CN335" s="14"/>
      <c r="CO335" s="14"/>
      <c r="CP335" s="14"/>
      <c r="CQ335" s="14"/>
      <c r="CR335" s="14"/>
      <c r="CS335" s="14"/>
      <c r="CT335" s="14"/>
      <c r="CU335" s="14"/>
      <c r="CV335" s="14"/>
      <c r="CW335" s="14"/>
      <c r="CX335" s="14"/>
      <c r="CY335" s="14"/>
      <c r="CZ335" s="14"/>
      <c r="DA335" s="14"/>
      <c r="DB335" s="14"/>
      <c r="DC335" s="14"/>
      <c r="DD335" s="14"/>
      <c r="DE335" s="14"/>
      <c r="DF335" s="14"/>
      <c r="DG335" s="14"/>
      <c r="DH335" s="14"/>
      <c r="DI335" s="14"/>
      <c r="DJ335" s="14"/>
      <c r="DK335" s="14"/>
      <c r="DL335" s="14"/>
      <c r="DM335" s="14"/>
      <c r="DN335" s="14"/>
      <c r="DO335" s="14"/>
      <c r="DP335" s="14"/>
      <c r="DQ335" s="14"/>
      <c r="DR335" s="14"/>
      <c r="DS335" s="14"/>
      <c r="DT335" s="14"/>
      <c r="DU335" s="14"/>
      <c r="DV335" s="14"/>
      <c r="DW335" s="14"/>
      <c r="DX335" s="14"/>
      <c r="DY335" s="14"/>
      <c r="DZ335" s="14"/>
      <c r="EA335" s="14"/>
      <c r="EB335" s="14"/>
      <c r="EC335" s="14"/>
      <c r="ED335" s="14"/>
      <c r="EE335" s="14"/>
      <c r="EF335" s="14"/>
      <c r="EG335" s="14"/>
      <c r="EH335" s="14"/>
      <c r="EI335" s="14"/>
      <c r="EJ335" s="14"/>
      <c r="EK335" s="14"/>
      <c r="EL335" s="14"/>
      <c r="EM335" s="14"/>
      <c r="EN335" s="14"/>
      <c r="EO335" s="14"/>
      <c r="EP335" s="14"/>
      <c r="EQ335" s="14"/>
      <c r="ER335" s="14"/>
      <c r="ES335" s="14"/>
      <c r="ET335" s="14"/>
      <c r="EU335" s="14"/>
      <c r="EV335" s="14"/>
      <c r="EW335" s="14"/>
      <c r="EX335" s="14"/>
      <c r="EY335" s="14"/>
      <c r="EZ335" s="14"/>
      <c r="FA335" s="14"/>
      <c r="FB335" s="14"/>
      <c r="FC335" s="14"/>
      <c r="FD335" s="14"/>
      <c r="FE335" s="14"/>
      <c r="FF335" s="14"/>
      <c r="FG335" s="14"/>
      <c r="FH335" s="14"/>
      <c r="FI335" s="14"/>
      <c r="FJ335" s="14"/>
      <c r="FK335" s="14"/>
      <c r="FL335" s="14"/>
      <c r="FM335" s="14"/>
      <c r="FN335" s="14"/>
      <c r="FO335" s="14"/>
      <c r="FP335" s="14"/>
      <c r="FQ335" s="14"/>
      <c r="FR335" s="14"/>
      <c r="FS335" s="14"/>
      <c r="FT335" s="14"/>
      <c r="FU335" s="14"/>
      <c r="FV335" s="14"/>
      <c r="FW335" s="14"/>
      <c r="FX335" s="14"/>
      <c r="FY335" s="14"/>
      <c r="FZ335" s="14"/>
      <c r="GA335" s="14"/>
      <c r="GB335" s="14"/>
      <c r="GC335" s="14"/>
      <c r="GD335" s="14"/>
      <c r="GE335" s="14"/>
      <c r="GF335" s="14"/>
      <c r="GG335" s="14"/>
      <c r="GH335" s="14"/>
      <c r="GI335" s="14"/>
      <c r="GJ335" s="14"/>
      <c r="GK335" s="14"/>
      <c r="GL335" s="14"/>
      <c r="GM335" s="14"/>
    </row>
    <row r="336" spans="1:195" x14ac:dyDescent="0.2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  <c r="BN336" s="14"/>
      <c r="BO336" s="14"/>
      <c r="BP336" s="14"/>
      <c r="BQ336" s="14"/>
      <c r="BR336" s="14"/>
      <c r="BS336" s="14"/>
      <c r="BT336" s="14"/>
      <c r="BU336" s="14"/>
      <c r="BV336" s="14"/>
      <c r="BW336" s="14"/>
      <c r="BX336" s="14"/>
      <c r="BY336" s="14"/>
      <c r="BZ336" s="14"/>
      <c r="CA336" s="14"/>
      <c r="CB336" s="14"/>
      <c r="CC336" s="14"/>
      <c r="CD336" s="14"/>
      <c r="CE336" s="14"/>
      <c r="CF336" s="14"/>
      <c r="CG336" s="14"/>
      <c r="CH336" s="14"/>
      <c r="CI336" s="14"/>
      <c r="CJ336" s="14"/>
      <c r="CK336" s="14"/>
      <c r="CL336" s="14"/>
      <c r="CM336" s="14"/>
      <c r="CN336" s="14"/>
      <c r="CO336" s="14"/>
      <c r="CP336" s="14"/>
      <c r="CQ336" s="14"/>
      <c r="CR336" s="14"/>
      <c r="CS336" s="14"/>
      <c r="CT336" s="14"/>
      <c r="CU336" s="14"/>
      <c r="CV336" s="14"/>
      <c r="CW336" s="14"/>
      <c r="CX336" s="14"/>
      <c r="CY336" s="14"/>
      <c r="CZ336" s="14"/>
      <c r="DA336" s="14"/>
      <c r="DB336" s="14"/>
      <c r="DC336" s="14"/>
      <c r="DD336" s="14"/>
      <c r="DE336" s="14"/>
      <c r="DF336" s="14"/>
      <c r="DG336" s="14"/>
      <c r="DH336" s="14"/>
      <c r="DI336" s="14"/>
      <c r="DJ336" s="14"/>
      <c r="DK336" s="14"/>
      <c r="DL336" s="14"/>
      <c r="DM336" s="14"/>
      <c r="DN336" s="14"/>
      <c r="DO336" s="14"/>
      <c r="DP336" s="14"/>
      <c r="DQ336" s="14"/>
      <c r="DR336" s="14"/>
      <c r="DS336" s="14"/>
      <c r="DT336" s="14"/>
      <c r="DU336" s="14"/>
      <c r="DV336" s="14"/>
      <c r="DW336" s="14"/>
      <c r="DX336" s="14"/>
      <c r="DY336" s="14"/>
      <c r="DZ336" s="14"/>
      <c r="EA336" s="14"/>
      <c r="EB336" s="14"/>
      <c r="EC336" s="14"/>
      <c r="ED336" s="14"/>
      <c r="EE336" s="14"/>
      <c r="EF336" s="14"/>
      <c r="EG336" s="14"/>
      <c r="EH336" s="14"/>
      <c r="EI336" s="14"/>
      <c r="EJ336" s="14"/>
      <c r="EK336" s="14"/>
      <c r="EL336" s="14"/>
      <c r="EM336" s="14"/>
      <c r="EN336" s="14"/>
      <c r="EO336" s="14"/>
      <c r="EP336" s="14"/>
      <c r="EQ336" s="14"/>
      <c r="ER336" s="14"/>
      <c r="ES336" s="14"/>
      <c r="ET336" s="14"/>
      <c r="EU336" s="14"/>
      <c r="EV336" s="14"/>
      <c r="EW336" s="14"/>
      <c r="EX336" s="14"/>
      <c r="EY336" s="14"/>
      <c r="EZ336" s="14"/>
      <c r="FA336" s="14"/>
      <c r="FB336" s="14"/>
      <c r="FC336" s="14"/>
      <c r="FD336" s="14"/>
      <c r="FE336" s="14"/>
      <c r="FF336" s="14"/>
      <c r="FG336" s="14"/>
      <c r="FH336" s="14"/>
      <c r="FI336" s="14"/>
      <c r="FJ336" s="14"/>
      <c r="FK336" s="14"/>
      <c r="FL336" s="14"/>
      <c r="FM336" s="14"/>
      <c r="FN336" s="14"/>
      <c r="FO336" s="14"/>
      <c r="FP336" s="14"/>
      <c r="FQ336" s="14"/>
      <c r="FR336" s="14"/>
      <c r="FS336" s="14"/>
      <c r="FT336" s="14"/>
      <c r="FU336" s="14"/>
      <c r="FV336" s="14"/>
      <c r="FW336" s="14"/>
      <c r="FX336" s="14"/>
      <c r="FY336" s="14"/>
      <c r="FZ336" s="14"/>
      <c r="GA336" s="14"/>
      <c r="GB336" s="14"/>
      <c r="GC336" s="14"/>
      <c r="GD336" s="14"/>
      <c r="GE336" s="14"/>
      <c r="GF336" s="14"/>
      <c r="GG336" s="14"/>
      <c r="GH336" s="14"/>
      <c r="GI336" s="14"/>
      <c r="GJ336" s="14"/>
      <c r="GK336" s="14"/>
      <c r="GL336" s="14"/>
      <c r="GM336" s="14"/>
    </row>
    <row r="337" spans="1:195" x14ac:dyDescent="0.2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  <c r="BN337" s="14"/>
      <c r="BO337" s="14"/>
      <c r="BP337" s="14"/>
      <c r="BQ337" s="14"/>
      <c r="BR337" s="14"/>
      <c r="BS337" s="14"/>
      <c r="BT337" s="14"/>
      <c r="BU337" s="14"/>
      <c r="BV337" s="14"/>
      <c r="BW337" s="14"/>
      <c r="BX337" s="14"/>
      <c r="BY337" s="14"/>
      <c r="BZ337" s="14"/>
      <c r="CA337" s="14"/>
      <c r="CB337" s="14"/>
      <c r="CC337" s="14"/>
      <c r="CD337" s="14"/>
      <c r="CE337" s="14"/>
      <c r="CF337" s="14"/>
      <c r="CG337" s="14"/>
      <c r="CH337" s="14"/>
      <c r="CI337" s="14"/>
      <c r="CJ337" s="14"/>
      <c r="CK337" s="14"/>
      <c r="CL337" s="14"/>
      <c r="CM337" s="14"/>
      <c r="CN337" s="14"/>
      <c r="CO337" s="14"/>
      <c r="CP337" s="14"/>
      <c r="CQ337" s="14"/>
      <c r="CR337" s="14"/>
      <c r="CS337" s="14"/>
      <c r="CT337" s="14"/>
      <c r="CU337" s="14"/>
      <c r="CV337" s="14"/>
      <c r="CW337" s="14"/>
      <c r="CX337" s="14"/>
      <c r="CY337" s="14"/>
      <c r="CZ337" s="14"/>
      <c r="DA337" s="14"/>
      <c r="DB337" s="14"/>
      <c r="DC337" s="14"/>
      <c r="DD337" s="14"/>
      <c r="DE337" s="14"/>
      <c r="DF337" s="14"/>
      <c r="DG337" s="14"/>
      <c r="DH337" s="14"/>
      <c r="DI337" s="14"/>
      <c r="DJ337" s="14"/>
      <c r="DK337" s="14"/>
      <c r="DL337" s="14"/>
      <c r="DM337" s="14"/>
      <c r="DN337" s="14"/>
      <c r="DO337" s="14"/>
      <c r="DP337" s="14"/>
      <c r="DQ337" s="14"/>
      <c r="DR337" s="14"/>
      <c r="DS337" s="14"/>
      <c r="DT337" s="14"/>
      <c r="DU337" s="14"/>
      <c r="DV337" s="14"/>
      <c r="DW337" s="14"/>
      <c r="DX337" s="14"/>
      <c r="DY337" s="14"/>
      <c r="DZ337" s="14"/>
      <c r="EA337" s="14"/>
      <c r="EB337" s="14"/>
      <c r="EC337" s="14"/>
      <c r="ED337" s="14"/>
      <c r="EE337" s="14"/>
      <c r="EF337" s="14"/>
      <c r="EG337" s="14"/>
      <c r="EH337" s="14"/>
      <c r="EI337" s="14"/>
      <c r="EJ337" s="14"/>
      <c r="EK337" s="14"/>
      <c r="EL337" s="14"/>
      <c r="EM337" s="14"/>
      <c r="EN337" s="14"/>
      <c r="EO337" s="14"/>
      <c r="EP337" s="14"/>
      <c r="EQ337" s="14"/>
      <c r="ER337" s="14"/>
      <c r="ES337" s="14"/>
      <c r="ET337" s="14"/>
      <c r="EU337" s="14"/>
      <c r="EV337" s="14"/>
      <c r="EW337" s="14"/>
      <c r="EX337" s="14"/>
      <c r="EY337" s="14"/>
      <c r="EZ337" s="14"/>
      <c r="FA337" s="14"/>
      <c r="FB337" s="14"/>
      <c r="FC337" s="14"/>
      <c r="FD337" s="14"/>
      <c r="FE337" s="14"/>
      <c r="FF337" s="14"/>
      <c r="FG337" s="14"/>
      <c r="FH337" s="14"/>
      <c r="FI337" s="14"/>
      <c r="FJ337" s="14"/>
      <c r="FK337" s="14"/>
      <c r="FL337" s="14"/>
      <c r="FM337" s="14"/>
      <c r="FN337" s="14"/>
      <c r="FO337" s="14"/>
      <c r="FP337" s="14"/>
      <c r="FQ337" s="14"/>
      <c r="FR337" s="14"/>
      <c r="FS337" s="14"/>
      <c r="FT337" s="14"/>
      <c r="FU337" s="14"/>
      <c r="FV337" s="14"/>
      <c r="FW337" s="14"/>
      <c r="FX337" s="14"/>
      <c r="FY337" s="14"/>
      <c r="FZ337" s="14"/>
      <c r="GA337" s="14"/>
      <c r="GB337" s="14"/>
      <c r="GC337" s="14"/>
      <c r="GD337" s="14"/>
      <c r="GE337" s="14"/>
      <c r="GF337" s="14"/>
      <c r="GG337" s="14"/>
      <c r="GH337" s="14"/>
      <c r="GI337" s="14"/>
      <c r="GJ337" s="14"/>
      <c r="GK337" s="14"/>
      <c r="GL337" s="14"/>
      <c r="GM337" s="14"/>
    </row>
    <row r="338" spans="1:195" x14ac:dyDescent="0.2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  <c r="BN338" s="14"/>
      <c r="BO338" s="14"/>
      <c r="BP338" s="14"/>
      <c r="BQ338" s="14"/>
      <c r="BR338" s="14"/>
      <c r="BS338" s="14"/>
      <c r="BT338" s="14"/>
      <c r="BU338" s="14"/>
      <c r="BV338" s="14"/>
      <c r="BW338" s="14"/>
      <c r="BX338" s="14"/>
      <c r="BY338" s="14"/>
      <c r="BZ338" s="14"/>
      <c r="CA338" s="14"/>
      <c r="CB338" s="14"/>
      <c r="CC338" s="14"/>
      <c r="CD338" s="14"/>
      <c r="CE338" s="14"/>
      <c r="CF338" s="14"/>
      <c r="CG338" s="14"/>
      <c r="CH338" s="14"/>
      <c r="CI338" s="14"/>
      <c r="CJ338" s="14"/>
      <c r="CK338" s="14"/>
      <c r="CL338" s="14"/>
      <c r="CM338" s="14"/>
      <c r="CN338" s="14"/>
      <c r="CO338" s="14"/>
      <c r="CP338" s="14"/>
      <c r="CQ338" s="14"/>
      <c r="CR338" s="14"/>
      <c r="CS338" s="14"/>
      <c r="CT338" s="14"/>
      <c r="CU338" s="14"/>
      <c r="CV338" s="14"/>
      <c r="CW338" s="14"/>
      <c r="CX338" s="14"/>
      <c r="CY338" s="14"/>
      <c r="CZ338" s="14"/>
      <c r="DA338" s="14"/>
      <c r="DB338" s="14"/>
      <c r="DC338" s="14"/>
      <c r="DD338" s="14"/>
      <c r="DE338" s="14"/>
      <c r="DF338" s="14"/>
      <c r="DG338" s="14"/>
      <c r="DH338" s="14"/>
      <c r="DI338" s="14"/>
      <c r="DJ338" s="14"/>
      <c r="DK338" s="14"/>
      <c r="DL338" s="14"/>
      <c r="DM338" s="14"/>
      <c r="DN338" s="14"/>
      <c r="DO338" s="14"/>
      <c r="DP338" s="14"/>
      <c r="DQ338" s="14"/>
      <c r="DR338" s="14"/>
      <c r="DS338" s="14"/>
      <c r="DT338" s="14"/>
      <c r="DU338" s="14"/>
      <c r="DV338" s="14"/>
      <c r="DW338" s="14"/>
      <c r="DX338" s="14"/>
      <c r="DY338" s="14"/>
      <c r="DZ338" s="14"/>
      <c r="EA338" s="14"/>
      <c r="EB338" s="14"/>
      <c r="EC338" s="14"/>
      <c r="ED338" s="14"/>
      <c r="EE338" s="14"/>
      <c r="EF338" s="14"/>
      <c r="EG338" s="14"/>
      <c r="EH338" s="14"/>
      <c r="EI338" s="14"/>
      <c r="EJ338" s="14"/>
      <c r="EK338" s="14"/>
      <c r="EL338" s="14"/>
      <c r="EM338" s="14"/>
      <c r="EN338" s="14"/>
      <c r="EO338" s="14"/>
      <c r="EP338" s="14"/>
      <c r="EQ338" s="14"/>
      <c r="ER338" s="14"/>
      <c r="ES338" s="14"/>
      <c r="ET338" s="14"/>
      <c r="EU338" s="14"/>
      <c r="EV338" s="14"/>
      <c r="EW338" s="14"/>
      <c r="EX338" s="14"/>
      <c r="EY338" s="14"/>
      <c r="EZ338" s="14"/>
      <c r="FA338" s="14"/>
      <c r="FB338" s="14"/>
      <c r="FC338" s="14"/>
      <c r="FD338" s="14"/>
      <c r="FE338" s="14"/>
      <c r="FF338" s="14"/>
      <c r="FG338" s="14"/>
      <c r="FH338" s="14"/>
      <c r="FI338" s="14"/>
      <c r="FJ338" s="14"/>
      <c r="FK338" s="14"/>
      <c r="FL338" s="14"/>
      <c r="FM338" s="14"/>
      <c r="FN338" s="14"/>
      <c r="FO338" s="14"/>
      <c r="FP338" s="14"/>
      <c r="FQ338" s="14"/>
      <c r="FR338" s="14"/>
      <c r="FS338" s="14"/>
      <c r="FT338" s="14"/>
      <c r="FU338" s="14"/>
      <c r="FV338" s="14"/>
      <c r="FW338" s="14"/>
      <c r="FX338" s="14"/>
      <c r="FY338" s="14"/>
      <c r="FZ338" s="14"/>
      <c r="GA338" s="14"/>
      <c r="GB338" s="14"/>
      <c r="GC338" s="14"/>
      <c r="GD338" s="14"/>
      <c r="GE338" s="14"/>
      <c r="GF338" s="14"/>
      <c r="GG338" s="14"/>
      <c r="GH338" s="14"/>
      <c r="GI338" s="14"/>
      <c r="GJ338" s="14"/>
      <c r="GK338" s="14"/>
      <c r="GL338" s="14"/>
      <c r="GM338" s="14"/>
    </row>
    <row r="339" spans="1:195" x14ac:dyDescent="0.2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  <c r="BN339" s="14"/>
      <c r="BO339" s="14"/>
      <c r="BP339" s="14"/>
      <c r="BQ339" s="14"/>
      <c r="BR339" s="14"/>
      <c r="BS339" s="14"/>
      <c r="BT339" s="14"/>
      <c r="BU339" s="14"/>
      <c r="BV339" s="14"/>
      <c r="BW339" s="14"/>
      <c r="BX339" s="14"/>
      <c r="BY339" s="14"/>
      <c r="BZ339" s="14"/>
      <c r="CA339" s="14"/>
      <c r="CB339" s="14"/>
      <c r="CC339" s="14"/>
      <c r="CD339" s="14"/>
      <c r="CE339" s="14"/>
      <c r="CF339" s="14"/>
      <c r="CG339" s="14"/>
      <c r="CH339" s="14"/>
      <c r="CI339" s="14"/>
      <c r="CJ339" s="14"/>
      <c r="CK339" s="14"/>
      <c r="CL339" s="14"/>
      <c r="CM339" s="14"/>
      <c r="CN339" s="14"/>
      <c r="CO339" s="14"/>
      <c r="CP339" s="14"/>
      <c r="CQ339" s="14"/>
      <c r="CR339" s="14"/>
      <c r="CS339" s="14"/>
      <c r="CT339" s="14"/>
      <c r="CU339" s="14"/>
      <c r="CV339" s="14"/>
      <c r="CW339" s="14"/>
      <c r="CX339" s="14"/>
      <c r="CY339" s="14"/>
      <c r="CZ339" s="14"/>
      <c r="DA339" s="14"/>
      <c r="DB339" s="14"/>
      <c r="DC339" s="14"/>
      <c r="DD339" s="14"/>
      <c r="DE339" s="14"/>
      <c r="DF339" s="14"/>
      <c r="DG339" s="14"/>
      <c r="DH339" s="14"/>
      <c r="DI339" s="14"/>
      <c r="DJ339" s="14"/>
      <c r="DK339" s="14"/>
      <c r="DL339" s="14"/>
      <c r="DM339" s="14"/>
      <c r="DN339" s="14"/>
      <c r="DO339" s="14"/>
      <c r="DP339" s="14"/>
      <c r="DQ339" s="14"/>
      <c r="DR339" s="14"/>
      <c r="DS339" s="14"/>
      <c r="DT339" s="14"/>
      <c r="DU339" s="14"/>
      <c r="DV339" s="14"/>
      <c r="DW339" s="14"/>
      <c r="DX339" s="14"/>
      <c r="DY339" s="14"/>
      <c r="DZ339" s="14"/>
      <c r="EA339" s="14"/>
      <c r="EB339" s="14"/>
      <c r="EC339" s="14"/>
      <c r="ED339" s="14"/>
      <c r="EE339" s="14"/>
      <c r="EF339" s="14"/>
      <c r="EG339" s="14"/>
      <c r="EH339" s="14"/>
      <c r="EI339" s="14"/>
      <c r="EJ339" s="14"/>
      <c r="EK339" s="14"/>
      <c r="EL339" s="14"/>
      <c r="EM339" s="14"/>
      <c r="EN339" s="14"/>
      <c r="EO339" s="14"/>
      <c r="EP339" s="14"/>
      <c r="EQ339" s="14"/>
      <c r="ER339" s="14"/>
      <c r="ES339" s="14"/>
      <c r="ET339" s="14"/>
      <c r="EU339" s="14"/>
      <c r="EV339" s="14"/>
      <c r="EW339" s="14"/>
      <c r="EX339" s="14"/>
      <c r="EY339" s="14"/>
      <c r="EZ339" s="14"/>
      <c r="FA339" s="14"/>
      <c r="FB339" s="14"/>
      <c r="FC339" s="14"/>
      <c r="FD339" s="14"/>
      <c r="FE339" s="14"/>
      <c r="FF339" s="14"/>
      <c r="FG339" s="14"/>
      <c r="FH339" s="14"/>
      <c r="FI339" s="14"/>
      <c r="FJ339" s="14"/>
      <c r="FK339" s="14"/>
      <c r="FL339" s="14"/>
      <c r="FM339" s="14"/>
      <c r="FN339" s="14"/>
      <c r="FO339" s="14"/>
      <c r="FP339" s="14"/>
      <c r="FQ339" s="14"/>
      <c r="FR339" s="14"/>
      <c r="FS339" s="14"/>
      <c r="FT339" s="14"/>
      <c r="FU339" s="14"/>
      <c r="FV339" s="14"/>
      <c r="FW339" s="14"/>
      <c r="FX339" s="14"/>
      <c r="FY339" s="14"/>
      <c r="FZ339" s="14"/>
      <c r="GA339" s="14"/>
      <c r="GB339" s="14"/>
      <c r="GC339" s="14"/>
      <c r="GD339" s="14"/>
      <c r="GE339" s="14"/>
      <c r="GF339" s="14"/>
      <c r="GG339" s="14"/>
      <c r="GH339" s="14"/>
      <c r="GI339" s="14"/>
      <c r="GJ339" s="14"/>
      <c r="GK339" s="14"/>
      <c r="GL339" s="14"/>
      <c r="GM339" s="14"/>
    </row>
    <row r="340" spans="1:195" x14ac:dyDescent="0.2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  <c r="BN340" s="14"/>
      <c r="BO340" s="14"/>
      <c r="BP340" s="14"/>
      <c r="BQ340" s="14"/>
      <c r="BR340" s="14"/>
      <c r="BS340" s="14"/>
      <c r="BT340" s="14"/>
      <c r="BU340" s="14"/>
      <c r="BV340" s="14"/>
      <c r="BW340" s="14"/>
      <c r="BX340" s="14"/>
      <c r="BY340" s="14"/>
      <c r="BZ340" s="14"/>
      <c r="CA340" s="14"/>
      <c r="CB340" s="14"/>
      <c r="CC340" s="14"/>
      <c r="CD340" s="14"/>
      <c r="CE340" s="14"/>
      <c r="CF340" s="14"/>
      <c r="CG340" s="14"/>
      <c r="CH340" s="14"/>
      <c r="CI340" s="14"/>
      <c r="CJ340" s="14"/>
      <c r="CK340" s="14"/>
      <c r="CL340" s="14"/>
      <c r="CM340" s="14"/>
      <c r="CN340" s="14"/>
      <c r="CO340" s="14"/>
      <c r="CP340" s="14"/>
      <c r="CQ340" s="14"/>
      <c r="CR340" s="14"/>
      <c r="CS340" s="14"/>
      <c r="CT340" s="14"/>
      <c r="CU340" s="14"/>
      <c r="CV340" s="14"/>
      <c r="CW340" s="14"/>
      <c r="CX340" s="14"/>
      <c r="CY340" s="14"/>
      <c r="CZ340" s="14"/>
      <c r="DA340" s="14"/>
      <c r="DB340" s="14"/>
      <c r="DC340" s="14"/>
      <c r="DD340" s="14"/>
      <c r="DE340" s="14"/>
      <c r="DF340" s="14"/>
      <c r="DG340" s="14"/>
      <c r="DH340" s="14"/>
      <c r="DI340" s="14"/>
      <c r="DJ340" s="14"/>
      <c r="DK340" s="14"/>
      <c r="DL340" s="14"/>
      <c r="DM340" s="14"/>
      <c r="DN340" s="14"/>
      <c r="DO340" s="14"/>
      <c r="DP340" s="14"/>
      <c r="DQ340" s="14"/>
      <c r="DR340" s="14"/>
      <c r="DS340" s="14"/>
      <c r="DT340" s="14"/>
      <c r="DU340" s="14"/>
      <c r="DV340" s="14"/>
      <c r="DW340" s="14"/>
      <c r="DX340" s="14"/>
      <c r="DY340" s="14"/>
      <c r="DZ340" s="14"/>
      <c r="EA340" s="14"/>
      <c r="EB340" s="14"/>
      <c r="EC340" s="14"/>
      <c r="ED340" s="14"/>
      <c r="EE340" s="14"/>
      <c r="EF340" s="14"/>
      <c r="EG340" s="14"/>
      <c r="EH340" s="14"/>
      <c r="EI340" s="14"/>
      <c r="EJ340" s="14"/>
      <c r="EK340" s="14"/>
      <c r="EL340" s="14"/>
      <c r="EM340" s="14"/>
      <c r="EN340" s="14"/>
      <c r="EO340" s="14"/>
      <c r="EP340" s="14"/>
      <c r="EQ340" s="14"/>
      <c r="ER340" s="14"/>
      <c r="ES340" s="14"/>
      <c r="ET340" s="14"/>
      <c r="EU340" s="14"/>
      <c r="EV340" s="14"/>
      <c r="EW340" s="14"/>
      <c r="EX340" s="14"/>
      <c r="EY340" s="14"/>
      <c r="EZ340" s="14"/>
      <c r="FA340" s="14"/>
      <c r="FB340" s="14"/>
      <c r="FC340" s="14"/>
      <c r="FD340" s="14"/>
      <c r="FE340" s="14"/>
      <c r="FF340" s="14"/>
      <c r="FG340" s="14"/>
      <c r="FH340" s="14"/>
      <c r="FI340" s="14"/>
      <c r="FJ340" s="14"/>
      <c r="FK340" s="14"/>
      <c r="FL340" s="14"/>
      <c r="FM340" s="14"/>
      <c r="FN340" s="14"/>
      <c r="FO340" s="14"/>
      <c r="FP340" s="14"/>
      <c r="FQ340" s="14"/>
      <c r="FR340" s="14"/>
      <c r="FS340" s="14"/>
      <c r="FT340" s="14"/>
      <c r="FU340" s="14"/>
      <c r="FV340" s="14"/>
      <c r="FW340" s="14"/>
      <c r="FX340" s="14"/>
      <c r="FY340" s="14"/>
      <c r="FZ340" s="14"/>
      <c r="GA340" s="14"/>
      <c r="GB340" s="14"/>
      <c r="GC340" s="14"/>
      <c r="GD340" s="14"/>
      <c r="GE340" s="14"/>
      <c r="GF340" s="14"/>
      <c r="GG340" s="14"/>
      <c r="GH340" s="14"/>
      <c r="GI340" s="14"/>
      <c r="GJ340" s="14"/>
      <c r="GK340" s="14"/>
      <c r="GL340" s="14"/>
      <c r="GM340" s="14"/>
    </row>
    <row r="341" spans="1:195" x14ac:dyDescent="0.2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  <c r="BN341" s="14"/>
      <c r="BO341" s="14"/>
      <c r="BP341" s="14"/>
      <c r="BQ341" s="14"/>
      <c r="BR341" s="14"/>
      <c r="BS341" s="14"/>
      <c r="BT341" s="14"/>
      <c r="BU341" s="14"/>
      <c r="BV341" s="14"/>
      <c r="BW341" s="14"/>
      <c r="BX341" s="14"/>
      <c r="BY341" s="14"/>
      <c r="BZ341" s="14"/>
      <c r="CA341" s="14"/>
      <c r="CB341" s="14"/>
      <c r="CC341" s="14"/>
      <c r="CD341" s="14"/>
      <c r="CE341" s="14"/>
      <c r="CF341" s="14"/>
      <c r="CG341" s="14"/>
      <c r="CH341" s="14"/>
      <c r="CI341" s="14"/>
      <c r="CJ341" s="14"/>
      <c r="CK341" s="14"/>
      <c r="CL341" s="14"/>
      <c r="CM341" s="14"/>
      <c r="CN341" s="14"/>
      <c r="CO341" s="14"/>
      <c r="CP341" s="14"/>
      <c r="CQ341" s="14"/>
      <c r="CR341" s="14"/>
      <c r="CS341" s="14"/>
      <c r="CT341" s="14"/>
      <c r="CU341" s="14"/>
      <c r="CV341" s="14"/>
      <c r="CW341" s="14"/>
      <c r="CX341" s="14"/>
      <c r="CY341" s="14"/>
      <c r="CZ341" s="14"/>
      <c r="DA341" s="14"/>
      <c r="DB341" s="14"/>
      <c r="DC341" s="14"/>
      <c r="DD341" s="14"/>
      <c r="DE341" s="14"/>
      <c r="DF341" s="14"/>
      <c r="DG341" s="14"/>
      <c r="DH341" s="14"/>
      <c r="DI341" s="14"/>
      <c r="DJ341" s="14"/>
      <c r="DK341" s="14"/>
      <c r="DL341" s="14"/>
      <c r="DM341" s="14"/>
      <c r="DN341" s="14"/>
      <c r="DO341" s="14"/>
      <c r="DP341" s="14"/>
      <c r="DQ341" s="14"/>
      <c r="DR341" s="14"/>
      <c r="DS341" s="14"/>
      <c r="DT341" s="14"/>
      <c r="DU341" s="14"/>
      <c r="DV341" s="14"/>
      <c r="DW341" s="14"/>
      <c r="DX341" s="14"/>
      <c r="DY341" s="14"/>
      <c r="DZ341" s="14"/>
      <c r="EA341" s="14"/>
      <c r="EB341" s="14"/>
      <c r="EC341" s="14"/>
      <c r="ED341" s="14"/>
      <c r="EE341" s="14"/>
      <c r="EF341" s="14"/>
      <c r="EG341" s="14"/>
      <c r="EH341" s="14"/>
      <c r="EI341" s="14"/>
      <c r="EJ341" s="14"/>
      <c r="EK341" s="14"/>
      <c r="EL341" s="14"/>
      <c r="EM341" s="14"/>
      <c r="EN341" s="14"/>
      <c r="EO341" s="14"/>
      <c r="EP341" s="14"/>
      <c r="EQ341" s="14"/>
      <c r="ER341" s="14"/>
      <c r="ES341" s="14"/>
      <c r="ET341" s="14"/>
      <c r="EU341" s="14"/>
      <c r="EV341" s="14"/>
      <c r="EW341" s="14"/>
      <c r="EX341" s="14"/>
      <c r="EY341" s="14"/>
      <c r="EZ341" s="14"/>
      <c r="FA341" s="14"/>
      <c r="FB341" s="14"/>
      <c r="FC341" s="14"/>
      <c r="FD341" s="14"/>
      <c r="FE341" s="14"/>
      <c r="FF341" s="14"/>
      <c r="FG341" s="14"/>
      <c r="FH341" s="14"/>
      <c r="FI341" s="14"/>
      <c r="FJ341" s="14"/>
      <c r="FK341" s="14"/>
      <c r="FL341" s="14"/>
      <c r="FM341" s="14"/>
      <c r="FN341" s="14"/>
      <c r="FO341" s="14"/>
      <c r="FP341" s="14"/>
      <c r="FQ341" s="14"/>
      <c r="FR341" s="14"/>
      <c r="FS341" s="14"/>
      <c r="FT341" s="14"/>
      <c r="FU341" s="14"/>
      <c r="FV341" s="14"/>
      <c r="FW341" s="14"/>
      <c r="FX341" s="14"/>
      <c r="FY341" s="14"/>
      <c r="FZ341" s="14"/>
      <c r="GA341" s="14"/>
      <c r="GB341" s="14"/>
      <c r="GC341" s="14"/>
      <c r="GD341" s="14"/>
      <c r="GE341" s="14"/>
      <c r="GF341" s="14"/>
      <c r="GG341" s="14"/>
      <c r="GH341" s="14"/>
      <c r="GI341" s="14"/>
      <c r="GJ341" s="14"/>
      <c r="GK341" s="14"/>
      <c r="GL341" s="14"/>
      <c r="GM341" s="14"/>
    </row>
    <row r="342" spans="1:195" x14ac:dyDescent="0.2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  <c r="BN342" s="14"/>
      <c r="BO342" s="14"/>
      <c r="BP342" s="14"/>
      <c r="BQ342" s="14"/>
      <c r="BR342" s="14"/>
      <c r="BS342" s="14"/>
      <c r="BT342" s="14"/>
      <c r="BU342" s="14"/>
      <c r="BV342" s="14"/>
      <c r="BW342" s="14"/>
      <c r="BX342" s="14"/>
      <c r="BY342" s="14"/>
      <c r="BZ342" s="14"/>
      <c r="CA342" s="14"/>
      <c r="CB342" s="14"/>
      <c r="CC342" s="14"/>
      <c r="CD342" s="14"/>
      <c r="CE342" s="14"/>
      <c r="CF342" s="14"/>
      <c r="CG342" s="14"/>
      <c r="CH342" s="14"/>
      <c r="CI342" s="14"/>
      <c r="CJ342" s="14"/>
      <c r="CK342" s="14"/>
      <c r="CL342" s="14"/>
      <c r="CM342" s="14"/>
      <c r="CN342" s="14"/>
      <c r="CO342" s="14"/>
      <c r="CP342" s="14"/>
      <c r="CQ342" s="14"/>
      <c r="CR342" s="14"/>
      <c r="CS342" s="14"/>
      <c r="CT342" s="14"/>
      <c r="CU342" s="14"/>
      <c r="CV342" s="14"/>
      <c r="CW342" s="14"/>
      <c r="CX342" s="14"/>
      <c r="CY342" s="14"/>
      <c r="CZ342" s="14"/>
      <c r="DA342" s="14"/>
      <c r="DB342" s="14"/>
      <c r="DC342" s="14"/>
      <c r="DD342" s="14"/>
      <c r="DE342" s="14"/>
      <c r="DF342" s="14"/>
      <c r="DG342" s="14"/>
      <c r="DH342" s="14"/>
      <c r="DI342" s="14"/>
      <c r="DJ342" s="14"/>
      <c r="DK342" s="14"/>
      <c r="DL342" s="14"/>
      <c r="DM342" s="14"/>
      <c r="DN342" s="14"/>
      <c r="DO342" s="14"/>
      <c r="DP342" s="14"/>
      <c r="DQ342" s="14"/>
      <c r="DR342" s="14"/>
      <c r="DS342" s="14"/>
      <c r="DT342" s="14"/>
      <c r="DU342" s="14"/>
      <c r="DV342" s="14"/>
      <c r="DW342" s="14"/>
      <c r="DX342" s="14"/>
      <c r="DY342" s="14"/>
      <c r="DZ342" s="14"/>
      <c r="EA342" s="14"/>
      <c r="EB342" s="14"/>
      <c r="EC342" s="14"/>
      <c r="ED342" s="14"/>
      <c r="EE342" s="14"/>
      <c r="EF342" s="14"/>
      <c r="EG342" s="14"/>
      <c r="EH342" s="14"/>
      <c r="EI342" s="14"/>
      <c r="EJ342" s="14"/>
      <c r="EK342" s="14"/>
      <c r="EL342" s="14"/>
      <c r="EM342" s="14"/>
      <c r="EN342" s="14"/>
      <c r="EO342" s="14"/>
      <c r="EP342" s="14"/>
      <c r="EQ342" s="14"/>
      <c r="ER342" s="14"/>
      <c r="ES342" s="14"/>
      <c r="ET342" s="14"/>
      <c r="EU342" s="14"/>
      <c r="EV342" s="14"/>
      <c r="EW342" s="14"/>
      <c r="EX342" s="14"/>
      <c r="EY342" s="14"/>
      <c r="EZ342" s="14"/>
      <c r="FA342" s="14"/>
      <c r="FB342" s="14"/>
      <c r="FC342" s="14"/>
      <c r="FD342" s="14"/>
      <c r="FE342" s="14"/>
      <c r="FF342" s="14"/>
      <c r="FG342" s="14"/>
      <c r="FH342" s="14"/>
      <c r="FI342" s="14"/>
      <c r="FJ342" s="14"/>
      <c r="FK342" s="14"/>
      <c r="FL342" s="14"/>
      <c r="FM342" s="14"/>
      <c r="FN342" s="14"/>
      <c r="FO342" s="14"/>
      <c r="FP342" s="14"/>
      <c r="FQ342" s="14"/>
      <c r="FR342" s="14"/>
      <c r="FS342" s="14"/>
      <c r="FT342" s="14"/>
      <c r="FU342" s="14"/>
      <c r="FV342" s="14"/>
      <c r="FW342" s="14"/>
      <c r="FX342" s="14"/>
      <c r="FY342" s="14"/>
      <c r="FZ342" s="14"/>
      <c r="GA342" s="14"/>
      <c r="GB342" s="14"/>
      <c r="GC342" s="14"/>
      <c r="GD342" s="14"/>
      <c r="GE342" s="14"/>
      <c r="GF342" s="14"/>
      <c r="GG342" s="14"/>
      <c r="GH342" s="14"/>
      <c r="GI342" s="14"/>
      <c r="GJ342" s="14"/>
      <c r="GK342" s="14"/>
      <c r="GL342" s="14"/>
      <c r="GM342" s="14"/>
    </row>
    <row r="343" spans="1:195" x14ac:dyDescent="0.2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  <c r="BN343" s="14"/>
      <c r="BO343" s="14"/>
      <c r="BP343" s="14"/>
      <c r="BQ343" s="14"/>
      <c r="BR343" s="14"/>
      <c r="BS343" s="14"/>
      <c r="BT343" s="14"/>
      <c r="BU343" s="14"/>
      <c r="BV343" s="14"/>
      <c r="BW343" s="14"/>
      <c r="BX343" s="14"/>
      <c r="BY343" s="14"/>
      <c r="BZ343" s="14"/>
      <c r="CA343" s="14"/>
      <c r="CB343" s="14"/>
      <c r="CC343" s="14"/>
      <c r="CD343" s="14"/>
      <c r="CE343" s="14"/>
      <c r="CF343" s="14"/>
      <c r="CG343" s="14"/>
      <c r="CH343" s="14"/>
      <c r="CI343" s="14"/>
      <c r="CJ343" s="14"/>
      <c r="CK343" s="14"/>
      <c r="CL343" s="14"/>
      <c r="CM343" s="14"/>
      <c r="CN343" s="14"/>
      <c r="CO343" s="14"/>
      <c r="CP343" s="14"/>
      <c r="CQ343" s="14"/>
      <c r="CR343" s="14"/>
      <c r="CS343" s="14"/>
      <c r="CT343" s="14"/>
      <c r="CU343" s="14"/>
      <c r="CV343" s="14"/>
      <c r="CW343" s="14"/>
      <c r="CX343" s="14"/>
      <c r="CY343" s="14"/>
      <c r="CZ343" s="14"/>
      <c r="DA343" s="14"/>
      <c r="DB343" s="14"/>
      <c r="DC343" s="14"/>
      <c r="DD343" s="14"/>
      <c r="DE343" s="14"/>
      <c r="DF343" s="14"/>
      <c r="DG343" s="14"/>
      <c r="DH343" s="14"/>
      <c r="DI343" s="14"/>
      <c r="DJ343" s="14"/>
      <c r="DK343" s="14"/>
      <c r="DL343" s="14"/>
      <c r="DM343" s="14"/>
      <c r="DN343" s="14"/>
      <c r="DO343" s="14"/>
      <c r="DP343" s="14"/>
      <c r="DQ343" s="14"/>
      <c r="DR343" s="14"/>
      <c r="DS343" s="14"/>
      <c r="DT343" s="14"/>
      <c r="DU343" s="14"/>
      <c r="DV343" s="14"/>
      <c r="DW343" s="14"/>
      <c r="DX343" s="14"/>
      <c r="DY343" s="14"/>
      <c r="DZ343" s="14"/>
      <c r="EA343" s="14"/>
      <c r="EB343" s="14"/>
      <c r="EC343" s="14"/>
      <c r="ED343" s="14"/>
      <c r="EE343" s="14"/>
      <c r="EF343" s="14"/>
      <c r="EG343" s="14"/>
      <c r="EH343" s="14"/>
      <c r="EI343" s="14"/>
      <c r="EJ343" s="14"/>
      <c r="EK343" s="14"/>
      <c r="EL343" s="14"/>
      <c r="EM343" s="14"/>
      <c r="EN343" s="14"/>
      <c r="EO343" s="14"/>
      <c r="EP343" s="14"/>
      <c r="EQ343" s="14"/>
      <c r="ER343" s="14"/>
      <c r="ES343" s="14"/>
      <c r="ET343" s="14"/>
      <c r="EU343" s="14"/>
      <c r="EV343" s="14"/>
      <c r="EW343" s="14"/>
      <c r="EX343" s="14"/>
      <c r="EY343" s="14"/>
      <c r="EZ343" s="14"/>
      <c r="FA343" s="14"/>
      <c r="FB343" s="14"/>
      <c r="FC343" s="14"/>
      <c r="FD343" s="14"/>
      <c r="FE343" s="14"/>
      <c r="FF343" s="14"/>
      <c r="FG343" s="14"/>
      <c r="FH343" s="14"/>
      <c r="FI343" s="14"/>
      <c r="FJ343" s="14"/>
      <c r="FK343" s="14"/>
      <c r="FL343" s="14"/>
      <c r="FM343" s="14"/>
      <c r="FN343" s="14"/>
      <c r="FO343" s="14"/>
      <c r="FP343" s="14"/>
      <c r="FQ343" s="14"/>
      <c r="FR343" s="14"/>
      <c r="FS343" s="14"/>
      <c r="FT343" s="14"/>
      <c r="FU343" s="14"/>
      <c r="FV343" s="14"/>
      <c r="FW343" s="14"/>
      <c r="FX343" s="14"/>
      <c r="FY343" s="14"/>
      <c r="FZ343" s="14"/>
      <c r="GA343" s="14"/>
      <c r="GB343" s="14"/>
      <c r="GC343" s="14"/>
      <c r="GD343" s="14"/>
      <c r="GE343" s="14"/>
      <c r="GF343" s="14"/>
      <c r="GG343" s="14"/>
      <c r="GH343" s="14"/>
      <c r="GI343" s="14"/>
      <c r="GJ343" s="14"/>
      <c r="GK343" s="14"/>
      <c r="GL343" s="14"/>
      <c r="GM343" s="14"/>
    </row>
  </sheetData>
  <mergeCells count="363">
    <mergeCell ref="A109:GE109"/>
    <mergeCell ref="A110:GE110"/>
    <mergeCell ref="F39:DV39"/>
    <mergeCell ref="DW39:ER39"/>
    <mergeCell ref="F40:DV40"/>
    <mergeCell ref="DW40:ER40"/>
    <mergeCell ref="F41:DV41"/>
    <mergeCell ref="DW41:ER41"/>
    <mergeCell ref="A79:E79"/>
    <mergeCell ref="F79:DV79"/>
    <mergeCell ref="DW79:ER79"/>
    <mergeCell ref="ES79:GE79"/>
    <mergeCell ref="F49:DV49"/>
    <mergeCell ref="DW49:ER49"/>
    <mergeCell ref="A50:E50"/>
    <mergeCell ref="F50:DV50"/>
    <mergeCell ref="DW50:ER50"/>
    <mergeCell ref="ES50:GE50"/>
    <mergeCell ref="F51:DV51"/>
    <mergeCell ref="DW51:ER51"/>
    <mergeCell ref="A105:E105"/>
    <mergeCell ref="CD97:CP97"/>
    <mergeCell ref="CQ97:DA97"/>
    <mergeCell ref="DB97:DM97"/>
    <mergeCell ref="DB28:DM29"/>
    <mergeCell ref="BN28:CC29"/>
    <mergeCell ref="A108:ER108"/>
    <mergeCell ref="ES108:GE108"/>
    <mergeCell ref="F107:ER107"/>
    <mergeCell ref="ES107:GE107"/>
    <mergeCell ref="A107:E107"/>
    <mergeCell ref="ES105:GE105"/>
    <mergeCell ref="F105:ER105"/>
    <mergeCell ref="ES106:GE106"/>
    <mergeCell ref="F106:ER106"/>
    <mergeCell ref="CD28:CP29"/>
    <mergeCell ref="CQ28:DA29"/>
    <mergeCell ref="CQ30:DA30"/>
    <mergeCell ref="DB30:DM30"/>
    <mergeCell ref="DW77:ER77"/>
    <mergeCell ref="CD30:CP30"/>
    <mergeCell ref="FL100:GE100"/>
    <mergeCell ref="CD100:CP100"/>
    <mergeCell ref="A101:GE101"/>
    <mergeCell ref="A36:GE36"/>
    <mergeCell ref="DN99:EC99"/>
    <mergeCell ref="ED99:EU99"/>
    <mergeCell ref="EV99:FK99"/>
    <mergeCell ref="A16:GD16"/>
    <mergeCell ref="A43:GE43"/>
    <mergeCell ref="DN100:EC100"/>
    <mergeCell ref="ED100:EU100"/>
    <mergeCell ref="EV100:FK100"/>
    <mergeCell ref="CD32:CP32"/>
    <mergeCell ref="CQ32:DA32"/>
    <mergeCell ref="DB32:DM32"/>
    <mergeCell ref="CD31:CP31"/>
    <mergeCell ref="CQ31:DA31"/>
    <mergeCell ref="DB31:DM31"/>
    <mergeCell ref="F87:DV87"/>
    <mergeCell ref="F88:DV88"/>
    <mergeCell ref="DW86:ER86"/>
    <mergeCell ref="DW87:ER87"/>
    <mergeCell ref="DW88:ER88"/>
    <mergeCell ref="F77:DV77"/>
    <mergeCell ref="FL34:GE34"/>
    <mergeCell ref="F78:DV78"/>
    <mergeCell ref="EV96:FK96"/>
    <mergeCell ref="FL96:GE96"/>
    <mergeCell ref="FL29:GE29"/>
    <mergeCell ref="CQ100:DA100"/>
    <mergeCell ref="DB100:DM100"/>
    <mergeCell ref="FL99:GE99"/>
    <mergeCell ref="CD99:CP99"/>
    <mergeCell ref="CQ99:DA99"/>
    <mergeCell ref="BN99:CC99"/>
    <mergeCell ref="A100:E100"/>
    <mergeCell ref="F100:AQ100"/>
    <mergeCell ref="AR100:BC100"/>
    <mergeCell ref="BD100:BM100"/>
    <mergeCell ref="BN100:CC100"/>
    <mergeCell ref="DB99:DM99"/>
    <mergeCell ref="BD99:BM99"/>
    <mergeCell ref="AR32:BC32"/>
    <mergeCell ref="BD32:BM32"/>
    <mergeCell ref="AR34:BC34"/>
    <mergeCell ref="BD34:BM34"/>
    <mergeCell ref="BN34:CC34"/>
    <mergeCell ref="CD33:CP33"/>
    <mergeCell ref="CQ33:DA33"/>
    <mergeCell ref="DB33:DM33"/>
    <mergeCell ref="CQ34:DA34"/>
    <mergeCell ref="DB34:DM34"/>
    <mergeCell ref="AR33:BC33"/>
    <mergeCell ref="BD33:BM33"/>
    <mergeCell ref="BN33:CC33"/>
    <mergeCell ref="A41:E41"/>
    <mergeCell ref="A51:E51"/>
    <mergeCell ref="A46:GE46"/>
    <mergeCell ref="A48:E48"/>
    <mergeCell ref="ES59:GE59"/>
    <mergeCell ref="A59:ER59"/>
    <mergeCell ref="ES58:GE58"/>
    <mergeCell ref="CD96:CP96"/>
    <mergeCell ref="CQ96:DA96"/>
    <mergeCell ref="DB96:DM96"/>
    <mergeCell ref="A84:GE84"/>
    <mergeCell ref="A86:E86"/>
    <mergeCell ref="DW80:ER80"/>
    <mergeCell ref="ES65:GE65"/>
    <mergeCell ref="ES78:GE78"/>
    <mergeCell ref="ES77:GE77"/>
    <mergeCell ref="A75:GE75"/>
    <mergeCell ref="ES73:GE73"/>
    <mergeCell ref="A73:ER73"/>
    <mergeCell ref="A77:E77"/>
    <mergeCell ref="CD94:CP95"/>
    <mergeCell ref="ED94:GE94"/>
    <mergeCell ref="BD94:BM95"/>
    <mergeCell ref="ES88:GE88"/>
    <mergeCell ref="EV34:FK34"/>
    <mergeCell ref="BN97:CC97"/>
    <mergeCell ref="DN97:EC97"/>
    <mergeCell ref="A96:E96"/>
    <mergeCell ref="ED97:EU97"/>
    <mergeCell ref="EV97:FK97"/>
    <mergeCell ref="F80:DV80"/>
    <mergeCell ref="ES80:GE80"/>
    <mergeCell ref="A56:E56"/>
    <mergeCell ref="A49:E49"/>
    <mergeCell ref="A37:GE37"/>
    <mergeCell ref="A39:E39"/>
    <mergeCell ref="A40:E40"/>
    <mergeCell ref="A78:E78"/>
    <mergeCell ref="DW78:ER78"/>
    <mergeCell ref="A92:GE92"/>
    <mergeCell ref="A94:E95"/>
    <mergeCell ref="F94:AQ95"/>
    <mergeCell ref="AR94:BC95"/>
    <mergeCell ref="F86:DV86"/>
    <mergeCell ref="A80:E80"/>
    <mergeCell ref="FL97:GE97"/>
    <mergeCell ref="A34:AQ34"/>
    <mergeCell ref="A82:GE82"/>
    <mergeCell ref="CD98:CP98"/>
    <mergeCell ref="CQ98:DA98"/>
    <mergeCell ref="DB98:DM98"/>
    <mergeCell ref="EY2:GE2"/>
    <mergeCell ref="F31:AQ31"/>
    <mergeCell ref="AR31:BC31"/>
    <mergeCell ref="BD31:BM31"/>
    <mergeCell ref="BN31:CC31"/>
    <mergeCell ref="F30:AQ30"/>
    <mergeCell ref="AR30:BC30"/>
    <mergeCell ref="BD30:BM30"/>
    <mergeCell ref="BN30:CC30"/>
    <mergeCell ref="AR28:BC29"/>
    <mergeCell ref="BD28:BM29"/>
    <mergeCell ref="DN28:EC29"/>
    <mergeCell ref="ED28:GE28"/>
    <mergeCell ref="ED29:EU29"/>
    <mergeCell ref="EV29:FK29"/>
    <mergeCell ref="CQ8:DA9"/>
    <mergeCell ref="DB8:DM9"/>
    <mergeCell ref="CQ10:DA10"/>
    <mergeCell ref="DB10:DM10"/>
    <mergeCell ref="DB11:DM11"/>
    <mergeCell ref="F58:ER58"/>
    <mergeCell ref="CD8:CP9"/>
    <mergeCell ref="CD10:CP10"/>
    <mergeCell ref="DB13:DM13"/>
    <mergeCell ref="A103:GE103"/>
    <mergeCell ref="DN31:EC31"/>
    <mergeCell ref="ED31:EU31"/>
    <mergeCell ref="EV31:FK31"/>
    <mergeCell ref="FL31:GE31"/>
    <mergeCell ref="A32:E32"/>
    <mergeCell ref="F32:AQ32"/>
    <mergeCell ref="ES86:GE86"/>
    <mergeCell ref="A87:E87"/>
    <mergeCell ref="ES87:GE87"/>
    <mergeCell ref="A88:E88"/>
    <mergeCell ref="CD34:CP34"/>
    <mergeCell ref="DN32:EC32"/>
    <mergeCell ref="ED32:EU32"/>
    <mergeCell ref="EV32:FK32"/>
    <mergeCell ref="ES40:GE40"/>
    <mergeCell ref="ES39:GE39"/>
    <mergeCell ref="BN32:CC32"/>
    <mergeCell ref="A33:E33"/>
    <mergeCell ref="F33:AQ33"/>
    <mergeCell ref="DN98:EC98"/>
    <mergeCell ref="A31:E31"/>
    <mergeCell ref="A10:E10"/>
    <mergeCell ref="F10:AQ10"/>
    <mergeCell ref="AR10:BC10"/>
    <mergeCell ref="BD10:BM10"/>
    <mergeCell ref="BN10:CC10"/>
    <mergeCell ref="A23:E23"/>
    <mergeCell ref="A21:E21"/>
    <mergeCell ref="A22:E22"/>
    <mergeCell ref="A12:E12"/>
    <mergeCell ref="AR12:BC12"/>
    <mergeCell ref="BD12:BM12"/>
    <mergeCell ref="BN12:CC12"/>
    <mergeCell ref="F23:ER23"/>
    <mergeCell ref="CD13:CP13"/>
    <mergeCell ref="CD11:CP11"/>
    <mergeCell ref="A26:GE26"/>
    <mergeCell ref="ES24:GE24"/>
    <mergeCell ref="A28:E29"/>
    <mergeCell ref="F28:AQ29"/>
    <mergeCell ref="A24:ER24"/>
    <mergeCell ref="ES22:GE22"/>
    <mergeCell ref="F22:ER22"/>
    <mergeCell ref="ES21:GE21"/>
    <mergeCell ref="F21:ER21"/>
    <mergeCell ref="A19:GE19"/>
    <mergeCell ref="FL11:GE11"/>
    <mergeCell ref="ED11:EU11"/>
    <mergeCell ref="BD11:BM11"/>
    <mergeCell ref="ES23:GE23"/>
    <mergeCell ref="DN12:EC12"/>
    <mergeCell ref="CD12:CP12"/>
    <mergeCell ref="DB12:DM12"/>
    <mergeCell ref="CQ11:DA11"/>
    <mergeCell ref="CQ12:DA12"/>
    <mergeCell ref="A14:AQ14"/>
    <mergeCell ref="A18:GE18"/>
    <mergeCell ref="A15:GD15"/>
    <mergeCell ref="DB14:DM14"/>
    <mergeCell ref="CQ13:DA13"/>
    <mergeCell ref="CQ14:DA14"/>
    <mergeCell ref="BN11:CC11"/>
    <mergeCell ref="AR14:BC14"/>
    <mergeCell ref="BD14:BM14"/>
    <mergeCell ref="BN14:CC14"/>
    <mergeCell ref="FL13:GE13"/>
    <mergeCell ref="ED14:EU14"/>
    <mergeCell ref="EV14:FK14"/>
    <mergeCell ref="DN30:EC30"/>
    <mergeCell ref="ED30:EU30"/>
    <mergeCell ref="EV30:FK30"/>
    <mergeCell ref="FL30:GE30"/>
    <mergeCell ref="DN33:EC33"/>
    <mergeCell ref="ED33:EU33"/>
    <mergeCell ref="EV33:FK33"/>
    <mergeCell ref="FL33:GE33"/>
    <mergeCell ref="FL32:GE32"/>
    <mergeCell ref="DN34:EC34"/>
    <mergeCell ref="ED34:EU34"/>
    <mergeCell ref="A30:E30"/>
    <mergeCell ref="A97:E97"/>
    <mergeCell ref="F97:AQ97"/>
    <mergeCell ref="AR97:BC97"/>
    <mergeCell ref="BD97:BM97"/>
    <mergeCell ref="A106:E106"/>
    <mergeCell ref="ES51:GE51"/>
    <mergeCell ref="A45:GE45"/>
    <mergeCell ref="ES42:GE42"/>
    <mergeCell ref="A42:ER42"/>
    <mergeCell ref="ES41:GE41"/>
    <mergeCell ref="A98:E98"/>
    <mergeCell ref="F98:AQ98"/>
    <mergeCell ref="AR98:BC98"/>
    <mergeCell ref="BD98:BM98"/>
    <mergeCell ref="BN98:CC98"/>
    <mergeCell ref="ED98:EU98"/>
    <mergeCell ref="EV98:FK98"/>
    <mergeCell ref="FL98:GE98"/>
    <mergeCell ref="A99:E99"/>
    <mergeCell ref="F99:AQ99"/>
    <mergeCell ref="AR99:BC99"/>
    <mergeCell ref="A89:ER89"/>
    <mergeCell ref="ES89:GE89"/>
    <mergeCell ref="A90:GE90"/>
    <mergeCell ref="ES57:GE57"/>
    <mergeCell ref="F57:ER57"/>
    <mergeCell ref="A57:E57"/>
    <mergeCell ref="ES56:GE56"/>
    <mergeCell ref="F56:ER56"/>
    <mergeCell ref="A81:ER81"/>
    <mergeCell ref="A54:GE54"/>
    <mergeCell ref="ES52:GE52"/>
    <mergeCell ref="A52:ER52"/>
    <mergeCell ref="ES81:GE81"/>
    <mergeCell ref="ES72:GE72"/>
    <mergeCell ref="F72:ER72"/>
    <mergeCell ref="ES71:GE71"/>
    <mergeCell ref="F71:ER71"/>
    <mergeCell ref="ES70:GE70"/>
    <mergeCell ref="F70:ER70"/>
    <mergeCell ref="ES63:GE63"/>
    <mergeCell ref="F63:ER63"/>
    <mergeCell ref="A61:GE61"/>
    <mergeCell ref="A72:E72"/>
    <mergeCell ref="A70:E70"/>
    <mergeCell ref="A71:E71"/>
    <mergeCell ref="A65:E65"/>
    <mergeCell ref="A63:E63"/>
    <mergeCell ref="A64:E64"/>
    <mergeCell ref="A35:GE35"/>
    <mergeCell ref="F96:AQ96"/>
    <mergeCell ref="AR96:BC96"/>
    <mergeCell ref="BD96:BM96"/>
    <mergeCell ref="BN96:CC96"/>
    <mergeCell ref="DN96:EC96"/>
    <mergeCell ref="ED96:EU96"/>
    <mergeCell ref="DB94:DM95"/>
    <mergeCell ref="BN94:CC95"/>
    <mergeCell ref="DN94:EC95"/>
    <mergeCell ref="ED95:EU95"/>
    <mergeCell ref="EV95:FK95"/>
    <mergeCell ref="FL95:GE95"/>
    <mergeCell ref="CQ94:DA95"/>
    <mergeCell ref="F48:ER48"/>
    <mergeCell ref="ES48:GE48"/>
    <mergeCell ref="A68:GE68"/>
    <mergeCell ref="ES66:GE66"/>
    <mergeCell ref="A66:ER66"/>
    <mergeCell ref="ES49:GE49"/>
    <mergeCell ref="F65:ER65"/>
    <mergeCell ref="ES64:GE64"/>
    <mergeCell ref="F64:ER64"/>
    <mergeCell ref="A58:E58"/>
    <mergeCell ref="FL1:GE1"/>
    <mergeCell ref="A4:GE4"/>
    <mergeCell ref="A5:GE5"/>
    <mergeCell ref="A6:GE6"/>
    <mergeCell ref="A11:E11"/>
    <mergeCell ref="FL12:GE12"/>
    <mergeCell ref="EV11:FK11"/>
    <mergeCell ref="ED10:EU10"/>
    <mergeCell ref="EV10:FK10"/>
    <mergeCell ref="FL10:GE10"/>
    <mergeCell ref="F11:AQ11"/>
    <mergeCell ref="AR11:BC11"/>
    <mergeCell ref="DN11:EC11"/>
    <mergeCell ref="A8:E9"/>
    <mergeCell ref="ED8:GE8"/>
    <mergeCell ref="F8:AQ9"/>
    <mergeCell ref="AR8:BC9"/>
    <mergeCell ref="DN10:EC10"/>
    <mergeCell ref="BD8:BM9"/>
    <mergeCell ref="BN8:CC9"/>
    <mergeCell ref="EV9:FK9"/>
    <mergeCell ref="FL9:GE9"/>
    <mergeCell ref="ED9:EU9"/>
    <mergeCell ref="DN8:EC9"/>
    <mergeCell ref="FL14:GE14"/>
    <mergeCell ref="DN14:EC14"/>
    <mergeCell ref="CD14:CP14"/>
    <mergeCell ref="ED12:EU12"/>
    <mergeCell ref="A13:E13"/>
    <mergeCell ref="F13:AQ13"/>
    <mergeCell ref="EV12:FK12"/>
    <mergeCell ref="DN13:EC13"/>
    <mergeCell ref="ED13:EU13"/>
    <mergeCell ref="EV13:FK13"/>
    <mergeCell ref="AR13:BC13"/>
    <mergeCell ref="BD13:BM13"/>
    <mergeCell ref="BN13:CC13"/>
    <mergeCell ref="F12:AQ12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  <rowBreaks count="2" manualBreakCount="2">
    <brk id="34" max="186" man="1"/>
    <brk id="82" max="18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W29"/>
  <sheetViews>
    <sheetView view="pageBreakPreview" topLeftCell="A14" zoomScaleNormal="100" zoomScaleSheetLayoutView="100" workbookViewId="0">
      <selection activeCell="CG14" sqref="CG14:CR14"/>
    </sheetView>
  </sheetViews>
  <sheetFormatPr defaultColWidth="0.85546875" defaultRowHeight="15" x14ac:dyDescent="0.2"/>
  <cols>
    <col min="1" max="24" width="0.85546875" style="16"/>
    <col min="25" max="25" width="7.140625" style="16" customWidth="1"/>
    <col min="26" max="34" width="0.85546875" style="16"/>
    <col min="35" max="35" width="1.5703125" style="16" customWidth="1"/>
    <col min="36" max="38" width="0.85546875" style="16"/>
    <col min="39" max="39" width="1.7109375" style="16" customWidth="1"/>
    <col min="40" max="40" width="0.85546875" style="16"/>
    <col min="41" max="41" width="2" style="16" customWidth="1"/>
    <col min="42" max="42" width="2.140625" style="16" customWidth="1"/>
    <col min="43" max="43" width="1.7109375" style="16" customWidth="1"/>
    <col min="44" max="44" width="1.42578125" style="16" customWidth="1"/>
    <col min="45" max="45" width="0.85546875" style="16"/>
    <col min="46" max="46" width="1.7109375" style="16" customWidth="1"/>
    <col min="47" max="54" width="0.85546875" style="16"/>
    <col min="55" max="55" width="3.42578125" style="16" customWidth="1"/>
    <col min="56" max="60" width="0.85546875" style="16"/>
    <col min="61" max="61" width="1.85546875" style="16" customWidth="1"/>
    <col min="62" max="66" width="0.85546875" style="16"/>
    <col min="67" max="67" width="2.28515625" style="16" customWidth="1"/>
    <col min="68" max="72" width="0.85546875" style="16"/>
    <col min="73" max="73" width="5.140625" style="16" customWidth="1"/>
    <col min="74" max="79" width="0.85546875" style="16"/>
    <col min="80" max="80" width="1.140625" style="16" customWidth="1"/>
    <col min="81" max="81" width="0.85546875" style="16" customWidth="1"/>
    <col min="82" max="83" width="0.7109375" style="16" customWidth="1"/>
    <col min="84" max="84" width="3.28515625" style="16" customWidth="1"/>
    <col min="85" max="95" width="0.85546875" style="16"/>
    <col min="96" max="96" width="6.28515625" style="16" customWidth="1"/>
    <col min="97" max="101" width="0.85546875" style="16"/>
    <col min="102" max="102" width="5.42578125" style="16" customWidth="1"/>
    <col min="103" max="116" width="0.85546875" style="16"/>
    <col min="117" max="117" width="4.140625" style="16" customWidth="1"/>
    <col min="118" max="121" width="0.85546875" style="16"/>
    <col min="122" max="122" width="6.7109375" style="16" customWidth="1"/>
    <col min="123" max="124" width="0.85546875" style="16"/>
    <col min="125" max="125" width="1.28515625" style="16" customWidth="1"/>
    <col min="126" max="128" width="0.85546875" style="16"/>
    <col min="129" max="129" width="1.28515625" style="16" customWidth="1"/>
    <col min="130" max="130" width="1.140625" style="16" customWidth="1"/>
    <col min="131" max="132" width="0.85546875" style="16"/>
    <col min="133" max="133" width="3" style="16" customWidth="1"/>
    <col min="134" max="135" width="24" style="16" hidden="1" customWidth="1"/>
    <col min="136" max="136" width="23.28515625" style="16" hidden="1" customWidth="1"/>
    <col min="137" max="137" width="11" style="16" hidden="1" customWidth="1"/>
    <col min="138" max="138" width="10.7109375" style="16" hidden="1" customWidth="1"/>
    <col min="139" max="139" width="12.42578125" style="16" hidden="1" customWidth="1"/>
    <col min="140" max="140" width="10.28515625" style="16" hidden="1" customWidth="1"/>
    <col min="141" max="141" width="19.28515625" style="16" hidden="1" customWidth="1"/>
    <col min="142" max="144" width="10.28515625" style="16" hidden="1" customWidth="1"/>
    <col min="145" max="145" width="17.42578125" style="16" hidden="1" customWidth="1"/>
    <col min="146" max="146" width="22" style="16" hidden="1" customWidth="1"/>
    <col min="147" max="152" width="10.28515625" style="16" customWidth="1"/>
    <col min="153" max="16384" width="0.85546875" style="16"/>
  </cols>
  <sheetData>
    <row r="1" spans="1:179" ht="20.25" customHeight="1" x14ac:dyDescent="0.2">
      <c r="CF1" s="165"/>
      <c r="CG1" s="166"/>
      <c r="CH1" s="166"/>
      <c r="CI1" s="166"/>
      <c r="CJ1" s="166"/>
      <c r="CK1" s="166"/>
      <c r="CL1" s="166"/>
      <c r="CM1" s="166"/>
      <c r="CN1" s="166"/>
      <c r="CO1" s="166"/>
      <c r="CP1" s="166"/>
      <c r="CQ1" s="166"/>
      <c r="CR1" s="166"/>
      <c r="CS1" s="166"/>
      <c r="CT1" s="166"/>
      <c r="CU1" s="166"/>
      <c r="CV1" s="166"/>
      <c r="CW1" s="166"/>
      <c r="CX1" s="166"/>
      <c r="CY1" s="166"/>
      <c r="CZ1" s="166"/>
      <c r="DA1" s="166"/>
      <c r="DB1" s="166"/>
      <c r="DC1" s="166"/>
      <c r="DD1" s="166"/>
      <c r="DE1" s="166"/>
      <c r="DF1" s="166"/>
      <c r="DG1" s="166"/>
      <c r="DH1" s="166"/>
      <c r="DI1" s="166"/>
      <c r="DJ1" s="166"/>
      <c r="DK1" s="166"/>
      <c r="DL1" s="166"/>
      <c r="DM1" s="166"/>
      <c r="DN1" s="166"/>
      <c r="DO1" s="166"/>
      <c r="DP1" s="166"/>
      <c r="DQ1" s="166"/>
      <c r="DR1" s="166"/>
      <c r="DS1" s="166"/>
      <c r="DT1" s="166"/>
      <c r="DU1" s="166"/>
      <c r="DV1" s="166"/>
      <c r="DW1" s="166"/>
      <c r="DX1" s="166"/>
      <c r="DY1" s="166"/>
      <c r="DZ1" s="166"/>
      <c r="EA1" s="166"/>
      <c r="EB1" s="166"/>
      <c r="EC1" s="166"/>
      <c r="ED1" s="28"/>
      <c r="EE1" s="28"/>
      <c r="EF1" s="28"/>
      <c r="EG1" s="28"/>
    </row>
    <row r="2" spans="1:179" ht="13.7" customHeight="1" x14ac:dyDescent="0.2">
      <c r="CX2" s="17"/>
    </row>
    <row r="3" spans="1:179" ht="20.25" customHeight="1" x14ac:dyDescent="0.2">
      <c r="A3" s="167" t="s">
        <v>165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F3" s="167"/>
      <c r="AG3" s="167"/>
      <c r="AH3" s="167"/>
      <c r="AI3" s="167"/>
      <c r="AJ3" s="167"/>
      <c r="AK3" s="167"/>
      <c r="AL3" s="167"/>
      <c r="AM3" s="167"/>
      <c r="AN3" s="167"/>
      <c r="AO3" s="167"/>
      <c r="AP3" s="167"/>
      <c r="AQ3" s="167"/>
      <c r="AR3" s="167"/>
      <c r="AS3" s="167"/>
      <c r="AT3" s="167"/>
      <c r="AU3" s="167"/>
      <c r="AV3" s="167"/>
      <c r="AW3" s="167"/>
      <c r="AX3" s="167"/>
      <c r="AY3" s="167"/>
      <c r="AZ3" s="167"/>
      <c r="BA3" s="167"/>
      <c r="BB3" s="167"/>
      <c r="BC3" s="167"/>
      <c r="BD3" s="167"/>
      <c r="BE3" s="167"/>
      <c r="BF3" s="167"/>
      <c r="BG3" s="167"/>
      <c r="BH3" s="167"/>
      <c r="BI3" s="167"/>
      <c r="BJ3" s="167"/>
      <c r="BK3" s="167"/>
      <c r="BL3" s="167"/>
      <c r="BM3" s="167"/>
      <c r="BN3" s="167"/>
      <c r="BO3" s="167"/>
      <c r="BP3" s="167"/>
      <c r="BQ3" s="167"/>
      <c r="BR3" s="167"/>
      <c r="BS3" s="167"/>
      <c r="BT3" s="167"/>
      <c r="BU3" s="167"/>
      <c r="BV3" s="167"/>
      <c r="BW3" s="167"/>
      <c r="BX3" s="167"/>
      <c r="BY3" s="167"/>
      <c r="BZ3" s="167"/>
      <c r="CA3" s="167"/>
      <c r="CB3" s="167"/>
      <c r="CC3" s="167"/>
      <c r="CD3" s="167"/>
      <c r="CE3" s="167"/>
      <c r="CF3" s="167"/>
      <c r="CG3" s="167"/>
      <c r="CH3" s="167"/>
      <c r="CI3" s="167"/>
      <c r="CJ3" s="167"/>
      <c r="CK3" s="167"/>
      <c r="CL3" s="167"/>
      <c r="CM3" s="167"/>
      <c r="CN3" s="167"/>
      <c r="CO3" s="167"/>
      <c r="CP3" s="167"/>
      <c r="CQ3" s="167"/>
      <c r="CR3" s="167"/>
      <c r="CS3" s="167"/>
      <c r="CT3" s="167"/>
      <c r="CU3" s="167"/>
      <c r="CV3" s="167"/>
      <c r="CW3" s="167"/>
      <c r="CX3" s="167"/>
      <c r="CY3" s="167"/>
      <c r="CZ3" s="167"/>
      <c r="DA3" s="167"/>
      <c r="DB3" s="167"/>
      <c r="DC3" s="167"/>
      <c r="DD3" s="167"/>
      <c r="DE3" s="167"/>
      <c r="DF3" s="167"/>
      <c r="DG3" s="167"/>
      <c r="DH3" s="167"/>
      <c r="DI3" s="167"/>
      <c r="DJ3" s="167"/>
      <c r="DK3" s="167"/>
      <c r="DL3" s="167"/>
      <c r="DM3" s="167"/>
      <c r="DN3" s="167"/>
      <c r="DO3" s="167"/>
      <c r="DP3" s="167"/>
      <c r="DQ3" s="167"/>
      <c r="DR3" s="167"/>
      <c r="DS3" s="167"/>
      <c r="DT3" s="167"/>
      <c r="DU3" s="167"/>
      <c r="DV3" s="167"/>
      <c r="DW3" s="167"/>
      <c r="DX3" s="167"/>
      <c r="DY3" s="167"/>
      <c r="DZ3" s="167"/>
      <c r="EA3" s="167"/>
      <c r="EB3" s="167"/>
      <c r="EC3" s="167"/>
      <c r="ED3" s="29"/>
      <c r="EE3" s="29"/>
      <c r="EF3" s="29"/>
      <c r="EG3" s="29"/>
    </row>
    <row r="4" spans="1:179" s="18" customFormat="1" ht="13.7" customHeight="1" x14ac:dyDescent="0.2"/>
    <row r="5" spans="1:179" s="18" customFormat="1" x14ac:dyDescent="0.2">
      <c r="A5" s="175" t="s">
        <v>4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</row>
    <row r="6" spans="1:179" s="18" customFormat="1" ht="18" customHeight="1" x14ac:dyDescent="0.2">
      <c r="A6" s="18" t="s">
        <v>5</v>
      </c>
    </row>
    <row r="7" spans="1:179" s="18" customFormat="1" x14ac:dyDescent="0.2"/>
    <row r="8" spans="1:179" s="19" customFormat="1" ht="28.5" customHeight="1" x14ac:dyDescent="0.2">
      <c r="A8" s="69" t="s">
        <v>3</v>
      </c>
      <c r="B8" s="88"/>
      <c r="C8" s="88"/>
      <c r="D8" s="88"/>
      <c r="E8" s="88"/>
      <c r="F8" s="177"/>
      <c r="G8" s="69" t="s">
        <v>20</v>
      </c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177"/>
      <c r="Z8" s="69" t="s">
        <v>14</v>
      </c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177"/>
      <c r="AL8" s="59" t="s">
        <v>15</v>
      </c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69" t="s">
        <v>258</v>
      </c>
      <c r="BW8" s="88"/>
      <c r="BX8" s="88"/>
      <c r="BY8" s="88"/>
      <c r="BZ8" s="88"/>
      <c r="CA8" s="88"/>
      <c r="CB8" s="88"/>
      <c r="CC8" s="88"/>
      <c r="CD8" s="88"/>
      <c r="CE8" s="88"/>
      <c r="CF8" s="177"/>
      <c r="CG8" s="69" t="s">
        <v>224</v>
      </c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177"/>
      <c r="CS8" s="91" t="s">
        <v>178</v>
      </c>
      <c r="CT8" s="168"/>
      <c r="CU8" s="168"/>
      <c r="CV8" s="168"/>
      <c r="CW8" s="168"/>
      <c r="CX8" s="168"/>
      <c r="CY8" s="168"/>
      <c r="CZ8" s="168"/>
      <c r="DA8" s="168"/>
      <c r="DB8" s="168"/>
      <c r="DC8" s="168"/>
      <c r="DD8" s="168"/>
      <c r="DE8" s="168"/>
      <c r="DF8" s="168"/>
      <c r="DG8" s="168"/>
      <c r="DH8" s="168"/>
      <c r="DI8" s="168"/>
      <c r="DJ8" s="168"/>
      <c r="DK8" s="168"/>
      <c r="DL8" s="168"/>
      <c r="DM8" s="168"/>
      <c r="DN8" s="168"/>
      <c r="DO8" s="168"/>
      <c r="DP8" s="168"/>
      <c r="DQ8" s="168"/>
      <c r="DR8" s="168"/>
      <c r="DS8" s="168"/>
      <c r="DT8" s="168"/>
      <c r="DU8" s="168"/>
      <c r="DV8" s="168"/>
      <c r="DW8" s="168"/>
      <c r="DX8" s="168"/>
      <c r="DY8" s="168"/>
      <c r="DZ8" s="168"/>
      <c r="EA8" s="168"/>
      <c r="EB8" s="168"/>
      <c r="EC8" s="169"/>
      <c r="ED8" s="30"/>
      <c r="EE8" s="30"/>
      <c r="EF8" s="30"/>
      <c r="EG8" s="30"/>
    </row>
    <row r="9" spans="1:179" s="19" customFormat="1" ht="80.25" customHeight="1" x14ac:dyDescent="0.2">
      <c r="A9" s="178"/>
      <c r="B9" s="179"/>
      <c r="C9" s="179"/>
      <c r="D9" s="179"/>
      <c r="E9" s="179"/>
      <c r="F9" s="180"/>
      <c r="G9" s="178"/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179"/>
      <c r="T9" s="179"/>
      <c r="U9" s="179"/>
      <c r="V9" s="179"/>
      <c r="W9" s="179"/>
      <c r="X9" s="179"/>
      <c r="Y9" s="180"/>
      <c r="Z9" s="178"/>
      <c r="AA9" s="179"/>
      <c r="AB9" s="179"/>
      <c r="AC9" s="179"/>
      <c r="AD9" s="179"/>
      <c r="AE9" s="179"/>
      <c r="AF9" s="179"/>
      <c r="AG9" s="179"/>
      <c r="AH9" s="179"/>
      <c r="AI9" s="179"/>
      <c r="AJ9" s="179"/>
      <c r="AK9" s="180"/>
      <c r="AL9" s="59" t="s">
        <v>218</v>
      </c>
      <c r="AM9" s="59"/>
      <c r="AN9" s="59"/>
      <c r="AO9" s="59"/>
      <c r="AP9" s="59"/>
      <c r="AQ9" s="59"/>
      <c r="AR9" s="59"/>
      <c r="AS9" s="59"/>
      <c r="AT9" s="59"/>
      <c r="AU9" s="59" t="s">
        <v>0</v>
      </c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178"/>
      <c r="BW9" s="179"/>
      <c r="BX9" s="179"/>
      <c r="BY9" s="179"/>
      <c r="BZ9" s="179"/>
      <c r="CA9" s="179"/>
      <c r="CB9" s="179"/>
      <c r="CC9" s="179"/>
      <c r="CD9" s="179"/>
      <c r="CE9" s="179"/>
      <c r="CF9" s="180"/>
      <c r="CG9" s="178"/>
      <c r="CH9" s="179"/>
      <c r="CI9" s="179"/>
      <c r="CJ9" s="179"/>
      <c r="CK9" s="179"/>
      <c r="CL9" s="179"/>
      <c r="CM9" s="179"/>
      <c r="CN9" s="179"/>
      <c r="CO9" s="179"/>
      <c r="CP9" s="179"/>
      <c r="CQ9" s="179"/>
      <c r="CR9" s="180"/>
      <c r="CS9" s="182" t="s">
        <v>166</v>
      </c>
      <c r="CT9" s="183"/>
      <c r="CU9" s="183"/>
      <c r="CV9" s="183"/>
      <c r="CW9" s="183"/>
      <c r="CX9" s="183"/>
      <c r="CY9" s="183"/>
      <c r="CZ9" s="183"/>
      <c r="DA9" s="183"/>
      <c r="DB9" s="183"/>
      <c r="DC9" s="184"/>
      <c r="DD9" s="182" t="s">
        <v>176</v>
      </c>
      <c r="DE9" s="183"/>
      <c r="DF9" s="183"/>
      <c r="DG9" s="183"/>
      <c r="DH9" s="183"/>
      <c r="DI9" s="183"/>
      <c r="DJ9" s="183"/>
      <c r="DK9" s="183"/>
      <c r="DL9" s="183"/>
      <c r="DM9" s="183"/>
      <c r="DN9" s="184"/>
      <c r="DO9" s="91" t="s">
        <v>18</v>
      </c>
      <c r="DP9" s="168"/>
      <c r="DQ9" s="168"/>
      <c r="DR9" s="168"/>
      <c r="DS9" s="168"/>
      <c r="DT9" s="168"/>
      <c r="DU9" s="168"/>
      <c r="DV9" s="168"/>
      <c r="DW9" s="168"/>
      <c r="DX9" s="168"/>
      <c r="DY9" s="168"/>
      <c r="DZ9" s="168"/>
      <c r="EA9" s="168"/>
      <c r="EB9" s="168"/>
      <c r="EC9" s="169"/>
      <c r="ED9" s="30"/>
      <c r="EE9" s="30"/>
      <c r="EF9" s="30"/>
      <c r="EG9" s="30"/>
    </row>
    <row r="10" spans="1:179" s="19" customFormat="1" ht="57.75" customHeight="1" x14ac:dyDescent="0.2">
      <c r="A10" s="89"/>
      <c r="B10" s="90"/>
      <c r="C10" s="90"/>
      <c r="D10" s="90"/>
      <c r="E10" s="90"/>
      <c r="F10" s="181"/>
      <c r="G10" s="89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181"/>
      <c r="Z10" s="89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181"/>
      <c r="AL10" s="59"/>
      <c r="AM10" s="59"/>
      <c r="AN10" s="59"/>
      <c r="AO10" s="59"/>
      <c r="AP10" s="59"/>
      <c r="AQ10" s="59"/>
      <c r="AR10" s="59"/>
      <c r="AS10" s="59"/>
      <c r="AT10" s="59"/>
      <c r="AU10" s="59" t="s">
        <v>183</v>
      </c>
      <c r="AV10" s="59"/>
      <c r="AW10" s="59"/>
      <c r="AX10" s="59"/>
      <c r="AY10" s="59"/>
      <c r="AZ10" s="59"/>
      <c r="BA10" s="59"/>
      <c r="BB10" s="59"/>
      <c r="BC10" s="59"/>
      <c r="BD10" s="59" t="s">
        <v>184</v>
      </c>
      <c r="BE10" s="59"/>
      <c r="BF10" s="59"/>
      <c r="BG10" s="59"/>
      <c r="BH10" s="59"/>
      <c r="BI10" s="59"/>
      <c r="BJ10" s="59"/>
      <c r="BK10" s="59"/>
      <c r="BL10" s="59"/>
      <c r="BM10" s="59" t="s">
        <v>185</v>
      </c>
      <c r="BN10" s="59"/>
      <c r="BO10" s="59"/>
      <c r="BP10" s="59"/>
      <c r="BQ10" s="59"/>
      <c r="BR10" s="59"/>
      <c r="BS10" s="59"/>
      <c r="BT10" s="59"/>
      <c r="BU10" s="59"/>
      <c r="BV10" s="89"/>
      <c r="BW10" s="90"/>
      <c r="BX10" s="90"/>
      <c r="BY10" s="90"/>
      <c r="BZ10" s="90"/>
      <c r="CA10" s="90"/>
      <c r="CB10" s="90"/>
      <c r="CC10" s="90"/>
      <c r="CD10" s="90"/>
      <c r="CE10" s="90"/>
      <c r="CF10" s="181"/>
      <c r="CG10" s="89"/>
      <c r="CH10" s="90"/>
      <c r="CI10" s="90"/>
      <c r="CJ10" s="90"/>
      <c r="CK10" s="90"/>
      <c r="CL10" s="90"/>
      <c r="CM10" s="90"/>
      <c r="CN10" s="90"/>
      <c r="CO10" s="90"/>
      <c r="CP10" s="90"/>
      <c r="CQ10" s="90"/>
      <c r="CR10" s="181"/>
      <c r="CS10" s="185"/>
      <c r="CT10" s="186"/>
      <c r="CU10" s="186"/>
      <c r="CV10" s="186"/>
      <c r="CW10" s="186"/>
      <c r="CX10" s="186"/>
      <c r="CY10" s="186"/>
      <c r="CZ10" s="186"/>
      <c r="DA10" s="186"/>
      <c r="DB10" s="186"/>
      <c r="DC10" s="187"/>
      <c r="DD10" s="185"/>
      <c r="DE10" s="186"/>
      <c r="DF10" s="186"/>
      <c r="DG10" s="186"/>
      <c r="DH10" s="186"/>
      <c r="DI10" s="186"/>
      <c r="DJ10" s="186"/>
      <c r="DK10" s="186"/>
      <c r="DL10" s="186"/>
      <c r="DM10" s="186"/>
      <c r="DN10" s="187"/>
      <c r="DO10" s="91" t="s">
        <v>2</v>
      </c>
      <c r="DP10" s="168"/>
      <c r="DQ10" s="168"/>
      <c r="DR10" s="168"/>
      <c r="DS10" s="168"/>
      <c r="DT10" s="168"/>
      <c r="DU10" s="168"/>
      <c r="DV10" s="169"/>
      <c r="DW10" s="91" t="s">
        <v>19</v>
      </c>
      <c r="DX10" s="168"/>
      <c r="DY10" s="168"/>
      <c r="DZ10" s="168"/>
      <c r="EA10" s="168"/>
      <c r="EB10" s="168"/>
      <c r="EC10" s="169"/>
      <c r="ED10" s="30"/>
      <c r="EE10" s="30"/>
      <c r="EF10" s="30"/>
      <c r="EG10" s="30"/>
    </row>
    <row r="11" spans="1:179" s="20" customFormat="1" ht="12" x14ac:dyDescent="0.2">
      <c r="A11" s="160">
        <v>1</v>
      </c>
      <c r="B11" s="161"/>
      <c r="C11" s="161"/>
      <c r="D11" s="161"/>
      <c r="E11" s="161"/>
      <c r="F11" s="162"/>
      <c r="G11" s="160">
        <v>2</v>
      </c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1"/>
      <c r="Y11" s="162"/>
      <c r="Z11" s="160">
        <v>3</v>
      </c>
      <c r="AA11" s="161"/>
      <c r="AB11" s="161"/>
      <c r="AC11" s="161"/>
      <c r="AD11" s="161"/>
      <c r="AE11" s="161"/>
      <c r="AF11" s="161"/>
      <c r="AG11" s="161"/>
      <c r="AH11" s="161"/>
      <c r="AI11" s="161"/>
      <c r="AJ11" s="161"/>
      <c r="AK11" s="162"/>
      <c r="AL11" s="160">
        <v>4</v>
      </c>
      <c r="AM11" s="161"/>
      <c r="AN11" s="161"/>
      <c r="AO11" s="161"/>
      <c r="AP11" s="161"/>
      <c r="AQ11" s="161"/>
      <c r="AR11" s="161"/>
      <c r="AS11" s="161"/>
      <c r="AT11" s="162"/>
      <c r="AU11" s="160">
        <v>5</v>
      </c>
      <c r="AV11" s="161"/>
      <c r="AW11" s="161"/>
      <c r="AX11" s="161"/>
      <c r="AY11" s="161"/>
      <c r="AZ11" s="161"/>
      <c r="BA11" s="161"/>
      <c r="BB11" s="161"/>
      <c r="BC11" s="162"/>
      <c r="BD11" s="160">
        <v>6</v>
      </c>
      <c r="BE11" s="161"/>
      <c r="BF11" s="161"/>
      <c r="BG11" s="161"/>
      <c r="BH11" s="161"/>
      <c r="BI11" s="161"/>
      <c r="BJ11" s="161"/>
      <c r="BK11" s="161"/>
      <c r="BL11" s="162"/>
      <c r="BM11" s="160">
        <v>7</v>
      </c>
      <c r="BN11" s="161"/>
      <c r="BO11" s="161"/>
      <c r="BP11" s="161"/>
      <c r="BQ11" s="161"/>
      <c r="BR11" s="161"/>
      <c r="BS11" s="161"/>
      <c r="BT11" s="161"/>
      <c r="BU11" s="162"/>
      <c r="BV11" s="160">
        <v>8</v>
      </c>
      <c r="BW11" s="161"/>
      <c r="BX11" s="161"/>
      <c r="BY11" s="161"/>
      <c r="BZ11" s="161"/>
      <c r="CA11" s="161"/>
      <c r="CB11" s="161"/>
      <c r="CC11" s="161"/>
      <c r="CD11" s="161"/>
      <c r="CE11" s="161"/>
      <c r="CF11" s="162"/>
      <c r="CG11" s="160">
        <v>9</v>
      </c>
      <c r="CH11" s="161"/>
      <c r="CI11" s="161"/>
      <c r="CJ11" s="161"/>
      <c r="CK11" s="161"/>
      <c r="CL11" s="161"/>
      <c r="CM11" s="161"/>
      <c r="CN11" s="161"/>
      <c r="CO11" s="161"/>
      <c r="CP11" s="161"/>
      <c r="CQ11" s="161"/>
      <c r="CR11" s="162"/>
      <c r="CS11" s="160">
        <v>10</v>
      </c>
      <c r="CT11" s="161"/>
      <c r="CU11" s="161"/>
      <c r="CV11" s="161"/>
      <c r="CW11" s="161"/>
      <c r="CX11" s="161"/>
      <c r="CY11" s="161"/>
      <c r="CZ11" s="161"/>
      <c r="DA11" s="161"/>
      <c r="DB11" s="161"/>
      <c r="DC11" s="162"/>
      <c r="DD11" s="160">
        <v>11</v>
      </c>
      <c r="DE11" s="161"/>
      <c r="DF11" s="161"/>
      <c r="DG11" s="161"/>
      <c r="DH11" s="161"/>
      <c r="DI11" s="161"/>
      <c r="DJ11" s="161"/>
      <c r="DK11" s="161"/>
      <c r="DL11" s="161"/>
      <c r="DM11" s="161"/>
      <c r="DN11" s="162"/>
      <c r="DO11" s="160">
        <v>12</v>
      </c>
      <c r="DP11" s="161"/>
      <c r="DQ11" s="161"/>
      <c r="DR11" s="161"/>
      <c r="DS11" s="161"/>
      <c r="DT11" s="161"/>
      <c r="DU11" s="161"/>
      <c r="DV11" s="162"/>
      <c r="DW11" s="160">
        <v>13</v>
      </c>
      <c r="DX11" s="161"/>
      <c r="DY11" s="161"/>
      <c r="DZ11" s="161"/>
      <c r="EA11" s="161"/>
      <c r="EB11" s="161"/>
      <c r="EC11" s="162"/>
      <c r="ED11" s="31"/>
      <c r="EE11" s="31"/>
      <c r="EF11" s="31"/>
      <c r="EG11" s="31"/>
    </row>
    <row r="12" spans="1:179" s="20" customFormat="1" ht="55.5" customHeight="1" x14ac:dyDescent="0.2">
      <c r="A12" s="147" t="s">
        <v>6</v>
      </c>
      <c r="B12" s="148"/>
      <c r="C12" s="148"/>
      <c r="D12" s="148"/>
      <c r="E12" s="148"/>
      <c r="F12" s="149"/>
      <c r="G12" s="141" t="s">
        <v>257</v>
      </c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7"/>
      <c r="Z12" s="144" t="s">
        <v>1</v>
      </c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6"/>
      <c r="AL12" s="144" t="s">
        <v>1</v>
      </c>
      <c r="AM12" s="145"/>
      <c r="AN12" s="145"/>
      <c r="AO12" s="145"/>
      <c r="AP12" s="145"/>
      <c r="AQ12" s="145"/>
      <c r="AR12" s="145"/>
      <c r="AS12" s="145"/>
      <c r="AT12" s="146"/>
      <c r="AU12" s="144" t="s">
        <v>1</v>
      </c>
      <c r="AV12" s="145"/>
      <c r="AW12" s="145"/>
      <c r="AX12" s="145"/>
      <c r="AY12" s="145"/>
      <c r="AZ12" s="145"/>
      <c r="BA12" s="145"/>
      <c r="BB12" s="145"/>
      <c r="BC12" s="146"/>
      <c r="BD12" s="144" t="s">
        <v>1</v>
      </c>
      <c r="BE12" s="145"/>
      <c r="BF12" s="145"/>
      <c r="BG12" s="145"/>
      <c r="BH12" s="145"/>
      <c r="BI12" s="145"/>
      <c r="BJ12" s="145"/>
      <c r="BK12" s="145"/>
      <c r="BL12" s="146"/>
      <c r="BM12" s="144" t="s">
        <v>1</v>
      </c>
      <c r="BN12" s="145"/>
      <c r="BO12" s="145"/>
      <c r="BP12" s="145"/>
      <c r="BQ12" s="145"/>
      <c r="BR12" s="145"/>
      <c r="BS12" s="145"/>
      <c r="BT12" s="145"/>
      <c r="BU12" s="146"/>
      <c r="BV12" s="144" t="s">
        <v>1</v>
      </c>
      <c r="BW12" s="145"/>
      <c r="BX12" s="145"/>
      <c r="BY12" s="145"/>
      <c r="BZ12" s="145"/>
      <c r="CA12" s="145"/>
      <c r="CB12" s="145"/>
      <c r="CC12" s="145"/>
      <c r="CD12" s="145"/>
      <c r="CE12" s="145"/>
      <c r="CF12" s="146"/>
      <c r="CG12" s="135">
        <f>CG14+CG18</f>
        <v>5788420.1200000001</v>
      </c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7"/>
      <c r="CS12" s="135">
        <f>CS14+CS18</f>
        <v>4813947.12</v>
      </c>
      <c r="CT12" s="136"/>
      <c r="CU12" s="136"/>
      <c r="CV12" s="136"/>
      <c r="CW12" s="136"/>
      <c r="CX12" s="136"/>
      <c r="CY12" s="136"/>
      <c r="CZ12" s="136"/>
      <c r="DA12" s="136"/>
      <c r="DB12" s="136"/>
      <c r="DC12" s="137"/>
      <c r="DD12" s="135"/>
      <c r="DE12" s="136"/>
      <c r="DF12" s="136"/>
      <c r="DG12" s="136"/>
      <c r="DH12" s="136"/>
      <c r="DI12" s="136"/>
      <c r="DJ12" s="136"/>
      <c r="DK12" s="136"/>
      <c r="DL12" s="136"/>
      <c r="DM12" s="136"/>
      <c r="DN12" s="137"/>
      <c r="DO12" s="135">
        <f>DO14+DO18</f>
        <v>974473</v>
      </c>
      <c r="DP12" s="136"/>
      <c r="DQ12" s="136"/>
      <c r="DR12" s="136"/>
      <c r="DS12" s="136"/>
      <c r="DT12" s="136"/>
      <c r="DU12" s="136"/>
      <c r="DV12" s="137"/>
      <c r="DW12" s="144"/>
      <c r="DX12" s="145"/>
      <c r="DY12" s="145"/>
      <c r="DZ12" s="145"/>
      <c r="EA12" s="145"/>
      <c r="EB12" s="145"/>
      <c r="EC12" s="146"/>
      <c r="ED12" s="32">
        <v>4813947.12</v>
      </c>
      <c r="EE12" s="32">
        <v>8</v>
      </c>
      <c r="EF12" s="32">
        <v>4</v>
      </c>
      <c r="EG12" s="32">
        <v>1</v>
      </c>
      <c r="EH12" s="34">
        <v>38178</v>
      </c>
      <c r="EI12" s="34">
        <f>11725*2.25*1.6</f>
        <v>42210</v>
      </c>
      <c r="EJ12" s="34">
        <f>EH12*EE12+EI12*EF12</f>
        <v>474264</v>
      </c>
      <c r="EK12" s="34">
        <f>(EJ12+EJ13)/5/12</f>
        <v>25851.333333333332</v>
      </c>
      <c r="EO12" s="53">
        <v>5902996.1200000001</v>
      </c>
      <c r="EP12" s="53">
        <f>EO12-CG12</f>
        <v>114576</v>
      </c>
      <c r="FA12" s="20">
        <v>4813931.25</v>
      </c>
      <c r="FL12" s="20">
        <v>4783931.2520000003</v>
      </c>
      <c r="FW12" s="20">
        <v>1089049</v>
      </c>
    </row>
    <row r="13" spans="1:179" s="6" customFormat="1" ht="39" hidden="1" customHeight="1" x14ac:dyDescent="0.2">
      <c r="A13" s="147" t="s">
        <v>25</v>
      </c>
      <c r="B13" s="148"/>
      <c r="C13" s="148"/>
      <c r="D13" s="148"/>
      <c r="E13" s="148"/>
      <c r="F13" s="149"/>
      <c r="G13" s="141" t="s">
        <v>381</v>
      </c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7"/>
      <c r="Z13" s="144">
        <v>4.5</v>
      </c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6"/>
      <c r="AL13" s="157">
        <f>BM13</f>
        <v>0</v>
      </c>
      <c r="AM13" s="158"/>
      <c r="AN13" s="158"/>
      <c r="AO13" s="158"/>
      <c r="AP13" s="158"/>
      <c r="AQ13" s="158"/>
      <c r="AR13" s="158"/>
      <c r="AS13" s="158"/>
      <c r="AT13" s="159"/>
      <c r="AU13" s="144"/>
      <c r="AV13" s="145"/>
      <c r="AW13" s="145"/>
      <c r="AX13" s="145"/>
      <c r="AY13" s="145"/>
      <c r="AZ13" s="145"/>
      <c r="BA13" s="145"/>
      <c r="BB13" s="145"/>
      <c r="BC13" s="146"/>
      <c r="BD13" s="144"/>
      <c r="BE13" s="145"/>
      <c r="BF13" s="145"/>
      <c r="BG13" s="145"/>
      <c r="BH13" s="145"/>
      <c r="BI13" s="145"/>
      <c r="BJ13" s="145"/>
      <c r="BK13" s="145"/>
      <c r="BL13" s="146"/>
      <c r="BM13" s="157"/>
      <c r="BN13" s="158"/>
      <c r="BO13" s="158"/>
      <c r="BP13" s="158"/>
      <c r="BQ13" s="158"/>
      <c r="BR13" s="158"/>
      <c r="BS13" s="158"/>
      <c r="BT13" s="158"/>
      <c r="BU13" s="159"/>
      <c r="BV13" s="144"/>
      <c r="BW13" s="145"/>
      <c r="BX13" s="145"/>
      <c r="BY13" s="145"/>
      <c r="BZ13" s="145"/>
      <c r="CA13" s="145"/>
      <c r="CB13" s="145"/>
      <c r="CC13" s="145"/>
      <c r="CD13" s="145"/>
      <c r="CE13" s="145"/>
      <c r="CF13" s="146"/>
      <c r="CG13" s="135">
        <f>Z13*(AL13+BV13)*3</f>
        <v>0</v>
      </c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7"/>
      <c r="CS13" s="135"/>
      <c r="CT13" s="136"/>
      <c r="CU13" s="136"/>
      <c r="CV13" s="136"/>
      <c r="CW13" s="136"/>
      <c r="CX13" s="136"/>
      <c r="CY13" s="136"/>
      <c r="CZ13" s="136"/>
      <c r="DA13" s="136"/>
      <c r="DB13" s="136"/>
      <c r="DC13" s="137"/>
      <c r="DD13" s="135"/>
      <c r="DE13" s="136"/>
      <c r="DF13" s="136"/>
      <c r="DG13" s="136"/>
      <c r="DH13" s="136"/>
      <c r="DI13" s="136"/>
      <c r="DJ13" s="136"/>
      <c r="DK13" s="136"/>
      <c r="DL13" s="136"/>
      <c r="DM13" s="136"/>
      <c r="DN13" s="137"/>
      <c r="DO13" s="135">
        <f>CG13</f>
        <v>0</v>
      </c>
      <c r="DP13" s="136"/>
      <c r="DQ13" s="136"/>
      <c r="DR13" s="136"/>
      <c r="DS13" s="136"/>
      <c r="DT13" s="136"/>
      <c r="DU13" s="136"/>
      <c r="DV13" s="137"/>
      <c r="DW13" s="144"/>
      <c r="DX13" s="145"/>
      <c r="DY13" s="145"/>
      <c r="DZ13" s="145"/>
      <c r="EA13" s="145"/>
      <c r="EB13" s="145"/>
      <c r="EC13" s="146"/>
      <c r="ED13" s="43">
        <f>ED12-CS12</f>
        <v>0</v>
      </c>
      <c r="EE13" s="32">
        <v>8</v>
      </c>
      <c r="EF13" s="32">
        <v>4</v>
      </c>
      <c r="EG13" s="32">
        <v>4</v>
      </c>
      <c r="EH13" s="35">
        <v>21779</v>
      </c>
      <c r="EI13" s="35">
        <v>23743</v>
      </c>
      <c r="EJ13" s="34">
        <f>(EH13*EE13+EI13*EF13)*EG13</f>
        <v>1076816</v>
      </c>
      <c r="EK13" s="35"/>
      <c r="EO13" s="54"/>
      <c r="FW13" s="6">
        <v>0</v>
      </c>
    </row>
    <row r="14" spans="1:179" s="6" customFormat="1" ht="49.7" customHeight="1" x14ac:dyDescent="0.2">
      <c r="A14" s="147" t="s">
        <v>25</v>
      </c>
      <c r="B14" s="148"/>
      <c r="C14" s="148"/>
      <c r="D14" s="148"/>
      <c r="E14" s="148"/>
      <c r="F14" s="149"/>
      <c r="G14" s="141" t="s">
        <v>262</v>
      </c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3"/>
      <c r="Z14" s="144">
        <v>5</v>
      </c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6"/>
      <c r="AL14" s="157"/>
      <c r="AM14" s="158"/>
      <c r="AN14" s="158"/>
      <c r="AO14" s="158"/>
      <c r="AP14" s="158"/>
      <c r="AQ14" s="158"/>
      <c r="AR14" s="158"/>
      <c r="AS14" s="158"/>
      <c r="AT14" s="159"/>
      <c r="AU14" s="135"/>
      <c r="AV14" s="136"/>
      <c r="AW14" s="136"/>
      <c r="AX14" s="136"/>
      <c r="AY14" s="136"/>
      <c r="AZ14" s="136"/>
      <c r="BA14" s="136"/>
      <c r="BB14" s="136"/>
      <c r="BC14" s="137"/>
      <c r="BD14" s="135"/>
      <c r="BE14" s="136"/>
      <c r="BF14" s="136"/>
      <c r="BG14" s="136"/>
      <c r="BH14" s="136"/>
      <c r="BI14" s="136"/>
      <c r="BJ14" s="136"/>
      <c r="BK14" s="136"/>
      <c r="BL14" s="137"/>
      <c r="BM14" s="157"/>
      <c r="BN14" s="158"/>
      <c r="BO14" s="158"/>
      <c r="BP14" s="158"/>
      <c r="BQ14" s="158"/>
      <c r="BR14" s="158"/>
      <c r="BS14" s="158"/>
      <c r="BT14" s="158"/>
      <c r="BU14" s="159"/>
      <c r="BV14" s="135"/>
      <c r="BW14" s="136"/>
      <c r="BX14" s="136"/>
      <c r="BY14" s="136"/>
      <c r="BZ14" s="136"/>
      <c r="CA14" s="136"/>
      <c r="CB14" s="136"/>
      <c r="CC14" s="136"/>
      <c r="CD14" s="136"/>
      <c r="CE14" s="136"/>
      <c r="CF14" s="137"/>
      <c r="CG14" s="135">
        <f>CG15+CG16+CG17</f>
        <v>4173783.6</v>
      </c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7"/>
      <c r="CS14" s="135">
        <f>CS15+CS16</f>
        <v>3328359.6</v>
      </c>
      <c r="CT14" s="136"/>
      <c r="CU14" s="136"/>
      <c r="CV14" s="136"/>
      <c r="CW14" s="136"/>
      <c r="CX14" s="136"/>
      <c r="CY14" s="136"/>
      <c r="CZ14" s="136"/>
      <c r="DA14" s="136"/>
      <c r="DB14" s="136"/>
      <c r="DC14" s="137"/>
      <c r="DD14" s="135"/>
      <c r="DE14" s="136"/>
      <c r="DF14" s="136"/>
      <c r="DG14" s="136"/>
      <c r="DH14" s="136"/>
      <c r="DI14" s="136"/>
      <c r="DJ14" s="136"/>
      <c r="DK14" s="136"/>
      <c r="DL14" s="136"/>
      <c r="DM14" s="136"/>
      <c r="DN14" s="137"/>
      <c r="DO14" s="135">
        <f>DO17</f>
        <v>845424</v>
      </c>
      <c r="DP14" s="136"/>
      <c r="DQ14" s="136"/>
      <c r="DR14" s="136"/>
      <c r="DS14" s="136"/>
      <c r="DT14" s="136"/>
      <c r="DU14" s="136"/>
      <c r="DV14" s="137"/>
      <c r="DW14" s="135"/>
      <c r="DX14" s="136"/>
      <c r="DY14" s="136"/>
      <c r="DZ14" s="136"/>
      <c r="EA14" s="136"/>
      <c r="EB14" s="136"/>
      <c r="EC14" s="137"/>
      <c r="ED14" s="43">
        <f>1089049</f>
        <v>1089049</v>
      </c>
      <c r="EE14" s="32">
        <v>8</v>
      </c>
      <c r="EF14" s="32">
        <v>4</v>
      </c>
      <c r="EG14" s="32">
        <v>1</v>
      </c>
      <c r="EH14" s="35">
        <v>20972.25</v>
      </c>
      <c r="EI14" s="35">
        <v>22863.75</v>
      </c>
      <c r="EJ14" s="34">
        <f>EH14*EE14+EI14*EF14*EG14</f>
        <v>259233</v>
      </c>
      <c r="EK14" s="36" t="e">
        <f>(EJ14+#REF!)/4/12</f>
        <v>#REF!</v>
      </c>
      <c r="EO14" s="54">
        <v>4813947.12</v>
      </c>
      <c r="EP14" s="35">
        <f>EO14-CS12</f>
        <v>0</v>
      </c>
      <c r="FA14" s="6">
        <v>3349310.4000000004</v>
      </c>
      <c r="FW14" s="6">
        <v>35046</v>
      </c>
    </row>
    <row r="15" spans="1:179" s="6" customFormat="1" ht="27" customHeight="1" x14ac:dyDescent="0.2">
      <c r="A15" s="138" t="s">
        <v>393</v>
      </c>
      <c r="B15" s="139"/>
      <c r="C15" s="139"/>
      <c r="D15" s="139"/>
      <c r="E15" s="139"/>
      <c r="F15" s="140"/>
      <c r="G15" s="141" t="s">
        <v>386</v>
      </c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3"/>
      <c r="Z15" s="144">
        <v>1</v>
      </c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6"/>
      <c r="AL15" s="135">
        <f>AU15+BM15</f>
        <v>85342.22</v>
      </c>
      <c r="AM15" s="136"/>
      <c r="AN15" s="136"/>
      <c r="AO15" s="136"/>
      <c r="AP15" s="136"/>
      <c r="AQ15" s="136"/>
      <c r="AR15" s="136"/>
      <c r="AS15" s="136"/>
      <c r="AT15" s="137"/>
      <c r="AU15" s="135">
        <v>39879.54</v>
      </c>
      <c r="AV15" s="136"/>
      <c r="AW15" s="136"/>
      <c r="AX15" s="136"/>
      <c r="AY15" s="136"/>
      <c r="AZ15" s="136"/>
      <c r="BA15" s="136"/>
      <c r="BB15" s="136"/>
      <c r="BC15" s="137"/>
      <c r="BD15" s="135"/>
      <c r="BE15" s="136"/>
      <c r="BF15" s="136"/>
      <c r="BG15" s="136"/>
      <c r="BH15" s="136"/>
      <c r="BI15" s="136"/>
      <c r="BJ15" s="136"/>
      <c r="BK15" s="136"/>
      <c r="BL15" s="137"/>
      <c r="BM15" s="135">
        <v>45462.68</v>
      </c>
      <c r="BN15" s="136"/>
      <c r="BO15" s="136"/>
      <c r="BP15" s="136"/>
      <c r="BQ15" s="136"/>
      <c r="BR15" s="136"/>
      <c r="BS15" s="136"/>
      <c r="BT15" s="136"/>
      <c r="BU15" s="137"/>
      <c r="BV15" s="135"/>
      <c r="BW15" s="136"/>
      <c r="BX15" s="136"/>
      <c r="BY15" s="136"/>
      <c r="BZ15" s="136"/>
      <c r="CA15" s="136"/>
      <c r="CB15" s="136"/>
      <c r="CC15" s="136"/>
      <c r="CD15" s="136"/>
      <c r="CE15" s="136"/>
      <c r="CF15" s="137"/>
      <c r="CG15" s="135">
        <f>Z15*(AL15+BV15)*12</f>
        <v>1024106.64</v>
      </c>
      <c r="CH15" s="136"/>
      <c r="CI15" s="136"/>
      <c r="CJ15" s="136"/>
      <c r="CK15" s="136"/>
      <c r="CL15" s="136"/>
      <c r="CM15" s="136"/>
      <c r="CN15" s="136"/>
      <c r="CO15" s="136"/>
      <c r="CP15" s="136"/>
      <c r="CQ15" s="136"/>
      <c r="CR15" s="137"/>
      <c r="CS15" s="135">
        <f>CG15-DD15-DO15</f>
        <v>1024106.64</v>
      </c>
      <c r="CT15" s="136"/>
      <c r="CU15" s="136"/>
      <c r="CV15" s="136"/>
      <c r="CW15" s="136"/>
      <c r="CX15" s="136"/>
      <c r="CY15" s="136"/>
      <c r="CZ15" s="136"/>
      <c r="DA15" s="136"/>
      <c r="DB15" s="136"/>
      <c r="DC15" s="137"/>
      <c r="DD15" s="135"/>
      <c r="DE15" s="136"/>
      <c r="DF15" s="136"/>
      <c r="DG15" s="136"/>
      <c r="DH15" s="136"/>
      <c r="DI15" s="136"/>
      <c r="DJ15" s="136"/>
      <c r="DK15" s="136"/>
      <c r="DL15" s="136"/>
      <c r="DM15" s="136"/>
      <c r="DN15" s="137"/>
      <c r="DO15" s="135"/>
      <c r="DP15" s="136"/>
      <c r="DQ15" s="136"/>
      <c r="DR15" s="136"/>
      <c r="DS15" s="136"/>
      <c r="DT15" s="136"/>
      <c r="DU15" s="136"/>
      <c r="DV15" s="137"/>
      <c r="DW15" s="135"/>
      <c r="DX15" s="136"/>
      <c r="DY15" s="136"/>
      <c r="DZ15" s="136"/>
      <c r="EA15" s="136"/>
      <c r="EB15" s="136"/>
      <c r="EC15" s="137"/>
      <c r="ED15" s="44">
        <f>Z15*AL15*12</f>
        <v>1024106.64</v>
      </c>
      <c r="EE15" s="32">
        <v>8</v>
      </c>
      <c r="EF15" s="32">
        <v>4</v>
      </c>
      <c r="EG15" s="32">
        <v>1</v>
      </c>
      <c r="EH15" s="35">
        <v>20972.25</v>
      </c>
      <c r="EI15" s="35">
        <v>22863.75</v>
      </c>
      <c r="EJ15" s="34">
        <f>EH15*EE15+EI15*EF15*EG15</f>
        <v>259233</v>
      </c>
      <c r="EK15" s="36">
        <f>(EJ15+EJ18)/4/12</f>
        <v>5400.6875</v>
      </c>
      <c r="EO15" s="54">
        <f>EO16+EO23+EO18</f>
        <v>358201</v>
      </c>
      <c r="EP15" s="35">
        <f>DO12-EO15</f>
        <v>616272</v>
      </c>
      <c r="FW15" s="6">
        <v>0</v>
      </c>
    </row>
    <row r="16" spans="1:179" s="6" customFormat="1" ht="29.25" customHeight="1" x14ac:dyDescent="0.2">
      <c r="A16" s="138" t="s">
        <v>394</v>
      </c>
      <c r="B16" s="139"/>
      <c r="C16" s="139"/>
      <c r="D16" s="139"/>
      <c r="E16" s="139"/>
      <c r="F16" s="140"/>
      <c r="G16" s="141" t="s">
        <v>387</v>
      </c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3"/>
      <c r="Z16" s="144">
        <v>4</v>
      </c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6"/>
      <c r="AL16" s="135">
        <f>AU16+BM16</f>
        <v>48005.270000000004</v>
      </c>
      <c r="AM16" s="136"/>
      <c r="AN16" s="136"/>
      <c r="AO16" s="136"/>
      <c r="AP16" s="136"/>
      <c r="AQ16" s="136"/>
      <c r="AR16" s="136"/>
      <c r="AS16" s="136"/>
      <c r="AT16" s="137"/>
      <c r="AU16" s="135">
        <v>22432.37</v>
      </c>
      <c r="AV16" s="136"/>
      <c r="AW16" s="136"/>
      <c r="AX16" s="136"/>
      <c r="AY16" s="136"/>
      <c r="AZ16" s="136"/>
      <c r="BA16" s="136"/>
      <c r="BB16" s="136"/>
      <c r="BC16" s="137"/>
      <c r="BD16" s="135"/>
      <c r="BE16" s="136"/>
      <c r="BF16" s="136"/>
      <c r="BG16" s="136"/>
      <c r="BH16" s="136"/>
      <c r="BI16" s="136"/>
      <c r="BJ16" s="136"/>
      <c r="BK16" s="136"/>
      <c r="BL16" s="137"/>
      <c r="BM16" s="135">
        <f>25572.9</f>
        <v>25572.9</v>
      </c>
      <c r="BN16" s="136"/>
      <c r="BO16" s="136"/>
      <c r="BP16" s="136"/>
      <c r="BQ16" s="136"/>
      <c r="BR16" s="136"/>
      <c r="BS16" s="136"/>
      <c r="BT16" s="136"/>
      <c r="BU16" s="137"/>
      <c r="BV16" s="135"/>
      <c r="BW16" s="136"/>
      <c r="BX16" s="136"/>
      <c r="BY16" s="136"/>
      <c r="BZ16" s="136"/>
      <c r="CA16" s="136"/>
      <c r="CB16" s="136"/>
      <c r="CC16" s="136"/>
      <c r="CD16" s="136"/>
      <c r="CE16" s="136"/>
      <c r="CF16" s="137"/>
      <c r="CG16" s="135">
        <f>Z16*(AL16+BV16)*12</f>
        <v>2304252.96</v>
      </c>
      <c r="CH16" s="136"/>
      <c r="CI16" s="136"/>
      <c r="CJ16" s="136"/>
      <c r="CK16" s="136"/>
      <c r="CL16" s="136"/>
      <c r="CM16" s="136"/>
      <c r="CN16" s="136"/>
      <c r="CO16" s="136"/>
      <c r="CP16" s="136"/>
      <c r="CQ16" s="136"/>
      <c r="CR16" s="137"/>
      <c r="CS16" s="135">
        <f>CG16-DD16-DO16</f>
        <v>2304252.96</v>
      </c>
      <c r="CT16" s="136"/>
      <c r="CU16" s="136"/>
      <c r="CV16" s="136"/>
      <c r="CW16" s="136"/>
      <c r="CX16" s="136"/>
      <c r="CY16" s="136"/>
      <c r="CZ16" s="136"/>
      <c r="DA16" s="136"/>
      <c r="DB16" s="136"/>
      <c r="DC16" s="137"/>
      <c r="DD16" s="135"/>
      <c r="DE16" s="136"/>
      <c r="DF16" s="136"/>
      <c r="DG16" s="136"/>
      <c r="DH16" s="136"/>
      <c r="DI16" s="136"/>
      <c r="DJ16" s="136"/>
      <c r="DK16" s="136"/>
      <c r="DL16" s="136"/>
      <c r="DM16" s="136"/>
      <c r="DN16" s="137"/>
      <c r="DO16" s="135"/>
      <c r="DP16" s="136"/>
      <c r="DQ16" s="136"/>
      <c r="DR16" s="136"/>
      <c r="DS16" s="136"/>
      <c r="DT16" s="136"/>
      <c r="DU16" s="136"/>
      <c r="DV16" s="137"/>
      <c r="DW16" s="135"/>
      <c r="DX16" s="136"/>
      <c r="DY16" s="136"/>
      <c r="DZ16" s="136"/>
      <c r="EA16" s="136"/>
      <c r="EB16" s="136"/>
      <c r="EC16" s="137"/>
      <c r="ED16" s="44">
        <f t="shared" ref="ED16:ED24" si="0">Z16*AL16*12</f>
        <v>2304252.96</v>
      </c>
      <c r="EE16" s="32"/>
      <c r="EF16" s="32"/>
      <c r="EG16" s="32"/>
      <c r="EH16" s="35"/>
      <c r="EI16" s="35"/>
      <c r="EJ16" s="34"/>
      <c r="EK16" s="36"/>
      <c r="EO16" s="54">
        <f>1089049-DO12</f>
        <v>114576</v>
      </c>
      <c r="EP16" s="36"/>
      <c r="FL16" s="6">
        <v>490958.55000000005</v>
      </c>
      <c r="FW16" s="6">
        <v>52569</v>
      </c>
    </row>
    <row r="17" spans="1:179" s="6" customFormat="1" ht="27.95" customHeight="1" x14ac:dyDescent="0.2">
      <c r="A17" s="138" t="s">
        <v>395</v>
      </c>
      <c r="B17" s="139"/>
      <c r="C17" s="139"/>
      <c r="D17" s="139"/>
      <c r="E17" s="139"/>
      <c r="F17" s="140"/>
      <c r="G17" s="141" t="s">
        <v>387</v>
      </c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3"/>
      <c r="Z17" s="144">
        <v>4</v>
      </c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6"/>
      <c r="AL17" s="135">
        <f>AU17+BM17</f>
        <v>17613</v>
      </c>
      <c r="AM17" s="136"/>
      <c r="AN17" s="136"/>
      <c r="AO17" s="136"/>
      <c r="AP17" s="136"/>
      <c r="AQ17" s="136"/>
      <c r="AR17" s="136"/>
      <c r="AS17" s="136"/>
      <c r="AT17" s="137"/>
      <c r="AU17" s="135"/>
      <c r="AV17" s="136"/>
      <c r="AW17" s="136"/>
      <c r="AX17" s="136"/>
      <c r="AY17" s="136"/>
      <c r="AZ17" s="136"/>
      <c r="BA17" s="136"/>
      <c r="BB17" s="136"/>
      <c r="BC17" s="137"/>
      <c r="BD17" s="135"/>
      <c r="BE17" s="136"/>
      <c r="BF17" s="136"/>
      <c r="BG17" s="136"/>
      <c r="BH17" s="136"/>
      <c r="BI17" s="136"/>
      <c r="BJ17" s="136"/>
      <c r="BK17" s="136"/>
      <c r="BL17" s="137"/>
      <c r="BM17" s="135">
        <f>20000-2387</f>
        <v>17613</v>
      </c>
      <c r="BN17" s="136"/>
      <c r="BO17" s="136"/>
      <c r="BP17" s="136"/>
      <c r="BQ17" s="136"/>
      <c r="BR17" s="136"/>
      <c r="BS17" s="136"/>
      <c r="BT17" s="136"/>
      <c r="BU17" s="137"/>
      <c r="BV17" s="135"/>
      <c r="BW17" s="136"/>
      <c r="BX17" s="136"/>
      <c r="BY17" s="136"/>
      <c r="BZ17" s="136"/>
      <c r="CA17" s="136"/>
      <c r="CB17" s="136"/>
      <c r="CC17" s="136"/>
      <c r="CD17" s="136"/>
      <c r="CE17" s="136"/>
      <c r="CF17" s="137"/>
      <c r="CG17" s="135">
        <f>Z17*(AL17+BV17)*12</f>
        <v>845424</v>
      </c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7"/>
      <c r="CS17" s="135"/>
      <c r="CT17" s="136"/>
      <c r="CU17" s="136"/>
      <c r="CV17" s="136"/>
      <c r="CW17" s="136"/>
      <c r="CX17" s="136"/>
      <c r="CY17" s="136"/>
      <c r="CZ17" s="136"/>
      <c r="DA17" s="136"/>
      <c r="DB17" s="136"/>
      <c r="DC17" s="137"/>
      <c r="DD17" s="135"/>
      <c r="DE17" s="136"/>
      <c r="DF17" s="136"/>
      <c r="DG17" s="136"/>
      <c r="DH17" s="136"/>
      <c r="DI17" s="136"/>
      <c r="DJ17" s="136"/>
      <c r="DK17" s="136"/>
      <c r="DL17" s="136"/>
      <c r="DM17" s="136"/>
      <c r="DN17" s="137"/>
      <c r="DO17" s="135">
        <f>CG17</f>
        <v>845424</v>
      </c>
      <c r="DP17" s="136"/>
      <c r="DQ17" s="136"/>
      <c r="DR17" s="136"/>
      <c r="DS17" s="136"/>
      <c r="DT17" s="136"/>
      <c r="DU17" s="136"/>
      <c r="DV17" s="137"/>
      <c r="DW17" s="135"/>
      <c r="DX17" s="136"/>
      <c r="DY17" s="136"/>
      <c r="DZ17" s="136"/>
      <c r="EA17" s="136"/>
      <c r="EB17" s="136"/>
      <c r="EC17" s="137"/>
      <c r="ED17" s="44">
        <f t="shared" si="0"/>
        <v>845424</v>
      </c>
      <c r="EE17" s="32"/>
      <c r="EF17" s="32"/>
      <c r="EG17" s="32"/>
      <c r="EH17" s="35"/>
      <c r="EI17" s="35"/>
      <c r="EJ17" s="34"/>
      <c r="EK17" s="36"/>
      <c r="EO17" s="54">
        <f>1089049-DO13</f>
        <v>1089049</v>
      </c>
      <c r="EP17" s="36"/>
      <c r="FL17" s="6">
        <v>490958.55000000005</v>
      </c>
      <c r="FW17" s="6">
        <v>52569</v>
      </c>
    </row>
    <row r="18" spans="1:179" s="6" customFormat="1" ht="27" customHeight="1" x14ac:dyDescent="0.2">
      <c r="A18" s="138" t="s">
        <v>391</v>
      </c>
      <c r="B18" s="139"/>
      <c r="C18" s="139"/>
      <c r="D18" s="139"/>
      <c r="E18" s="139"/>
      <c r="F18" s="140"/>
      <c r="G18" s="141" t="s">
        <v>263</v>
      </c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3"/>
      <c r="Z18" s="144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6"/>
      <c r="AL18" s="135"/>
      <c r="AM18" s="136"/>
      <c r="AN18" s="136"/>
      <c r="AO18" s="136"/>
      <c r="AP18" s="136"/>
      <c r="AQ18" s="136"/>
      <c r="AR18" s="136"/>
      <c r="AS18" s="136"/>
      <c r="AT18" s="137"/>
      <c r="AU18" s="135"/>
      <c r="AV18" s="136"/>
      <c r="AW18" s="136"/>
      <c r="AX18" s="136"/>
      <c r="AY18" s="136"/>
      <c r="AZ18" s="136"/>
      <c r="BA18" s="136"/>
      <c r="BB18" s="136"/>
      <c r="BC18" s="137"/>
      <c r="BD18" s="135"/>
      <c r="BE18" s="136"/>
      <c r="BF18" s="136"/>
      <c r="BG18" s="136"/>
      <c r="BH18" s="136"/>
      <c r="BI18" s="136"/>
      <c r="BJ18" s="136"/>
      <c r="BK18" s="136"/>
      <c r="BL18" s="137"/>
      <c r="BM18" s="135"/>
      <c r="BN18" s="136"/>
      <c r="BO18" s="136"/>
      <c r="BP18" s="136"/>
      <c r="BQ18" s="136"/>
      <c r="BR18" s="136"/>
      <c r="BS18" s="136"/>
      <c r="BT18" s="136"/>
      <c r="BU18" s="137"/>
      <c r="BV18" s="154"/>
      <c r="BW18" s="155"/>
      <c r="BX18" s="155"/>
      <c r="BY18" s="155"/>
      <c r="BZ18" s="155"/>
      <c r="CA18" s="155"/>
      <c r="CB18" s="155"/>
      <c r="CC18" s="155"/>
      <c r="CD18" s="155"/>
      <c r="CE18" s="155"/>
      <c r="CF18" s="156"/>
      <c r="CG18" s="135">
        <f>CG23+CG24+CG25</f>
        <v>1614636.52</v>
      </c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7"/>
      <c r="CS18" s="135">
        <f>CS23+CS24</f>
        <v>1485587.52</v>
      </c>
      <c r="CT18" s="136"/>
      <c r="CU18" s="136"/>
      <c r="CV18" s="136"/>
      <c r="CW18" s="136"/>
      <c r="CX18" s="136"/>
      <c r="CY18" s="136"/>
      <c r="CZ18" s="136"/>
      <c r="DA18" s="136"/>
      <c r="DB18" s="136"/>
      <c r="DC18" s="137"/>
      <c r="DD18" s="135"/>
      <c r="DE18" s="136"/>
      <c r="DF18" s="136"/>
      <c r="DG18" s="136"/>
      <c r="DH18" s="136"/>
      <c r="DI18" s="136"/>
      <c r="DJ18" s="136"/>
      <c r="DK18" s="136"/>
      <c r="DL18" s="136"/>
      <c r="DM18" s="136"/>
      <c r="DN18" s="137"/>
      <c r="DO18" s="135">
        <f>DO23+DO24+DO25+DO26</f>
        <v>129049.00000000001</v>
      </c>
      <c r="DP18" s="136"/>
      <c r="DQ18" s="136"/>
      <c r="DR18" s="136"/>
      <c r="DS18" s="136"/>
      <c r="DT18" s="136"/>
      <c r="DU18" s="136"/>
      <c r="DV18" s="137"/>
      <c r="DW18" s="135"/>
      <c r="DX18" s="136"/>
      <c r="DY18" s="136"/>
      <c r="DZ18" s="136"/>
      <c r="EA18" s="136"/>
      <c r="EB18" s="136"/>
      <c r="EC18" s="137"/>
      <c r="ED18" s="44">
        <f t="shared" si="0"/>
        <v>0</v>
      </c>
      <c r="EE18" s="32"/>
      <c r="EF18" s="32"/>
      <c r="EG18" s="32"/>
      <c r="EO18" s="54">
        <f>DO25+EO16</f>
        <v>243625</v>
      </c>
      <c r="EP18" s="55"/>
      <c r="FA18" s="6">
        <v>1464620.85</v>
      </c>
      <c r="FW18" s="6">
        <v>23379.63</v>
      </c>
    </row>
    <row r="19" spans="1:179" s="6" customFormat="1" ht="27" hidden="1" customHeight="1" x14ac:dyDescent="0.2">
      <c r="A19" s="138"/>
      <c r="B19" s="139"/>
      <c r="C19" s="139"/>
      <c r="D19" s="139"/>
      <c r="E19" s="139"/>
      <c r="F19" s="140"/>
      <c r="G19" s="141" t="s">
        <v>382</v>
      </c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1"/>
      <c r="Z19" s="144">
        <v>40</v>
      </c>
      <c r="AA19" s="145"/>
      <c r="AB19" s="145"/>
      <c r="AC19" s="145"/>
      <c r="AD19" s="145"/>
      <c r="AE19" s="145"/>
      <c r="AF19" s="145"/>
      <c r="AG19" s="145"/>
      <c r="AH19" s="145"/>
      <c r="AI19" s="145"/>
      <c r="AJ19" s="145"/>
      <c r="AK19" s="146"/>
      <c r="AL19" s="157"/>
      <c r="AM19" s="158"/>
      <c r="AN19" s="158"/>
      <c r="AO19" s="158"/>
      <c r="AP19" s="158"/>
      <c r="AQ19" s="158"/>
      <c r="AR19" s="158"/>
      <c r="AS19" s="158"/>
      <c r="AT19" s="159"/>
      <c r="AU19" s="135"/>
      <c r="AV19" s="136"/>
      <c r="AW19" s="136"/>
      <c r="AX19" s="136"/>
      <c r="AY19" s="136"/>
      <c r="AZ19" s="136"/>
      <c r="BA19" s="136"/>
      <c r="BB19" s="136"/>
      <c r="BC19" s="137"/>
      <c r="BD19" s="135"/>
      <c r="BE19" s="136"/>
      <c r="BF19" s="136"/>
      <c r="BG19" s="136"/>
      <c r="BH19" s="136"/>
      <c r="BI19" s="136"/>
      <c r="BJ19" s="136"/>
      <c r="BK19" s="136"/>
      <c r="BL19" s="137"/>
      <c r="BM19" s="157"/>
      <c r="BN19" s="158"/>
      <c r="BO19" s="158"/>
      <c r="BP19" s="158"/>
      <c r="BQ19" s="158"/>
      <c r="BR19" s="158"/>
      <c r="BS19" s="158"/>
      <c r="BT19" s="158"/>
      <c r="BU19" s="159"/>
      <c r="BV19" s="154"/>
      <c r="BW19" s="155"/>
      <c r="BX19" s="155"/>
      <c r="BY19" s="155"/>
      <c r="BZ19" s="155"/>
      <c r="CA19" s="155"/>
      <c r="CB19" s="155"/>
      <c r="CC19" s="155"/>
      <c r="CD19" s="155"/>
      <c r="CE19" s="155"/>
      <c r="CF19" s="156"/>
      <c r="CG19" s="135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7"/>
      <c r="CS19" s="157"/>
      <c r="CT19" s="158"/>
      <c r="CU19" s="158"/>
      <c r="CV19" s="158"/>
      <c r="CW19" s="158"/>
      <c r="CX19" s="158"/>
      <c r="CY19" s="158"/>
      <c r="CZ19" s="158"/>
      <c r="DA19" s="158"/>
      <c r="DB19" s="158"/>
      <c r="DC19" s="159"/>
      <c r="DD19" s="135"/>
      <c r="DE19" s="136"/>
      <c r="DF19" s="136"/>
      <c r="DG19" s="136"/>
      <c r="DH19" s="136"/>
      <c r="DI19" s="136"/>
      <c r="DJ19" s="136"/>
      <c r="DK19" s="136"/>
      <c r="DL19" s="136"/>
      <c r="DM19" s="136"/>
      <c r="DN19" s="137"/>
      <c r="DO19" s="135"/>
      <c r="DP19" s="136"/>
      <c r="DQ19" s="136"/>
      <c r="DR19" s="136"/>
      <c r="DS19" s="136"/>
      <c r="DT19" s="136"/>
      <c r="DU19" s="136"/>
      <c r="DV19" s="137"/>
      <c r="DW19" s="135"/>
      <c r="DX19" s="136"/>
      <c r="DY19" s="136"/>
      <c r="DZ19" s="136"/>
      <c r="EA19" s="136"/>
      <c r="EB19" s="136"/>
      <c r="EC19" s="137"/>
      <c r="ED19" s="44">
        <f t="shared" si="0"/>
        <v>0</v>
      </c>
      <c r="EE19" s="46">
        <v>3861.8758865248224</v>
      </c>
      <c r="EF19" s="46">
        <v>3861.8758865248224</v>
      </c>
      <c r="EG19" s="32"/>
      <c r="EO19" s="54"/>
      <c r="FL19" s="6">
        <v>1772893.202</v>
      </c>
      <c r="FW19" s="6">
        <v>466348.87</v>
      </c>
    </row>
    <row r="20" spans="1:179" s="6" customFormat="1" ht="27" hidden="1" customHeight="1" x14ac:dyDescent="0.2">
      <c r="A20" s="138"/>
      <c r="B20" s="139"/>
      <c r="C20" s="139"/>
      <c r="D20" s="139"/>
      <c r="E20" s="139"/>
      <c r="F20" s="140"/>
      <c r="G20" s="141" t="s">
        <v>382</v>
      </c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  <c r="W20" s="142"/>
      <c r="X20" s="142"/>
      <c r="Y20" s="143"/>
      <c r="Z20" s="188">
        <v>0.5</v>
      </c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90"/>
      <c r="AL20" s="157">
        <f>BM20+AU20+BD20</f>
        <v>0</v>
      </c>
      <c r="AM20" s="158"/>
      <c r="AN20" s="158"/>
      <c r="AO20" s="158"/>
      <c r="AP20" s="158"/>
      <c r="AQ20" s="158"/>
      <c r="AR20" s="158"/>
      <c r="AS20" s="158"/>
      <c r="AT20" s="159"/>
      <c r="AU20" s="135"/>
      <c r="AV20" s="136"/>
      <c r="AW20" s="136"/>
      <c r="AX20" s="136"/>
      <c r="AY20" s="136"/>
      <c r="AZ20" s="136"/>
      <c r="BA20" s="136"/>
      <c r="BB20" s="136"/>
      <c r="BC20" s="137"/>
      <c r="BD20" s="157"/>
      <c r="BE20" s="158"/>
      <c r="BF20" s="158"/>
      <c r="BG20" s="158"/>
      <c r="BH20" s="158"/>
      <c r="BI20" s="158"/>
      <c r="BJ20" s="158"/>
      <c r="BK20" s="158"/>
      <c r="BL20" s="159"/>
      <c r="BM20" s="157"/>
      <c r="BN20" s="158"/>
      <c r="BO20" s="158"/>
      <c r="BP20" s="158"/>
      <c r="BQ20" s="158"/>
      <c r="BR20" s="158"/>
      <c r="BS20" s="158"/>
      <c r="BT20" s="158"/>
      <c r="BU20" s="159"/>
      <c r="BV20" s="154"/>
      <c r="BW20" s="155"/>
      <c r="BX20" s="155"/>
      <c r="BY20" s="155"/>
      <c r="BZ20" s="155"/>
      <c r="CA20" s="155"/>
      <c r="CB20" s="155"/>
      <c r="CC20" s="155"/>
      <c r="CD20" s="155"/>
      <c r="CE20" s="155"/>
      <c r="CF20" s="156"/>
      <c r="CG20" s="135">
        <f>Z20*(AL20+BV20)*3</f>
        <v>0</v>
      </c>
      <c r="CH20" s="136"/>
      <c r="CI20" s="136"/>
      <c r="CJ20" s="136"/>
      <c r="CK20" s="136"/>
      <c r="CL20" s="136"/>
      <c r="CM20" s="136"/>
      <c r="CN20" s="136"/>
      <c r="CO20" s="136"/>
      <c r="CP20" s="136"/>
      <c r="CQ20" s="136"/>
      <c r="CR20" s="137"/>
      <c r="CS20" s="135"/>
      <c r="CT20" s="136"/>
      <c r="CU20" s="136"/>
      <c r="CV20" s="136"/>
      <c r="CW20" s="136"/>
      <c r="CX20" s="136"/>
      <c r="CY20" s="136"/>
      <c r="CZ20" s="136"/>
      <c r="DA20" s="136"/>
      <c r="DB20" s="136"/>
      <c r="DC20" s="137"/>
      <c r="DD20" s="135"/>
      <c r="DE20" s="136"/>
      <c r="DF20" s="136"/>
      <c r="DG20" s="136"/>
      <c r="DH20" s="136"/>
      <c r="DI20" s="136"/>
      <c r="DJ20" s="136"/>
      <c r="DK20" s="136"/>
      <c r="DL20" s="136"/>
      <c r="DM20" s="136"/>
      <c r="DN20" s="137"/>
      <c r="DO20" s="135">
        <f>CG20</f>
        <v>0</v>
      </c>
      <c r="DP20" s="136"/>
      <c r="DQ20" s="136"/>
      <c r="DR20" s="136"/>
      <c r="DS20" s="136"/>
      <c r="DT20" s="136"/>
      <c r="DU20" s="136"/>
      <c r="DV20" s="137"/>
      <c r="DW20" s="135"/>
      <c r="DX20" s="136"/>
      <c r="DY20" s="136"/>
      <c r="DZ20" s="136"/>
      <c r="EA20" s="136"/>
      <c r="EB20" s="136"/>
      <c r="EC20" s="137"/>
      <c r="ED20" s="44">
        <f t="shared" si="0"/>
        <v>0</v>
      </c>
      <c r="EE20" s="46">
        <v>3861.8758865248224</v>
      </c>
      <c r="EF20" s="46">
        <v>3861.8758865248224</v>
      </c>
      <c r="EG20" s="32"/>
    </row>
    <row r="21" spans="1:179" s="6" customFormat="1" ht="27" hidden="1" customHeight="1" x14ac:dyDescent="0.2">
      <c r="A21" s="138"/>
      <c r="B21" s="139"/>
      <c r="C21" s="139"/>
      <c r="D21" s="139"/>
      <c r="E21" s="139"/>
      <c r="F21" s="140"/>
      <c r="G21" s="141" t="s">
        <v>382</v>
      </c>
      <c r="H21" s="170"/>
      <c r="I21" s="17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170"/>
      <c r="W21" s="170"/>
      <c r="X21" s="170"/>
      <c r="Y21" s="171"/>
      <c r="Z21" s="188">
        <v>0.5</v>
      </c>
      <c r="AA21" s="189"/>
      <c r="AB21" s="189"/>
      <c r="AC21" s="189"/>
      <c r="AD21" s="189"/>
      <c r="AE21" s="189"/>
      <c r="AF21" s="189"/>
      <c r="AG21" s="189"/>
      <c r="AH21" s="189"/>
      <c r="AI21" s="189"/>
      <c r="AJ21" s="189"/>
      <c r="AK21" s="190"/>
      <c r="AL21" s="157">
        <f>BM21+AU21+BD21</f>
        <v>0</v>
      </c>
      <c r="AM21" s="158"/>
      <c r="AN21" s="158"/>
      <c r="AO21" s="158"/>
      <c r="AP21" s="158"/>
      <c r="AQ21" s="158"/>
      <c r="AR21" s="158"/>
      <c r="AS21" s="158"/>
      <c r="AT21" s="159"/>
      <c r="AU21" s="135"/>
      <c r="AV21" s="136"/>
      <c r="AW21" s="136"/>
      <c r="AX21" s="136"/>
      <c r="AY21" s="136"/>
      <c r="AZ21" s="136"/>
      <c r="BA21" s="136"/>
      <c r="BB21" s="136"/>
      <c r="BC21" s="137"/>
      <c r="BD21" s="135"/>
      <c r="BE21" s="136"/>
      <c r="BF21" s="136"/>
      <c r="BG21" s="136"/>
      <c r="BH21" s="136"/>
      <c r="BI21" s="136"/>
      <c r="BJ21" s="136"/>
      <c r="BK21" s="136"/>
      <c r="BL21" s="137"/>
      <c r="BM21" s="157"/>
      <c r="BN21" s="158"/>
      <c r="BO21" s="158"/>
      <c r="BP21" s="158"/>
      <c r="BQ21" s="158"/>
      <c r="BR21" s="158"/>
      <c r="BS21" s="158"/>
      <c r="BT21" s="158"/>
      <c r="BU21" s="159"/>
      <c r="BV21" s="157"/>
      <c r="BW21" s="158"/>
      <c r="BX21" s="158"/>
      <c r="BY21" s="158"/>
      <c r="BZ21" s="158"/>
      <c r="CA21" s="158"/>
      <c r="CB21" s="158"/>
      <c r="CC21" s="158"/>
      <c r="CD21" s="158"/>
      <c r="CE21" s="158"/>
      <c r="CF21" s="159"/>
      <c r="CG21" s="135">
        <f>Z21*(AL21+BV21)*3</f>
        <v>0</v>
      </c>
      <c r="CH21" s="136"/>
      <c r="CI21" s="136"/>
      <c r="CJ21" s="136"/>
      <c r="CK21" s="136"/>
      <c r="CL21" s="136"/>
      <c r="CM21" s="136"/>
      <c r="CN21" s="136"/>
      <c r="CO21" s="136"/>
      <c r="CP21" s="136"/>
      <c r="CQ21" s="136"/>
      <c r="CR21" s="137"/>
      <c r="CS21" s="135"/>
      <c r="CT21" s="136"/>
      <c r="CU21" s="136"/>
      <c r="CV21" s="136"/>
      <c r="CW21" s="136"/>
      <c r="CX21" s="136"/>
      <c r="CY21" s="136"/>
      <c r="CZ21" s="136"/>
      <c r="DA21" s="136"/>
      <c r="DB21" s="136"/>
      <c r="DC21" s="137"/>
      <c r="DD21" s="135"/>
      <c r="DE21" s="136"/>
      <c r="DF21" s="136"/>
      <c r="DG21" s="136"/>
      <c r="DH21" s="136"/>
      <c r="DI21" s="136"/>
      <c r="DJ21" s="136"/>
      <c r="DK21" s="136"/>
      <c r="DL21" s="136"/>
      <c r="DM21" s="136"/>
      <c r="DN21" s="137"/>
      <c r="DO21" s="135">
        <f>CG21</f>
        <v>0</v>
      </c>
      <c r="DP21" s="136"/>
      <c r="DQ21" s="136"/>
      <c r="DR21" s="136"/>
      <c r="DS21" s="136"/>
      <c r="DT21" s="136"/>
      <c r="DU21" s="136"/>
      <c r="DV21" s="137"/>
      <c r="DW21" s="135"/>
      <c r="DX21" s="136"/>
      <c r="DY21" s="136"/>
      <c r="DZ21" s="136"/>
      <c r="EA21" s="136"/>
      <c r="EB21" s="136"/>
      <c r="EC21" s="137"/>
      <c r="ED21" s="44">
        <f t="shared" si="0"/>
        <v>0</v>
      </c>
      <c r="EE21" s="46">
        <v>3861.8758865248224</v>
      </c>
      <c r="EF21" s="46">
        <v>3861.8758865248224</v>
      </c>
      <c r="EG21" s="32"/>
    </row>
    <row r="22" spans="1:179" s="6" customFormat="1" ht="27" hidden="1" customHeight="1" x14ac:dyDescent="0.2">
      <c r="A22" s="138"/>
      <c r="B22" s="139"/>
      <c r="C22" s="139"/>
      <c r="D22" s="139"/>
      <c r="E22" s="139"/>
      <c r="F22" s="140"/>
      <c r="G22" s="141" t="s">
        <v>382</v>
      </c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1"/>
      <c r="Z22" s="144"/>
      <c r="AA22" s="145"/>
      <c r="AB22" s="145"/>
      <c r="AC22" s="145"/>
      <c r="AD22" s="145"/>
      <c r="AE22" s="145"/>
      <c r="AF22" s="145"/>
      <c r="AG22" s="145"/>
      <c r="AH22" s="145"/>
      <c r="AI22" s="145"/>
      <c r="AJ22" s="145"/>
      <c r="AK22" s="146"/>
      <c r="AL22" s="157">
        <f>BM22+AU22+BD22</f>
        <v>0</v>
      </c>
      <c r="AM22" s="158"/>
      <c r="AN22" s="158"/>
      <c r="AO22" s="158"/>
      <c r="AP22" s="158"/>
      <c r="AQ22" s="158"/>
      <c r="AR22" s="158"/>
      <c r="AS22" s="158"/>
      <c r="AT22" s="159"/>
      <c r="AU22" s="135"/>
      <c r="AV22" s="136"/>
      <c r="AW22" s="136"/>
      <c r="AX22" s="136"/>
      <c r="AY22" s="136"/>
      <c r="AZ22" s="136"/>
      <c r="BA22" s="136"/>
      <c r="BB22" s="136"/>
      <c r="BC22" s="137"/>
      <c r="BD22" s="135"/>
      <c r="BE22" s="136"/>
      <c r="BF22" s="136"/>
      <c r="BG22" s="136"/>
      <c r="BH22" s="136"/>
      <c r="BI22" s="136"/>
      <c r="BJ22" s="136"/>
      <c r="BK22" s="136"/>
      <c r="BL22" s="137"/>
      <c r="BM22" s="157"/>
      <c r="BN22" s="158"/>
      <c r="BO22" s="158"/>
      <c r="BP22" s="158"/>
      <c r="BQ22" s="158"/>
      <c r="BR22" s="158"/>
      <c r="BS22" s="158"/>
      <c r="BT22" s="158"/>
      <c r="BU22" s="159"/>
      <c r="BV22" s="135"/>
      <c r="BW22" s="136"/>
      <c r="BX22" s="136"/>
      <c r="BY22" s="136"/>
      <c r="BZ22" s="136"/>
      <c r="CA22" s="136"/>
      <c r="CB22" s="136"/>
      <c r="CC22" s="136"/>
      <c r="CD22" s="136"/>
      <c r="CE22" s="136"/>
      <c r="CF22" s="137"/>
      <c r="CG22" s="172">
        <f>Z22*(AL22+BV22)*3</f>
        <v>0</v>
      </c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4"/>
      <c r="CS22" s="135"/>
      <c r="CT22" s="136"/>
      <c r="CU22" s="136"/>
      <c r="CV22" s="136"/>
      <c r="CW22" s="136"/>
      <c r="CX22" s="136"/>
      <c r="CY22" s="136"/>
      <c r="CZ22" s="136"/>
      <c r="DA22" s="136"/>
      <c r="DB22" s="136"/>
      <c r="DC22" s="137"/>
      <c r="DD22" s="135"/>
      <c r="DE22" s="136"/>
      <c r="DF22" s="136"/>
      <c r="DG22" s="136"/>
      <c r="DH22" s="136"/>
      <c r="DI22" s="136"/>
      <c r="DJ22" s="136"/>
      <c r="DK22" s="136"/>
      <c r="DL22" s="136"/>
      <c r="DM22" s="136"/>
      <c r="DN22" s="137"/>
      <c r="DO22" s="172">
        <f>CG22</f>
        <v>0</v>
      </c>
      <c r="DP22" s="173"/>
      <c r="DQ22" s="173"/>
      <c r="DR22" s="173"/>
      <c r="DS22" s="173"/>
      <c r="DT22" s="173"/>
      <c r="DU22" s="173"/>
      <c r="DV22" s="174"/>
      <c r="DW22" s="135"/>
      <c r="DX22" s="136"/>
      <c r="DY22" s="136"/>
      <c r="DZ22" s="136"/>
      <c r="EA22" s="136"/>
      <c r="EB22" s="136"/>
      <c r="EC22" s="137"/>
      <c r="ED22" s="44">
        <f t="shared" si="0"/>
        <v>0</v>
      </c>
      <c r="EE22" s="46">
        <v>3861.8758865248224</v>
      </c>
      <c r="EF22" s="46">
        <v>3861.8758865248224</v>
      </c>
      <c r="EG22" s="32"/>
    </row>
    <row r="23" spans="1:179" s="6" customFormat="1" ht="28.5" customHeight="1" x14ac:dyDescent="0.2">
      <c r="A23" s="138" t="s">
        <v>150</v>
      </c>
      <c r="B23" s="139"/>
      <c r="C23" s="139"/>
      <c r="D23" s="139"/>
      <c r="E23" s="139"/>
      <c r="F23" s="140"/>
      <c r="G23" s="141" t="s">
        <v>388</v>
      </c>
      <c r="H23" s="142"/>
      <c r="I23" s="142"/>
      <c r="J23" s="142"/>
      <c r="K23" s="142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3"/>
      <c r="Z23" s="144">
        <v>1</v>
      </c>
      <c r="AA23" s="145"/>
      <c r="AB23" s="145"/>
      <c r="AC23" s="145"/>
      <c r="AD23" s="145"/>
      <c r="AE23" s="145"/>
      <c r="AF23" s="145"/>
      <c r="AG23" s="145"/>
      <c r="AH23" s="145"/>
      <c r="AI23" s="145"/>
      <c r="AJ23" s="145"/>
      <c r="AK23" s="146"/>
      <c r="AL23" s="135">
        <f>AU23+BM23</f>
        <v>49124.55</v>
      </c>
      <c r="AM23" s="136"/>
      <c r="AN23" s="136"/>
      <c r="AO23" s="136"/>
      <c r="AP23" s="136"/>
      <c r="AQ23" s="136"/>
      <c r="AR23" s="136"/>
      <c r="AS23" s="136"/>
      <c r="AT23" s="137"/>
      <c r="AU23" s="135">
        <v>20601.419999999998</v>
      </c>
      <c r="AV23" s="136"/>
      <c r="AW23" s="136"/>
      <c r="AX23" s="136"/>
      <c r="AY23" s="136"/>
      <c r="AZ23" s="136"/>
      <c r="BA23" s="136"/>
      <c r="BB23" s="136"/>
      <c r="BC23" s="137"/>
      <c r="BD23" s="135"/>
      <c r="BE23" s="136"/>
      <c r="BF23" s="136"/>
      <c r="BG23" s="136"/>
      <c r="BH23" s="136"/>
      <c r="BI23" s="136"/>
      <c r="BJ23" s="136"/>
      <c r="BK23" s="136"/>
      <c r="BL23" s="137"/>
      <c r="BM23" s="135">
        <f>24625.63+3897.5</f>
        <v>28523.13</v>
      </c>
      <c r="BN23" s="136"/>
      <c r="BO23" s="136"/>
      <c r="BP23" s="136"/>
      <c r="BQ23" s="136"/>
      <c r="BR23" s="136"/>
      <c r="BS23" s="136"/>
      <c r="BT23" s="136"/>
      <c r="BU23" s="137"/>
      <c r="BV23" s="135"/>
      <c r="BW23" s="136"/>
      <c r="BX23" s="136"/>
      <c r="BY23" s="136"/>
      <c r="BZ23" s="136"/>
      <c r="CA23" s="136"/>
      <c r="CB23" s="136"/>
      <c r="CC23" s="136"/>
      <c r="CD23" s="136"/>
      <c r="CE23" s="136"/>
      <c r="CF23" s="137"/>
      <c r="CG23" s="135">
        <f>Z23*(AL23+BV23)*12</f>
        <v>589494.60000000009</v>
      </c>
      <c r="CH23" s="136"/>
      <c r="CI23" s="136"/>
      <c r="CJ23" s="136"/>
      <c r="CK23" s="136"/>
      <c r="CL23" s="136"/>
      <c r="CM23" s="136"/>
      <c r="CN23" s="136"/>
      <c r="CO23" s="136"/>
      <c r="CP23" s="136"/>
      <c r="CQ23" s="136"/>
      <c r="CR23" s="137"/>
      <c r="CS23" s="135">
        <f>CG23-DD23-DO23</f>
        <v>589494.60000000009</v>
      </c>
      <c r="CT23" s="136"/>
      <c r="CU23" s="136"/>
      <c r="CV23" s="136"/>
      <c r="CW23" s="136"/>
      <c r="CX23" s="136"/>
      <c r="CY23" s="136"/>
      <c r="CZ23" s="136"/>
      <c r="DA23" s="136"/>
      <c r="DB23" s="136"/>
      <c r="DC23" s="137"/>
      <c r="DD23" s="135"/>
      <c r="DE23" s="136"/>
      <c r="DF23" s="136"/>
      <c r="DG23" s="136"/>
      <c r="DH23" s="136"/>
      <c r="DI23" s="136"/>
      <c r="DJ23" s="136"/>
      <c r="DK23" s="136"/>
      <c r="DL23" s="136"/>
      <c r="DM23" s="136"/>
      <c r="DN23" s="137"/>
      <c r="DO23" s="135"/>
      <c r="DP23" s="136"/>
      <c r="DQ23" s="136"/>
      <c r="DR23" s="136"/>
      <c r="DS23" s="136"/>
      <c r="DT23" s="136"/>
      <c r="DU23" s="136"/>
      <c r="DV23" s="137"/>
      <c r="DW23" s="135"/>
      <c r="DX23" s="136"/>
      <c r="DY23" s="136"/>
      <c r="DZ23" s="136"/>
      <c r="EA23" s="136"/>
      <c r="EB23" s="136"/>
      <c r="EC23" s="137"/>
      <c r="ED23" s="44">
        <f t="shared" si="0"/>
        <v>589494.60000000009</v>
      </c>
      <c r="EE23" s="32"/>
      <c r="EF23" s="32"/>
      <c r="EG23" s="32"/>
      <c r="EH23" s="35"/>
      <c r="EI23" s="35"/>
      <c r="EJ23" s="34"/>
      <c r="EK23" s="36"/>
      <c r="EO23" s="54"/>
      <c r="EP23" s="55"/>
      <c r="FL23" s="6">
        <v>490958.55000000005</v>
      </c>
      <c r="FW23" s="6">
        <v>52569</v>
      </c>
    </row>
    <row r="24" spans="1:179" s="6" customFormat="1" ht="31.7" customHeight="1" x14ac:dyDescent="0.2">
      <c r="A24" s="138" t="s">
        <v>392</v>
      </c>
      <c r="B24" s="139"/>
      <c r="C24" s="139"/>
      <c r="D24" s="139"/>
      <c r="E24" s="139"/>
      <c r="F24" s="140"/>
      <c r="G24" s="141" t="s">
        <v>389</v>
      </c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3"/>
      <c r="Z24" s="144">
        <v>3</v>
      </c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6"/>
      <c r="AL24" s="135">
        <f>AU24+BM24</f>
        <v>24891.47</v>
      </c>
      <c r="AM24" s="136"/>
      <c r="AN24" s="136"/>
      <c r="AO24" s="136"/>
      <c r="AP24" s="136"/>
      <c r="AQ24" s="136"/>
      <c r="AR24" s="136"/>
      <c r="AS24" s="136"/>
      <c r="AT24" s="137"/>
      <c r="AU24" s="135">
        <v>11631.53</v>
      </c>
      <c r="AV24" s="136"/>
      <c r="AW24" s="136"/>
      <c r="AX24" s="136"/>
      <c r="AY24" s="136"/>
      <c r="AZ24" s="136"/>
      <c r="BA24" s="136"/>
      <c r="BB24" s="136"/>
      <c r="BC24" s="137"/>
      <c r="BD24" s="135"/>
      <c r="BE24" s="136"/>
      <c r="BF24" s="136"/>
      <c r="BG24" s="136"/>
      <c r="BH24" s="136"/>
      <c r="BI24" s="136"/>
      <c r="BJ24" s="136"/>
      <c r="BK24" s="136"/>
      <c r="BL24" s="137"/>
      <c r="BM24" s="135">
        <f>13259.94</f>
        <v>13259.94</v>
      </c>
      <c r="BN24" s="136"/>
      <c r="BO24" s="136"/>
      <c r="BP24" s="136"/>
      <c r="BQ24" s="136"/>
      <c r="BR24" s="136"/>
      <c r="BS24" s="136"/>
      <c r="BT24" s="136"/>
      <c r="BU24" s="137"/>
      <c r="BV24" s="154"/>
      <c r="BW24" s="155"/>
      <c r="BX24" s="155"/>
      <c r="BY24" s="155"/>
      <c r="BZ24" s="155"/>
      <c r="CA24" s="155"/>
      <c r="CB24" s="155"/>
      <c r="CC24" s="155"/>
      <c r="CD24" s="155"/>
      <c r="CE24" s="155"/>
      <c r="CF24" s="156"/>
      <c r="CG24" s="135">
        <f>Z24*(AL24+BV24)*12</f>
        <v>896092.92</v>
      </c>
      <c r="CH24" s="136"/>
      <c r="CI24" s="136"/>
      <c r="CJ24" s="136"/>
      <c r="CK24" s="136"/>
      <c r="CL24" s="136"/>
      <c r="CM24" s="136"/>
      <c r="CN24" s="136"/>
      <c r="CO24" s="136"/>
      <c r="CP24" s="136"/>
      <c r="CQ24" s="136"/>
      <c r="CR24" s="137"/>
      <c r="CS24" s="135">
        <f>CG24-DD24-DO24</f>
        <v>896092.92</v>
      </c>
      <c r="CT24" s="136"/>
      <c r="CU24" s="136"/>
      <c r="CV24" s="136"/>
      <c r="CW24" s="136"/>
      <c r="CX24" s="136"/>
      <c r="CY24" s="136"/>
      <c r="CZ24" s="136"/>
      <c r="DA24" s="136"/>
      <c r="DB24" s="136"/>
      <c r="DC24" s="137"/>
      <c r="DD24" s="135"/>
      <c r="DE24" s="136"/>
      <c r="DF24" s="136"/>
      <c r="DG24" s="136"/>
      <c r="DH24" s="136"/>
      <c r="DI24" s="136"/>
      <c r="DJ24" s="136"/>
      <c r="DK24" s="136"/>
      <c r="DL24" s="136"/>
      <c r="DM24" s="136"/>
      <c r="DN24" s="137"/>
      <c r="DO24" s="135"/>
      <c r="DP24" s="136"/>
      <c r="DQ24" s="136"/>
      <c r="DR24" s="136"/>
      <c r="DS24" s="136"/>
      <c r="DT24" s="136"/>
      <c r="DU24" s="136"/>
      <c r="DV24" s="137"/>
      <c r="DW24" s="135"/>
      <c r="DX24" s="136"/>
      <c r="DY24" s="136"/>
      <c r="DZ24" s="136"/>
      <c r="EA24" s="136"/>
      <c r="EB24" s="136"/>
      <c r="EC24" s="137"/>
      <c r="ED24" s="44">
        <f t="shared" si="0"/>
        <v>896092.92</v>
      </c>
      <c r="EE24" s="32"/>
      <c r="EF24" s="32"/>
      <c r="EG24" s="32"/>
      <c r="EH24" s="35"/>
      <c r="EI24" s="35"/>
      <c r="EJ24" s="34"/>
      <c r="EK24" s="36"/>
      <c r="EO24" s="54"/>
      <c r="EP24" s="55"/>
      <c r="FL24" s="6">
        <v>490958.55000000005</v>
      </c>
      <c r="FW24" s="6">
        <v>52569</v>
      </c>
    </row>
    <row r="25" spans="1:179" s="6" customFormat="1" ht="27" customHeight="1" x14ac:dyDescent="0.2">
      <c r="A25" s="147" t="s">
        <v>396</v>
      </c>
      <c r="B25" s="148"/>
      <c r="C25" s="148"/>
      <c r="D25" s="148"/>
      <c r="E25" s="148"/>
      <c r="F25" s="149"/>
      <c r="G25" s="141" t="s">
        <v>390</v>
      </c>
      <c r="H25" s="142"/>
      <c r="I25" s="142"/>
      <c r="J25" s="142"/>
      <c r="K25" s="142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3"/>
      <c r="Z25" s="144">
        <v>3</v>
      </c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6"/>
      <c r="AL25" s="135">
        <f>BM25+AU25+BD25</f>
        <v>14338.78</v>
      </c>
      <c r="AM25" s="136"/>
      <c r="AN25" s="136"/>
      <c r="AO25" s="136"/>
      <c r="AP25" s="136"/>
      <c r="AQ25" s="136"/>
      <c r="AR25" s="136"/>
      <c r="AS25" s="136"/>
      <c r="AT25" s="137"/>
      <c r="AU25" s="135"/>
      <c r="AV25" s="136"/>
      <c r="AW25" s="136"/>
      <c r="AX25" s="136"/>
      <c r="AY25" s="136"/>
      <c r="AZ25" s="136"/>
      <c r="BA25" s="136"/>
      <c r="BB25" s="136"/>
      <c r="BC25" s="137"/>
      <c r="BD25" s="135"/>
      <c r="BE25" s="136"/>
      <c r="BF25" s="136"/>
      <c r="BG25" s="136"/>
      <c r="BH25" s="136"/>
      <c r="BI25" s="136"/>
      <c r="BJ25" s="136"/>
      <c r="BK25" s="136"/>
      <c r="BL25" s="137"/>
      <c r="BM25" s="135">
        <v>14338.78</v>
      </c>
      <c r="BN25" s="136"/>
      <c r="BO25" s="136"/>
      <c r="BP25" s="136"/>
      <c r="BQ25" s="136"/>
      <c r="BR25" s="136"/>
      <c r="BS25" s="136"/>
      <c r="BT25" s="136"/>
      <c r="BU25" s="137"/>
      <c r="BV25" s="135"/>
      <c r="BW25" s="136"/>
      <c r="BX25" s="136"/>
      <c r="BY25" s="136"/>
      <c r="BZ25" s="136"/>
      <c r="CA25" s="136"/>
      <c r="CB25" s="136"/>
      <c r="CC25" s="136"/>
      <c r="CD25" s="136"/>
      <c r="CE25" s="136"/>
      <c r="CF25" s="137"/>
      <c r="CG25" s="135">
        <f>Z25*AL25*3-0.02</f>
        <v>129049.00000000001</v>
      </c>
      <c r="CH25" s="136"/>
      <c r="CI25" s="136"/>
      <c r="CJ25" s="136"/>
      <c r="CK25" s="136"/>
      <c r="CL25" s="136"/>
      <c r="CM25" s="136"/>
      <c r="CN25" s="136"/>
      <c r="CO25" s="136"/>
      <c r="CP25" s="136"/>
      <c r="CQ25" s="136"/>
      <c r="CR25" s="137"/>
      <c r="CS25" s="135"/>
      <c r="CT25" s="136"/>
      <c r="CU25" s="136"/>
      <c r="CV25" s="136"/>
      <c r="CW25" s="136"/>
      <c r="CX25" s="136"/>
      <c r="CY25" s="136"/>
      <c r="CZ25" s="136"/>
      <c r="DA25" s="136"/>
      <c r="DB25" s="136"/>
      <c r="DC25" s="137"/>
      <c r="DD25" s="135"/>
      <c r="DE25" s="136"/>
      <c r="DF25" s="136"/>
      <c r="DG25" s="136"/>
      <c r="DH25" s="136"/>
      <c r="DI25" s="136"/>
      <c r="DJ25" s="136"/>
      <c r="DK25" s="136"/>
      <c r="DL25" s="136"/>
      <c r="DM25" s="136"/>
      <c r="DN25" s="137"/>
      <c r="DO25" s="135">
        <f>CG25</f>
        <v>129049.00000000001</v>
      </c>
      <c r="DP25" s="136"/>
      <c r="DQ25" s="136"/>
      <c r="DR25" s="136"/>
      <c r="DS25" s="136"/>
      <c r="DT25" s="136"/>
      <c r="DU25" s="136"/>
      <c r="DV25" s="137"/>
      <c r="DW25" s="135"/>
      <c r="DX25" s="136"/>
      <c r="DY25" s="136"/>
      <c r="DZ25" s="136"/>
      <c r="EA25" s="136"/>
      <c r="EB25" s="136"/>
      <c r="EC25" s="137"/>
      <c r="ED25" s="44">
        <f>Z25*AL25*3</f>
        <v>129049.02000000002</v>
      </c>
      <c r="EE25" s="46">
        <v>3861.8758865248224</v>
      </c>
      <c r="EF25" s="46">
        <v>3861.8758865248224</v>
      </c>
      <c r="EG25" s="32"/>
    </row>
    <row r="26" spans="1:179" s="6" customFormat="1" ht="27" hidden="1" customHeight="1" x14ac:dyDescent="0.2">
      <c r="A26" s="147" t="s">
        <v>122</v>
      </c>
      <c r="B26" s="148"/>
      <c r="C26" s="148"/>
      <c r="D26" s="148"/>
      <c r="E26" s="148"/>
      <c r="F26" s="149"/>
      <c r="G26" s="141" t="s">
        <v>390</v>
      </c>
      <c r="H26" s="142"/>
      <c r="I26" s="142"/>
      <c r="J26" s="142"/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3"/>
      <c r="Z26" s="144">
        <v>1</v>
      </c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6"/>
      <c r="AL26" s="135">
        <f>BM26+AU26+BD26</f>
        <v>0</v>
      </c>
      <c r="AM26" s="136"/>
      <c r="AN26" s="136"/>
      <c r="AO26" s="136"/>
      <c r="AP26" s="136"/>
      <c r="AQ26" s="136"/>
      <c r="AR26" s="136"/>
      <c r="AS26" s="136"/>
      <c r="AT26" s="137"/>
      <c r="AU26" s="135"/>
      <c r="AV26" s="136"/>
      <c r="AW26" s="136"/>
      <c r="AX26" s="136"/>
      <c r="AY26" s="136"/>
      <c r="AZ26" s="136"/>
      <c r="BA26" s="136"/>
      <c r="BB26" s="136"/>
      <c r="BC26" s="137"/>
      <c r="BD26" s="135"/>
      <c r="BE26" s="136"/>
      <c r="BF26" s="136"/>
      <c r="BG26" s="136"/>
      <c r="BH26" s="136"/>
      <c r="BI26" s="136"/>
      <c r="BJ26" s="136"/>
      <c r="BK26" s="136"/>
      <c r="BL26" s="137"/>
      <c r="BM26" s="191"/>
      <c r="BN26" s="192"/>
      <c r="BO26" s="192"/>
      <c r="BP26" s="192"/>
      <c r="BQ26" s="192"/>
      <c r="BR26" s="192"/>
      <c r="BS26" s="192"/>
      <c r="BT26" s="192"/>
      <c r="BU26" s="193"/>
      <c r="BV26" s="135"/>
      <c r="BW26" s="136"/>
      <c r="BX26" s="136"/>
      <c r="BY26" s="136"/>
      <c r="BZ26" s="136"/>
      <c r="CA26" s="136"/>
      <c r="CB26" s="136"/>
      <c r="CC26" s="136"/>
      <c r="CD26" s="136"/>
      <c r="CE26" s="136"/>
      <c r="CF26" s="137"/>
      <c r="CG26" s="135">
        <f>DO26</f>
        <v>0</v>
      </c>
      <c r="CH26" s="136"/>
      <c r="CI26" s="136"/>
      <c r="CJ26" s="136"/>
      <c r="CK26" s="136"/>
      <c r="CL26" s="136"/>
      <c r="CM26" s="136"/>
      <c r="CN26" s="136"/>
      <c r="CO26" s="136"/>
      <c r="CP26" s="136"/>
      <c r="CQ26" s="136"/>
      <c r="CR26" s="137"/>
      <c r="CS26" s="135"/>
      <c r="CT26" s="136"/>
      <c r="CU26" s="136"/>
      <c r="CV26" s="136"/>
      <c r="CW26" s="136"/>
      <c r="CX26" s="136"/>
      <c r="CY26" s="136"/>
      <c r="CZ26" s="136"/>
      <c r="DA26" s="136"/>
      <c r="DB26" s="136"/>
      <c r="DC26" s="137"/>
      <c r="DD26" s="135"/>
      <c r="DE26" s="136"/>
      <c r="DF26" s="136"/>
      <c r="DG26" s="136"/>
      <c r="DH26" s="136"/>
      <c r="DI26" s="136"/>
      <c r="DJ26" s="136"/>
      <c r="DK26" s="136"/>
      <c r="DL26" s="136"/>
      <c r="DM26" s="136"/>
      <c r="DN26" s="137"/>
      <c r="DO26" s="135"/>
      <c r="DP26" s="136"/>
      <c r="DQ26" s="136"/>
      <c r="DR26" s="136"/>
      <c r="DS26" s="136"/>
      <c r="DT26" s="136"/>
      <c r="DU26" s="136"/>
      <c r="DV26" s="137"/>
      <c r="DW26" s="135"/>
      <c r="DX26" s="136"/>
      <c r="DY26" s="136"/>
      <c r="DZ26" s="136"/>
      <c r="EA26" s="136"/>
      <c r="EB26" s="136"/>
      <c r="EC26" s="137"/>
      <c r="ED26" s="46">
        <v>3861.8758865248224</v>
      </c>
      <c r="EE26" s="46">
        <v>3861.8758865248224</v>
      </c>
      <c r="EF26" s="46">
        <v>3861.8758865248224</v>
      </c>
      <c r="EG26" s="32"/>
    </row>
    <row r="27" spans="1:179" s="6" customFormat="1" ht="170.25" customHeight="1" x14ac:dyDescent="0.2">
      <c r="A27" s="147" t="s">
        <v>7</v>
      </c>
      <c r="B27" s="148"/>
      <c r="C27" s="148"/>
      <c r="D27" s="148"/>
      <c r="E27" s="148"/>
      <c r="F27" s="149"/>
      <c r="G27" s="141" t="s">
        <v>259</v>
      </c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7"/>
      <c r="Z27" s="144">
        <v>8</v>
      </c>
      <c r="AA27" s="145"/>
      <c r="AB27" s="145"/>
      <c r="AC27" s="145"/>
      <c r="AD27" s="145"/>
      <c r="AE27" s="145"/>
      <c r="AF27" s="145"/>
      <c r="AG27" s="145"/>
      <c r="AH27" s="145"/>
      <c r="AI27" s="145"/>
      <c r="AJ27" s="145"/>
      <c r="AK27" s="146"/>
      <c r="AL27" s="144">
        <v>312.5</v>
      </c>
      <c r="AM27" s="145"/>
      <c r="AN27" s="145"/>
      <c r="AO27" s="145"/>
      <c r="AP27" s="145"/>
      <c r="AQ27" s="145"/>
      <c r="AR27" s="145"/>
      <c r="AS27" s="145"/>
      <c r="AT27" s="146"/>
      <c r="AU27" s="144" t="s">
        <v>1</v>
      </c>
      <c r="AV27" s="145"/>
      <c r="AW27" s="145"/>
      <c r="AX27" s="145"/>
      <c r="AY27" s="145"/>
      <c r="AZ27" s="145"/>
      <c r="BA27" s="145"/>
      <c r="BB27" s="145"/>
      <c r="BC27" s="146"/>
      <c r="BD27" s="144" t="s">
        <v>1</v>
      </c>
      <c r="BE27" s="145"/>
      <c r="BF27" s="145"/>
      <c r="BG27" s="145"/>
      <c r="BH27" s="145"/>
      <c r="BI27" s="145"/>
      <c r="BJ27" s="145"/>
      <c r="BK27" s="145"/>
      <c r="BL27" s="146"/>
      <c r="BM27" s="144" t="s">
        <v>1</v>
      </c>
      <c r="BN27" s="145"/>
      <c r="BO27" s="145"/>
      <c r="BP27" s="145"/>
      <c r="BQ27" s="145"/>
      <c r="BR27" s="145"/>
      <c r="BS27" s="145"/>
      <c r="BT27" s="145"/>
      <c r="BU27" s="146"/>
      <c r="BV27" s="144" t="s">
        <v>1</v>
      </c>
      <c r="BW27" s="145"/>
      <c r="BX27" s="145"/>
      <c r="BY27" s="145"/>
      <c r="BZ27" s="145"/>
      <c r="CA27" s="145"/>
      <c r="CB27" s="145"/>
      <c r="CC27" s="145"/>
      <c r="CD27" s="145"/>
      <c r="CE27" s="145"/>
      <c r="CF27" s="146"/>
      <c r="CG27" s="135">
        <f>Z27*AL27*12</f>
        <v>30000</v>
      </c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7"/>
      <c r="CS27" s="135">
        <f>CG27</f>
        <v>30000</v>
      </c>
      <c r="CT27" s="136"/>
      <c r="CU27" s="136"/>
      <c r="CV27" s="136"/>
      <c r="CW27" s="136"/>
      <c r="CX27" s="136"/>
      <c r="CY27" s="136"/>
      <c r="CZ27" s="136"/>
      <c r="DA27" s="136"/>
      <c r="DB27" s="136"/>
      <c r="DC27" s="137"/>
      <c r="DD27" s="144"/>
      <c r="DE27" s="145"/>
      <c r="DF27" s="145"/>
      <c r="DG27" s="145"/>
      <c r="DH27" s="145"/>
      <c r="DI27" s="145"/>
      <c r="DJ27" s="145"/>
      <c r="DK27" s="145"/>
      <c r="DL27" s="145"/>
      <c r="DM27" s="145"/>
      <c r="DN27" s="146"/>
      <c r="DO27" s="144"/>
      <c r="DP27" s="145"/>
      <c r="DQ27" s="145"/>
      <c r="DR27" s="145"/>
      <c r="DS27" s="145"/>
      <c r="DT27" s="145"/>
      <c r="DU27" s="145"/>
      <c r="DV27" s="146"/>
      <c r="DW27" s="144"/>
      <c r="DX27" s="145"/>
      <c r="DY27" s="145"/>
      <c r="DZ27" s="145"/>
      <c r="EA27" s="145"/>
      <c r="EB27" s="145"/>
      <c r="EC27" s="146"/>
      <c r="ED27" s="46">
        <f>ED14-CG21</f>
        <v>1089049</v>
      </c>
      <c r="EE27" s="48">
        <f>ED27/3/94</f>
        <v>3861.8758865248224</v>
      </c>
      <c r="EF27" s="47">
        <f>1089049/3/94</f>
        <v>3861.8758865248224</v>
      </c>
      <c r="EG27" s="32"/>
      <c r="EP27" s="35"/>
    </row>
    <row r="28" spans="1:179" s="6" customFormat="1" ht="16.5" customHeight="1" x14ac:dyDescent="0.2">
      <c r="A28" s="150" t="s">
        <v>16</v>
      </c>
      <c r="B28" s="126"/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7"/>
      <c r="AL28" s="151"/>
      <c r="AM28" s="152"/>
      <c r="AN28" s="152"/>
      <c r="AO28" s="152"/>
      <c r="AP28" s="152"/>
      <c r="AQ28" s="152"/>
      <c r="AR28" s="152"/>
      <c r="AS28" s="152"/>
      <c r="AT28" s="153"/>
      <c r="AU28" s="151" t="s">
        <v>1</v>
      </c>
      <c r="AV28" s="152"/>
      <c r="AW28" s="152"/>
      <c r="AX28" s="152"/>
      <c r="AY28" s="152"/>
      <c r="AZ28" s="152"/>
      <c r="BA28" s="152"/>
      <c r="BB28" s="152"/>
      <c r="BC28" s="153"/>
      <c r="BD28" s="151" t="s">
        <v>1</v>
      </c>
      <c r="BE28" s="152"/>
      <c r="BF28" s="152"/>
      <c r="BG28" s="152"/>
      <c r="BH28" s="152"/>
      <c r="BI28" s="152"/>
      <c r="BJ28" s="152"/>
      <c r="BK28" s="152"/>
      <c r="BL28" s="153"/>
      <c r="BM28" s="151" t="s">
        <v>1</v>
      </c>
      <c r="BN28" s="152"/>
      <c r="BO28" s="152"/>
      <c r="BP28" s="152"/>
      <c r="BQ28" s="152"/>
      <c r="BR28" s="152"/>
      <c r="BS28" s="152"/>
      <c r="BT28" s="152"/>
      <c r="BU28" s="153"/>
      <c r="BV28" s="151"/>
      <c r="BW28" s="152"/>
      <c r="BX28" s="152"/>
      <c r="BY28" s="152"/>
      <c r="BZ28" s="152"/>
      <c r="CA28" s="152"/>
      <c r="CB28" s="152"/>
      <c r="CC28" s="152"/>
      <c r="CD28" s="152"/>
      <c r="CE28" s="152"/>
      <c r="CF28" s="153"/>
      <c r="CG28" s="135">
        <f>CG12+CG27</f>
        <v>5818420.1200000001</v>
      </c>
      <c r="CH28" s="145"/>
      <c r="CI28" s="145"/>
      <c r="CJ28" s="145"/>
      <c r="CK28" s="145"/>
      <c r="CL28" s="145"/>
      <c r="CM28" s="145"/>
      <c r="CN28" s="145"/>
      <c r="CO28" s="145"/>
      <c r="CP28" s="145"/>
      <c r="CQ28" s="145"/>
      <c r="CR28" s="146"/>
      <c r="CS28" s="135">
        <f>CS14+CS18+CS27</f>
        <v>4843947.12</v>
      </c>
      <c r="CT28" s="145"/>
      <c r="CU28" s="145"/>
      <c r="CV28" s="145"/>
      <c r="CW28" s="145"/>
      <c r="CX28" s="145"/>
      <c r="CY28" s="145"/>
      <c r="CZ28" s="145"/>
      <c r="DA28" s="145"/>
      <c r="DB28" s="145"/>
      <c r="DC28" s="146"/>
      <c r="DD28" s="144"/>
      <c r="DE28" s="145"/>
      <c r="DF28" s="145"/>
      <c r="DG28" s="145"/>
      <c r="DH28" s="145"/>
      <c r="DI28" s="145"/>
      <c r="DJ28" s="145"/>
      <c r="DK28" s="145"/>
      <c r="DL28" s="145"/>
      <c r="DM28" s="145"/>
      <c r="DN28" s="146"/>
      <c r="DO28" s="135">
        <f>DO14+DO25+DO26</f>
        <v>974473</v>
      </c>
      <c r="DP28" s="145"/>
      <c r="DQ28" s="145"/>
      <c r="DR28" s="145"/>
      <c r="DS28" s="145"/>
      <c r="DT28" s="145"/>
      <c r="DU28" s="145"/>
      <c r="DV28" s="146"/>
      <c r="DW28" s="144"/>
      <c r="DX28" s="145"/>
      <c r="DY28" s="145"/>
      <c r="DZ28" s="145"/>
      <c r="EA28" s="145"/>
      <c r="EB28" s="145"/>
      <c r="EC28" s="146"/>
      <c r="ED28" s="45">
        <f>ED14/3</f>
        <v>363016.33333333331</v>
      </c>
      <c r="EE28" s="32"/>
      <c r="EF28" s="32"/>
      <c r="EG28" s="32"/>
    </row>
    <row r="29" spans="1:179" x14ac:dyDescent="0.2">
      <c r="A29" s="163" t="s">
        <v>217</v>
      </c>
      <c r="B29" s="164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4"/>
      <c r="BB29" s="164"/>
      <c r="BC29" s="164"/>
      <c r="BD29" s="164"/>
      <c r="BE29" s="164"/>
      <c r="BF29" s="164"/>
      <c r="BG29" s="164"/>
      <c r="BH29" s="164"/>
      <c r="BI29" s="164"/>
      <c r="BJ29" s="164"/>
      <c r="BK29" s="164"/>
      <c r="BL29" s="164"/>
      <c r="BM29" s="164"/>
      <c r="BN29" s="164"/>
      <c r="BO29" s="164"/>
      <c r="BP29" s="164"/>
      <c r="BQ29" s="164"/>
      <c r="BR29" s="164"/>
      <c r="BS29" s="164"/>
      <c r="BT29" s="164"/>
      <c r="BU29" s="164"/>
      <c r="BV29" s="164"/>
      <c r="BW29" s="164"/>
      <c r="BX29" s="164"/>
      <c r="BY29" s="164"/>
      <c r="BZ29" s="164"/>
      <c r="CA29" s="164"/>
      <c r="CB29" s="164"/>
      <c r="CC29" s="164"/>
      <c r="CD29" s="164"/>
      <c r="CE29" s="164"/>
      <c r="CF29" s="164"/>
      <c r="CG29" s="164"/>
      <c r="CH29" s="164"/>
      <c r="CI29" s="164"/>
      <c r="CJ29" s="164"/>
      <c r="CK29" s="164"/>
      <c r="CL29" s="164"/>
      <c r="CM29" s="164"/>
      <c r="CN29" s="164"/>
      <c r="CO29" s="164"/>
      <c r="CP29" s="164"/>
      <c r="CQ29" s="164"/>
      <c r="CR29" s="164"/>
      <c r="CS29" s="164"/>
      <c r="CT29" s="164"/>
      <c r="CU29" s="164"/>
      <c r="CV29" s="164"/>
      <c r="CW29" s="164"/>
      <c r="CX29" s="164"/>
      <c r="CY29" s="164"/>
      <c r="CZ29" s="164"/>
      <c r="DA29" s="164"/>
      <c r="DB29" s="164"/>
      <c r="DC29" s="164"/>
      <c r="DD29" s="164"/>
      <c r="DE29" s="164"/>
      <c r="DF29" s="164"/>
      <c r="DG29" s="164"/>
      <c r="DH29" s="164"/>
      <c r="DI29" s="164"/>
      <c r="DJ29" s="164"/>
      <c r="DK29" s="164"/>
      <c r="DL29" s="164"/>
      <c r="DM29" s="164"/>
      <c r="DN29" s="164"/>
      <c r="DO29" s="164"/>
      <c r="DP29" s="164"/>
      <c r="DQ29" s="164"/>
      <c r="DR29" s="164"/>
      <c r="DS29" s="164"/>
      <c r="DT29" s="164"/>
      <c r="DU29" s="164"/>
      <c r="DV29" s="164"/>
      <c r="DW29" s="164"/>
      <c r="DX29" s="164"/>
      <c r="DY29" s="164"/>
      <c r="DZ29" s="164"/>
      <c r="EA29" s="164"/>
      <c r="EB29" s="164"/>
      <c r="EC29" s="164"/>
      <c r="ED29" s="33"/>
      <c r="EE29" s="33"/>
      <c r="EF29" s="33"/>
      <c r="EG29" s="33"/>
    </row>
  </sheetData>
  <mergeCells count="253">
    <mergeCell ref="DO17:DV17"/>
    <mergeCell ref="DW17:EC17"/>
    <mergeCell ref="A26:F26"/>
    <mergeCell ref="G26:Y26"/>
    <mergeCell ref="Z26:AK26"/>
    <mergeCell ref="AL26:AT26"/>
    <mergeCell ref="AU26:BC26"/>
    <mergeCell ref="BD26:BL26"/>
    <mergeCell ref="BM26:BU26"/>
    <mergeCell ref="BV26:CF26"/>
    <mergeCell ref="CG26:CR26"/>
    <mergeCell ref="CS26:DC26"/>
    <mergeCell ref="DD26:DN26"/>
    <mergeCell ref="DO26:DV26"/>
    <mergeCell ref="DW26:EC26"/>
    <mergeCell ref="Z17:AK17"/>
    <mergeCell ref="AL17:AT17"/>
    <mergeCell ref="AU17:BC17"/>
    <mergeCell ref="BD17:BL17"/>
    <mergeCell ref="BM17:BU17"/>
    <mergeCell ref="BV17:CF17"/>
    <mergeCell ref="CG17:CR17"/>
    <mergeCell ref="CS17:DC17"/>
    <mergeCell ref="DD17:DN17"/>
    <mergeCell ref="DO16:DV16"/>
    <mergeCell ref="DW16:EC16"/>
    <mergeCell ref="A24:F24"/>
    <mergeCell ref="G24:Y24"/>
    <mergeCell ref="Z24:AK24"/>
    <mergeCell ref="AL24:AT24"/>
    <mergeCell ref="AU24:BC24"/>
    <mergeCell ref="BD24:BL24"/>
    <mergeCell ref="BM24:BU24"/>
    <mergeCell ref="BV24:CF24"/>
    <mergeCell ref="CG24:CR24"/>
    <mergeCell ref="CS24:DC24"/>
    <mergeCell ref="DD24:DN24"/>
    <mergeCell ref="DO24:DV24"/>
    <mergeCell ref="DW24:EC24"/>
    <mergeCell ref="DD19:DN19"/>
    <mergeCell ref="CS19:DC19"/>
    <mergeCell ref="CG19:CR19"/>
    <mergeCell ref="BV19:CF19"/>
    <mergeCell ref="BM19:BU19"/>
    <mergeCell ref="BD19:BL19"/>
    <mergeCell ref="AU19:BC19"/>
    <mergeCell ref="A17:F17"/>
    <mergeCell ref="G17:Y17"/>
    <mergeCell ref="DW25:EC25"/>
    <mergeCell ref="A20:F20"/>
    <mergeCell ref="G20:Y20"/>
    <mergeCell ref="Z20:AK20"/>
    <mergeCell ref="AL20:AT20"/>
    <mergeCell ref="AU20:BC20"/>
    <mergeCell ref="BD20:BL20"/>
    <mergeCell ref="BM20:BU20"/>
    <mergeCell ref="BV20:CF20"/>
    <mergeCell ref="CG20:CR20"/>
    <mergeCell ref="DD20:DN20"/>
    <mergeCell ref="DO20:DV20"/>
    <mergeCell ref="DW20:EC20"/>
    <mergeCell ref="A25:F25"/>
    <mergeCell ref="G25:Y25"/>
    <mergeCell ref="Z25:AK25"/>
    <mergeCell ref="AL25:AT25"/>
    <mergeCell ref="AU25:BC25"/>
    <mergeCell ref="BD25:BL25"/>
    <mergeCell ref="BM25:BU25"/>
    <mergeCell ref="BV25:CF25"/>
    <mergeCell ref="CG25:CR25"/>
    <mergeCell ref="AU21:BC21"/>
    <mergeCell ref="Z21:AK21"/>
    <mergeCell ref="G21:Y21"/>
    <mergeCell ref="A21:F21"/>
    <mergeCell ref="A22:F22"/>
    <mergeCell ref="G22:Y22"/>
    <mergeCell ref="Z22:AK22"/>
    <mergeCell ref="AL22:AT22"/>
    <mergeCell ref="AU22:BC22"/>
    <mergeCell ref="DO25:DV25"/>
    <mergeCell ref="DO19:DV19"/>
    <mergeCell ref="CS25:DC25"/>
    <mergeCell ref="DD25:DN25"/>
    <mergeCell ref="CG21:CR21"/>
    <mergeCell ref="BV21:CF21"/>
    <mergeCell ref="AL21:AT21"/>
    <mergeCell ref="BD22:BL22"/>
    <mergeCell ref="BM22:BU22"/>
    <mergeCell ref="BV22:CF22"/>
    <mergeCell ref="CG22:CR22"/>
    <mergeCell ref="CS22:DC22"/>
    <mergeCell ref="DD22:DN22"/>
    <mergeCell ref="BM21:BU21"/>
    <mergeCell ref="BD21:BL21"/>
    <mergeCell ref="DO23:DV23"/>
    <mergeCell ref="DW19:EC19"/>
    <mergeCell ref="DO22:DV22"/>
    <mergeCell ref="DW22:EC22"/>
    <mergeCell ref="CS20:DC20"/>
    <mergeCell ref="CS21:DC21"/>
    <mergeCell ref="DD21:DN21"/>
    <mergeCell ref="DO21:DV21"/>
    <mergeCell ref="DW21:EC21"/>
    <mergeCell ref="A5:AV5"/>
    <mergeCell ref="A8:F10"/>
    <mergeCell ref="G8:Y10"/>
    <mergeCell ref="Z8:AK10"/>
    <mergeCell ref="AL8:BU8"/>
    <mergeCell ref="AU9:BU9"/>
    <mergeCell ref="AU10:BC10"/>
    <mergeCell ref="CS9:DC10"/>
    <mergeCell ref="AL9:AT10"/>
    <mergeCell ref="DD9:DN10"/>
    <mergeCell ref="DO9:EC9"/>
    <mergeCell ref="BV8:CF10"/>
    <mergeCell ref="CG8:CR10"/>
    <mergeCell ref="BD10:BL10"/>
    <mergeCell ref="BM10:BU10"/>
    <mergeCell ref="G11:Y11"/>
    <mergeCell ref="A29:EC29"/>
    <mergeCell ref="CF1:EC1"/>
    <mergeCell ref="A3:EC3"/>
    <mergeCell ref="A11:F11"/>
    <mergeCell ref="DO10:DV10"/>
    <mergeCell ref="DW10:EC10"/>
    <mergeCell ref="CG11:CR11"/>
    <mergeCell ref="CS11:DC11"/>
    <mergeCell ref="CS8:EC8"/>
    <mergeCell ref="AL15:AT15"/>
    <mergeCell ref="AU15:BC15"/>
    <mergeCell ref="BD15:BL15"/>
    <mergeCell ref="BM15:BU15"/>
    <mergeCell ref="BV15:CF15"/>
    <mergeCell ref="CG15:CR15"/>
    <mergeCell ref="CS15:DC15"/>
    <mergeCell ref="DD15:DN15"/>
    <mergeCell ref="DO15:DV15"/>
    <mergeCell ref="DW15:EC15"/>
    <mergeCell ref="A19:F19"/>
    <mergeCell ref="G19:Y19"/>
    <mergeCell ref="Z19:AK19"/>
    <mergeCell ref="AL19:AT19"/>
    <mergeCell ref="DW11:EC11"/>
    <mergeCell ref="Z11:AK11"/>
    <mergeCell ref="AL11:AT11"/>
    <mergeCell ref="AU11:BC11"/>
    <mergeCell ref="BD11:BL11"/>
    <mergeCell ref="BM11:BU11"/>
    <mergeCell ref="BV11:CF11"/>
    <mergeCell ref="DD11:DN11"/>
    <mergeCell ref="DO11:DV11"/>
    <mergeCell ref="BM13:BU13"/>
    <mergeCell ref="BV13:CF13"/>
    <mergeCell ref="BD13:BL13"/>
    <mergeCell ref="DO13:DV13"/>
    <mergeCell ref="BM14:BU14"/>
    <mergeCell ref="DW13:EC13"/>
    <mergeCell ref="CG13:CR13"/>
    <mergeCell ref="CS13:DC13"/>
    <mergeCell ref="DD13:DN13"/>
    <mergeCell ref="A13:F13"/>
    <mergeCell ref="Z13:AK13"/>
    <mergeCell ref="AL13:AT13"/>
    <mergeCell ref="AU13:BC13"/>
    <mergeCell ref="DO14:DV14"/>
    <mergeCell ref="DW14:EC14"/>
    <mergeCell ref="DD14:DN14"/>
    <mergeCell ref="BV14:CF14"/>
    <mergeCell ref="CG14:CR14"/>
    <mergeCell ref="CS14:DC14"/>
    <mergeCell ref="BD14:BL14"/>
    <mergeCell ref="A14:F14"/>
    <mergeCell ref="Z14:AK14"/>
    <mergeCell ref="AL14:AT14"/>
    <mergeCell ref="AU14:BC14"/>
    <mergeCell ref="A18:F18"/>
    <mergeCell ref="Z18:AK18"/>
    <mergeCell ref="AL18:AT18"/>
    <mergeCell ref="A15:F15"/>
    <mergeCell ref="G15:Y15"/>
    <mergeCell ref="Z15:AK15"/>
    <mergeCell ref="CS18:DC18"/>
    <mergeCell ref="BD18:BL18"/>
    <mergeCell ref="BV18:CF18"/>
    <mergeCell ref="CG18:CR18"/>
    <mergeCell ref="A16:F16"/>
    <mergeCell ref="G16:Y16"/>
    <mergeCell ref="Z16:AK16"/>
    <mergeCell ref="AL16:AT16"/>
    <mergeCell ref="AU16:BC16"/>
    <mergeCell ref="BD16:BL16"/>
    <mergeCell ref="BM16:BU16"/>
    <mergeCell ref="BV16:CF16"/>
    <mergeCell ref="CG16:CR16"/>
    <mergeCell ref="CS16:DC16"/>
    <mergeCell ref="AU18:BC18"/>
    <mergeCell ref="BM18:BU18"/>
    <mergeCell ref="CS27:DC27"/>
    <mergeCell ref="DD27:DN27"/>
    <mergeCell ref="CS23:DC23"/>
    <mergeCell ref="DD23:DN23"/>
    <mergeCell ref="AL28:AT28"/>
    <mergeCell ref="AU28:BC28"/>
    <mergeCell ref="AL27:AT27"/>
    <mergeCell ref="AU27:BC27"/>
    <mergeCell ref="CG27:CR27"/>
    <mergeCell ref="DD16:DN16"/>
    <mergeCell ref="DO27:DV27"/>
    <mergeCell ref="DW27:EC27"/>
    <mergeCell ref="A28:AK28"/>
    <mergeCell ref="G13:Y13"/>
    <mergeCell ref="G14:Y14"/>
    <mergeCell ref="G18:Y18"/>
    <mergeCell ref="A27:F27"/>
    <mergeCell ref="G27:Y27"/>
    <mergeCell ref="Z27:AK27"/>
    <mergeCell ref="DW28:EC28"/>
    <mergeCell ref="DD28:DN28"/>
    <mergeCell ref="DO28:DV28"/>
    <mergeCell ref="DO18:DV18"/>
    <mergeCell ref="DW18:EC18"/>
    <mergeCell ref="DD18:DN18"/>
    <mergeCell ref="BD28:BL28"/>
    <mergeCell ref="BM28:BU28"/>
    <mergeCell ref="BV28:CF28"/>
    <mergeCell ref="CG28:CR28"/>
    <mergeCell ref="CS28:DC28"/>
    <mergeCell ref="BD27:BL27"/>
    <mergeCell ref="BM27:BU27"/>
    <mergeCell ref="BV27:CF27"/>
    <mergeCell ref="DW12:EC12"/>
    <mergeCell ref="BM12:BU12"/>
    <mergeCell ref="BV12:CF12"/>
    <mergeCell ref="CG12:CR12"/>
    <mergeCell ref="CS12:DC12"/>
    <mergeCell ref="DD12:DN12"/>
    <mergeCell ref="DO12:DV12"/>
    <mergeCell ref="A12:F12"/>
    <mergeCell ref="G12:Y12"/>
    <mergeCell ref="Z12:AK12"/>
    <mergeCell ref="AL12:AT12"/>
    <mergeCell ref="AU12:BC12"/>
    <mergeCell ref="BD12:BL12"/>
    <mergeCell ref="DW23:EC23"/>
    <mergeCell ref="A23:F23"/>
    <mergeCell ref="G23:Y23"/>
    <mergeCell ref="Z23:AK23"/>
    <mergeCell ref="AL23:AT23"/>
    <mergeCell ref="AU23:BC23"/>
    <mergeCell ref="BD23:BL23"/>
    <mergeCell ref="BM23:BU23"/>
    <mergeCell ref="BV23:CF23"/>
    <mergeCell ref="CG23:CR23"/>
  </mergeCells>
  <phoneticPr fontId="7" type="noConversion"/>
  <pageMargins left="0.59055118110236227" right="0.39370078740157483" top="0.78740157480314965" bottom="0.31496062992125984" header="0.19685039370078741" footer="0.19685039370078741"/>
  <pageSetup paperSize="9" scale="8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G18"/>
  <sheetViews>
    <sheetView view="pageBreakPreview" zoomScaleNormal="100" zoomScaleSheetLayoutView="100" workbookViewId="0">
      <selection activeCell="A17" sqref="A17:BY17"/>
    </sheetView>
  </sheetViews>
  <sheetFormatPr defaultColWidth="0.85546875" defaultRowHeight="15" x14ac:dyDescent="0.25"/>
  <cols>
    <col min="1" max="6" width="0.85546875" style="1"/>
    <col min="7" max="7" width="2.42578125" style="1" customWidth="1"/>
    <col min="8" max="124" width="0.85546875" style="1"/>
    <col min="125" max="125" width="2.85546875" style="1" customWidth="1"/>
    <col min="126" max="134" width="0.85546875" style="1"/>
    <col min="135" max="135" width="2.28515625" style="1" customWidth="1"/>
    <col min="136" max="136" width="1.5703125" style="1" customWidth="1"/>
    <col min="137" max="137" width="0.85546875" style="1" customWidth="1"/>
    <col min="138" max="16384" width="0.85546875" style="1"/>
  </cols>
  <sheetData>
    <row r="1" spans="1:137" s="5" customFormat="1" x14ac:dyDescent="0.25">
      <c r="A1" s="219" t="s">
        <v>21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  <c r="AN1" s="220"/>
      <c r="AO1" s="220"/>
      <c r="AP1" s="220"/>
      <c r="AQ1" s="220"/>
      <c r="AR1" s="220"/>
      <c r="AS1" s="220"/>
      <c r="AT1" s="220"/>
      <c r="AU1" s="220"/>
      <c r="AV1" s="220"/>
      <c r="AW1" s="220"/>
      <c r="AX1" s="220"/>
      <c r="AY1" s="220"/>
      <c r="AZ1" s="220"/>
      <c r="BA1" s="220"/>
      <c r="BB1" s="220"/>
      <c r="BC1" s="220"/>
      <c r="BD1" s="220"/>
      <c r="BE1" s="220"/>
      <c r="BF1" s="220"/>
      <c r="BG1" s="220"/>
      <c r="BH1" s="220"/>
      <c r="BI1" s="220"/>
      <c r="BJ1" s="220"/>
      <c r="BK1" s="220"/>
      <c r="BL1" s="220"/>
      <c r="BM1" s="220"/>
      <c r="BN1" s="220"/>
      <c r="BO1" s="220"/>
      <c r="BP1" s="220"/>
      <c r="BQ1" s="220"/>
      <c r="BR1" s="220"/>
      <c r="BS1" s="220"/>
      <c r="BT1" s="220"/>
      <c r="BU1" s="220"/>
      <c r="BV1" s="220"/>
      <c r="BW1" s="220"/>
      <c r="BX1" s="220"/>
      <c r="BY1" s="220"/>
      <c r="BZ1" s="220"/>
      <c r="CA1" s="220"/>
      <c r="CB1" s="220"/>
      <c r="CC1" s="220"/>
      <c r="CD1" s="220"/>
      <c r="CE1" s="220"/>
      <c r="CF1" s="220"/>
      <c r="CG1" s="220"/>
      <c r="CH1" s="220"/>
      <c r="CI1" s="220"/>
      <c r="CJ1" s="220"/>
      <c r="CK1" s="220"/>
      <c r="CL1" s="220"/>
      <c r="CM1" s="220"/>
      <c r="CN1" s="220"/>
      <c r="CO1" s="220"/>
      <c r="CP1" s="220"/>
      <c r="CQ1" s="220"/>
      <c r="CR1" s="220"/>
      <c r="CS1" s="220"/>
      <c r="CT1" s="220"/>
      <c r="CU1" s="220"/>
      <c r="CV1" s="220"/>
      <c r="CW1" s="220"/>
      <c r="CX1" s="220"/>
      <c r="CY1" s="220"/>
      <c r="CZ1" s="220"/>
      <c r="DA1" s="220"/>
      <c r="DB1" s="220"/>
      <c r="DC1" s="220"/>
      <c r="DD1" s="220"/>
      <c r="DE1" s="220"/>
      <c r="DF1" s="220"/>
      <c r="DG1" s="220"/>
      <c r="DH1" s="220"/>
      <c r="DI1" s="220"/>
      <c r="DJ1" s="220"/>
      <c r="DK1" s="220"/>
      <c r="DL1" s="220"/>
      <c r="DM1" s="220"/>
      <c r="DN1" s="220"/>
      <c r="DO1" s="220"/>
      <c r="DP1" s="220"/>
      <c r="DQ1" s="220"/>
      <c r="DR1" s="220"/>
      <c r="DS1" s="220"/>
      <c r="DT1" s="220"/>
      <c r="DU1" s="220"/>
      <c r="DV1" s="220"/>
      <c r="DW1" s="220"/>
      <c r="DX1" s="220"/>
      <c r="DY1" s="220"/>
      <c r="DZ1" s="220"/>
      <c r="EA1" s="220"/>
      <c r="EB1" s="220"/>
      <c r="EC1" s="220"/>
      <c r="ED1" s="220"/>
      <c r="EE1" s="220"/>
      <c r="EF1" s="220"/>
      <c r="EG1" s="220"/>
    </row>
    <row r="2" spans="1:137" s="5" customFormat="1" ht="12.75" customHeight="1" x14ac:dyDescent="0.25"/>
    <row r="3" spans="1:137" s="3" customFormat="1" ht="21.75" customHeight="1" x14ac:dyDescent="0.2">
      <c r="A3" s="201" t="s">
        <v>3</v>
      </c>
      <c r="B3" s="202"/>
      <c r="C3" s="202"/>
      <c r="D3" s="202"/>
      <c r="E3" s="202"/>
      <c r="F3" s="203"/>
      <c r="G3" s="201" t="s">
        <v>23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3"/>
      <c r="AC3" s="201" t="s">
        <v>216</v>
      </c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1"/>
      <c r="AP3" s="201" t="s">
        <v>33</v>
      </c>
      <c r="AQ3" s="202"/>
      <c r="AR3" s="202"/>
      <c r="AS3" s="202"/>
      <c r="AT3" s="202"/>
      <c r="AU3" s="202"/>
      <c r="AV3" s="202"/>
      <c r="AW3" s="202"/>
      <c r="AX3" s="202"/>
      <c r="AY3" s="202"/>
      <c r="AZ3" s="202"/>
      <c r="BA3" s="202"/>
      <c r="BB3" s="203"/>
      <c r="BC3" s="201" t="s">
        <v>186</v>
      </c>
      <c r="BD3" s="202"/>
      <c r="BE3" s="202"/>
      <c r="BF3" s="202"/>
      <c r="BG3" s="202"/>
      <c r="BH3" s="202"/>
      <c r="BI3" s="202"/>
      <c r="BJ3" s="202"/>
      <c r="BK3" s="202"/>
      <c r="BL3" s="203"/>
      <c r="BM3" s="201" t="s">
        <v>24</v>
      </c>
      <c r="BN3" s="202"/>
      <c r="BO3" s="202"/>
      <c r="BP3" s="202"/>
      <c r="BQ3" s="202"/>
      <c r="BR3" s="202"/>
      <c r="BS3" s="202"/>
      <c r="BT3" s="202"/>
      <c r="BU3" s="202"/>
      <c r="BV3" s="202"/>
      <c r="BW3" s="202"/>
      <c r="BX3" s="202"/>
      <c r="BY3" s="202"/>
      <c r="BZ3" s="201" t="s">
        <v>236</v>
      </c>
      <c r="CA3" s="202"/>
      <c r="CB3" s="202"/>
      <c r="CC3" s="202"/>
      <c r="CD3" s="202"/>
      <c r="CE3" s="202"/>
      <c r="CF3" s="202"/>
      <c r="CG3" s="202"/>
      <c r="CH3" s="202"/>
      <c r="CI3" s="202"/>
      <c r="CJ3" s="202"/>
      <c r="CK3" s="202"/>
      <c r="CL3" s="203"/>
      <c r="CM3" s="210" t="s">
        <v>0</v>
      </c>
      <c r="CN3" s="168"/>
      <c r="CO3" s="168"/>
      <c r="CP3" s="168"/>
      <c r="CQ3" s="168"/>
      <c r="CR3" s="168"/>
      <c r="CS3" s="168"/>
      <c r="CT3" s="168"/>
      <c r="CU3" s="168"/>
      <c r="CV3" s="168"/>
      <c r="CW3" s="168"/>
      <c r="CX3" s="168"/>
      <c r="CY3" s="168"/>
      <c r="CZ3" s="168"/>
      <c r="DA3" s="168"/>
      <c r="DB3" s="168"/>
      <c r="DC3" s="168"/>
      <c r="DD3" s="168"/>
      <c r="DE3" s="168"/>
      <c r="DF3" s="168"/>
      <c r="DG3" s="168"/>
      <c r="DH3" s="168"/>
      <c r="DI3" s="168"/>
      <c r="DJ3" s="168"/>
      <c r="DK3" s="168"/>
      <c r="DL3" s="168"/>
      <c r="DM3" s="168"/>
      <c r="DN3" s="168"/>
      <c r="DO3" s="168"/>
      <c r="DP3" s="168"/>
      <c r="DQ3" s="168"/>
      <c r="DR3" s="168"/>
      <c r="DS3" s="168"/>
      <c r="DT3" s="168"/>
      <c r="DU3" s="168"/>
      <c r="DV3" s="168"/>
      <c r="DW3" s="168"/>
      <c r="DX3" s="168"/>
      <c r="DY3" s="168"/>
      <c r="DZ3" s="168"/>
      <c r="EA3" s="168"/>
      <c r="EB3" s="168"/>
      <c r="EC3" s="168"/>
      <c r="ED3" s="168"/>
      <c r="EE3" s="168"/>
      <c r="EF3" s="168"/>
      <c r="EG3" s="169"/>
    </row>
    <row r="4" spans="1:137" s="3" customFormat="1" ht="90" customHeight="1" x14ac:dyDescent="0.2">
      <c r="A4" s="204"/>
      <c r="B4" s="205"/>
      <c r="C4" s="205"/>
      <c r="D4" s="205"/>
      <c r="E4" s="205"/>
      <c r="F4" s="206"/>
      <c r="G4" s="204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6"/>
      <c r="AC4" s="223"/>
      <c r="AD4" s="224"/>
      <c r="AE4" s="224"/>
      <c r="AF4" s="224"/>
      <c r="AG4" s="224"/>
      <c r="AH4" s="224"/>
      <c r="AI4" s="224"/>
      <c r="AJ4" s="224"/>
      <c r="AK4" s="224"/>
      <c r="AL4" s="224"/>
      <c r="AM4" s="224"/>
      <c r="AN4" s="224"/>
      <c r="AO4" s="225"/>
      <c r="AP4" s="204"/>
      <c r="AQ4" s="205"/>
      <c r="AR4" s="205"/>
      <c r="AS4" s="205"/>
      <c r="AT4" s="205"/>
      <c r="AU4" s="205"/>
      <c r="AV4" s="205"/>
      <c r="AW4" s="205"/>
      <c r="AX4" s="205"/>
      <c r="AY4" s="205"/>
      <c r="AZ4" s="205"/>
      <c r="BA4" s="205"/>
      <c r="BB4" s="206"/>
      <c r="BC4" s="204"/>
      <c r="BD4" s="205"/>
      <c r="BE4" s="205"/>
      <c r="BF4" s="205"/>
      <c r="BG4" s="205"/>
      <c r="BH4" s="205"/>
      <c r="BI4" s="205"/>
      <c r="BJ4" s="205"/>
      <c r="BK4" s="205"/>
      <c r="BL4" s="206"/>
      <c r="BM4" s="204"/>
      <c r="BN4" s="205"/>
      <c r="BO4" s="205"/>
      <c r="BP4" s="205"/>
      <c r="BQ4" s="205"/>
      <c r="BR4" s="205"/>
      <c r="BS4" s="205"/>
      <c r="BT4" s="205"/>
      <c r="BU4" s="205"/>
      <c r="BV4" s="205"/>
      <c r="BW4" s="205"/>
      <c r="BX4" s="205"/>
      <c r="BY4" s="205"/>
      <c r="BZ4" s="204"/>
      <c r="CA4" s="205"/>
      <c r="CB4" s="205"/>
      <c r="CC4" s="205"/>
      <c r="CD4" s="205"/>
      <c r="CE4" s="205"/>
      <c r="CF4" s="205"/>
      <c r="CG4" s="205"/>
      <c r="CH4" s="205"/>
      <c r="CI4" s="205"/>
      <c r="CJ4" s="205"/>
      <c r="CK4" s="205"/>
      <c r="CL4" s="206"/>
      <c r="CM4" s="218" t="s">
        <v>167</v>
      </c>
      <c r="CN4" s="183"/>
      <c r="CO4" s="183"/>
      <c r="CP4" s="183"/>
      <c r="CQ4" s="183"/>
      <c r="CR4" s="183"/>
      <c r="CS4" s="183"/>
      <c r="CT4" s="183"/>
      <c r="CU4" s="183"/>
      <c r="CV4" s="183"/>
      <c r="CW4" s="183"/>
      <c r="CX4" s="183"/>
      <c r="CY4" s="184"/>
      <c r="CZ4" s="218" t="s">
        <v>176</v>
      </c>
      <c r="DA4" s="183"/>
      <c r="DB4" s="183"/>
      <c r="DC4" s="183"/>
      <c r="DD4" s="183"/>
      <c r="DE4" s="183"/>
      <c r="DF4" s="183"/>
      <c r="DG4" s="183"/>
      <c r="DH4" s="183"/>
      <c r="DI4" s="183"/>
      <c r="DJ4" s="183"/>
      <c r="DK4" s="183"/>
      <c r="DL4" s="183"/>
      <c r="DM4" s="184"/>
      <c r="DN4" s="216" t="s">
        <v>34</v>
      </c>
      <c r="DO4" s="216"/>
      <c r="DP4" s="216"/>
      <c r="DQ4" s="216"/>
      <c r="DR4" s="216"/>
      <c r="DS4" s="216"/>
      <c r="DT4" s="216"/>
      <c r="DU4" s="216"/>
      <c r="DV4" s="216"/>
      <c r="DW4" s="216"/>
      <c r="DX4" s="216"/>
      <c r="DY4" s="216"/>
      <c r="DZ4" s="216"/>
      <c r="EA4" s="216"/>
      <c r="EB4" s="216"/>
      <c r="EC4" s="216"/>
      <c r="ED4" s="216"/>
      <c r="EE4" s="216"/>
      <c r="EF4" s="216"/>
      <c r="EG4" s="217"/>
    </row>
    <row r="5" spans="1:137" s="3" customFormat="1" ht="29.25" customHeight="1" x14ac:dyDescent="0.2">
      <c r="A5" s="207"/>
      <c r="B5" s="208"/>
      <c r="C5" s="208"/>
      <c r="D5" s="208"/>
      <c r="E5" s="208"/>
      <c r="F5" s="209"/>
      <c r="G5" s="207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9"/>
      <c r="AC5" s="72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4"/>
      <c r="AP5" s="207"/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9"/>
      <c r="BC5" s="207"/>
      <c r="BD5" s="208"/>
      <c r="BE5" s="208"/>
      <c r="BF5" s="208"/>
      <c r="BG5" s="208"/>
      <c r="BH5" s="208"/>
      <c r="BI5" s="208"/>
      <c r="BJ5" s="208"/>
      <c r="BK5" s="208"/>
      <c r="BL5" s="209"/>
      <c r="BM5" s="207"/>
      <c r="BN5" s="208"/>
      <c r="BO5" s="208"/>
      <c r="BP5" s="208"/>
      <c r="BQ5" s="208"/>
      <c r="BR5" s="208"/>
      <c r="BS5" s="208"/>
      <c r="BT5" s="208"/>
      <c r="BU5" s="208"/>
      <c r="BV5" s="208"/>
      <c r="BW5" s="208"/>
      <c r="BX5" s="208"/>
      <c r="BY5" s="208"/>
      <c r="BZ5" s="207"/>
      <c r="CA5" s="208"/>
      <c r="CB5" s="208"/>
      <c r="CC5" s="208"/>
      <c r="CD5" s="208"/>
      <c r="CE5" s="208"/>
      <c r="CF5" s="208"/>
      <c r="CG5" s="208"/>
      <c r="CH5" s="208"/>
      <c r="CI5" s="208"/>
      <c r="CJ5" s="208"/>
      <c r="CK5" s="208"/>
      <c r="CL5" s="209"/>
      <c r="CM5" s="185"/>
      <c r="CN5" s="186"/>
      <c r="CO5" s="186"/>
      <c r="CP5" s="186"/>
      <c r="CQ5" s="186"/>
      <c r="CR5" s="186"/>
      <c r="CS5" s="186"/>
      <c r="CT5" s="186"/>
      <c r="CU5" s="186"/>
      <c r="CV5" s="186"/>
      <c r="CW5" s="186"/>
      <c r="CX5" s="186"/>
      <c r="CY5" s="187"/>
      <c r="CZ5" s="185"/>
      <c r="DA5" s="186"/>
      <c r="DB5" s="186"/>
      <c r="DC5" s="186"/>
      <c r="DD5" s="186"/>
      <c r="DE5" s="186"/>
      <c r="DF5" s="186"/>
      <c r="DG5" s="186"/>
      <c r="DH5" s="186"/>
      <c r="DI5" s="186"/>
      <c r="DJ5" s="186"/>
      <c r="DK5" s="186"/>
      <c r="DL5" s="186"/>
      <c r="DM5" s="187"/>
      <c r="DN5" s="210" t="s">
        <v>2</v>
      </c>
      <c r="DO5" s="211"/>
      <c r="DP5" s="211"/>
      <c r="DQ5" s="211"/>
      <c r="DR5" s="211"/>
      <c r="DS5" s="211"/>
      <c r="DT5" s="211"/>
      <c r="DU5" s="211"/>
      <c r="DV5" s="211"/>
      <c r="DW5" s="212"/>
      <c r="DX5" s="210" t="s">
        <v>22</v>
      </c>
      <c r="DY5" s="211"/>
      <c r="DZ5" s="211"/>
      <c r="EA5" s="211"/>
      <c r="EB5" s="211"/>
      <c r="EC5" s="211"/>
      <c r="ED5" s="211"/>
      <c r="EE5" s="211"/>
      <c r="EF5" s="211"/>
      <c r="EG5" s="212"/>
    </row>
    <row r="6" spans="1:137" s="7" customFormat="1" ht="12.75" x14ac:dyDescent="0.2">
      <c r="A6" s="213">
        <v>1</v>
      </c>
      <c r="B6" s="214"/>
      <c r="C6" s="214"/>
      <c r="D6" s="214"/>
      <c r="E6" s="214"/>
      <c r="F6" s="215"/>
      <c r="G6" s="213">
        <v>2</v>
      </c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4"/>
      <c r="AB6" s="215"/>
      <c r="AC6" s="213">
        <v>3</v>
      </c>
      <c r="AD6" s="226"/>
      <c r="AE6" s="226"/>
      <c r="AF6" s="226"/>
      <c r="AG6" s="226"/>
      <c r="AH6" s="226"/>
      <c r="AI6" s="226"/>
      <c r="AJ6" s="226"/>
      <c r="AK6" s="226"/>
      <c r="AL6" s="226"/>
      <c r="AM6" s="226"/>
      <c r="AN6" s="226"/>
      <c r="AO6" s="227"/>
      <c r="AP6" s="213">
        <v>4</v>
      </c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5"/>
      <c r="BC6" s="213">
        <v>5</v>
      </c>
      <c r="BD6" s="214"/>
      <c r="BE6" s="214"/>
      <c r="BF6" s="214"/>
      <c r="BG6" s="214"/>
      <c r="BH6" s="214"/>
      <c r="BI6" s="214"/>
      <c r="BJ6" s="214"/>
      <c r="BK6" s="214"/>
      <c r="BL6" s="215"/>
      <c r="BM6" s="213">
        <v>6</v>
      </c>
      <c r="BN6" s="214"/>
      <c r="BO6" s="214"/>
      <c r="BP6" s="214"/>
      <c r="BQ6" s="214"/>
      <c r="BR6" s="214"/>
      <c r="BS6" s="214"/>
      <c r="BT6" s="214"/>
      <c r="BU6" s="214"/>
      <c r="BV6" s="214"/>
      <c r="BW6" s="214"/>
      <c r="BX6" s="214"/>
      <c r="BY6" s="214"/>
      <c r="BZ6" s="213">
        <v>7</v>
      </c>
      <c r="CA6" s="214"/>
      <c r="CB6" s="214"/>
      <c r="CC6" s="214"/>
      <c r="CD6" s="214"/>
      <c r="CE6" s="214"/>
      <c r="CF6" s="214"/>
      <c r="CG6" s="214"/>
      <c r="CH6" s="214"/>
      <c r="CI6" s="214"/>
      <c r="CJ6" s="214"/>
      <c r="CK6" s="214"/>
      <c r="CL6" s="215"/>
      <c r="CM6" s="213">
        <v>8</v>
      </c>
      <c r="CN6" s="214"/>
      <c r="CO6" s="214"/>
      <c r="CP6" s="214"/>
      <c r="CQ6" s="214"/>
      <c r="CR6" s="214"/>
      <c r="CS6" s="214"/>
      <c r="CT6" s="214"/>
      <c r="CU6" s="214"/>
      <c r="CV6" s="214"/>
      <c r="CW6" s="214"/>
      <c r="CX6" s="214"/>
      <c r="CY6" s="215"/>
      <c r="CZ6" s="213">
        <v>9</v>
      </c>
      <c r="DA6" s="214"/>
      <c r="DB6" s="214"/>
      <c r="DC6" s="214"/>
      <c r="DD6" s="214"/>
      <c r="DE6" s="214"/>
      <c r="DF6" s="214"/>
      <c r="DG6" s="214"/>
      <c r="DH6" s="214"/>
      <c r="DI6" s="214"/>
      <c r="DJ6" s="214"/>
      <c r="DK6" s="214"/>
      <c r="DL6" s="214"/>
      <c r="DM6" s="215"/>
      <c r="DN6" s="213">
        <v>10</v>
      </c>
      <c r="DO6" s="214"/>
      <c r="DP6" s="214"/>
      <c r="DQ6" s="214"/>
      <c r="DR6" s="214"/>
      <c r="DS6" s="214"/>
      <c r="DT6" s="214"/>
      <c r="DU6" s="214"/>
      <c r="DV6" s="214"/>
      <c r="DW6" s="215"/>
      <c r="DX6" s="213">
        <v>11</v>
      </c>
      <c r="DY6" s="214"/>
      <c r="DZ6" s="214"/>
      <c r="EA6" s="214"/>
      <c r="EB6" s="214"/>
      <c r="EC6" s="214"/>
      <c r="ED6" s="214"/>
      <c r="EE6" s="214"/>
      <c r="EF6" s="214"/>
      <c r="EG6" s="215"/>
    </row>
    <row r="7" spans="1:137" s="6" customFormat="1" ht="98.25" customHeight="1" x14ac:dyDescent="0.2">
      <c r="A7" s="147" t="s">
        <v>6</v>
      </c>
      <c r="B7" s="148"/>
      <c r="C7" s="148"/>
      <c r="D7" s="148"/>
      <c r="E7" s="148"/>
      <c r="F7" s="149"/>
      <c r="G7" s="141" t="s">
        <v>36</v>
      </c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7"/>
      <c r="AC7" s="151" t="s">
        <v>1</v>
      </c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3"/>
      <c r="AP7" s="151" t="s">
        <v>1</v>
      </c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B7" s="153"/>
      <c r="BC7" s="151" t="s">
        <v>1</v>
      </c>
      <c r="BD7" s="152"/>
      <c r="BE7" s="152"/>
      <c r="BF7" s="152"/>
      <c r="BG7" s="152"/>
      <c r="BH7" s="152"/>
      <c r="BI7" s="152"/>
      <c r="BJ7" s="152"/>
      <c r="BK7" s="152"/>
      <c r="BL7" s="153"/>
      <c r="BM7" s="151" t="s">
        <v>1</v>
      </c>
      <c r="BN7" s="152"/>
      <c r="BO7" s="152"/>
      <c r="BP7" s="152"/>
      <c r="BQ7" s="152"/>
      <c r="BR7" s="152"/>
      <c r="BS7" s="152"/>
      <c r="BT7" s="152"/>
      <c r="BU7" s="152"/>
      <c r="BV7" s="152"/>
      <c r="BW7" s="152"/>
      <c r="BX7" s="152"/>
      <c r="BY7" s="152"/>
      <c r="BZ7" s="144"/>
      <c r="CA7" s="145"/>
      <c r="CB7" s="145"/>
      <c r="CC7" s="145"/>
      <c r="CD7" s="145"/>
      <c r="CE7" s="145"/>
      <c r="CF7" s="145"/>
      <c r="CG7" s="145"/>
      <c r="CH7" s="145"/>
      <c r="CI7" s="145"/>
      <c r="CJ7" s="145"/>
      <c r="CK7" s="145"/>
      <c r="CL7" s="146"/>
      <c r="CM7" s="144"/>
      <c r="CN7" s="145"/>
      <c r="CO7" s="145"/>
      <c r="CP7" s="145"/>
      <c r="CQ7" s="145"/>
      <c r="CR7" s="145"/>
      <c r="CS7" s="145"/>
      <c r="CT7" s="145"/>
      <c r="CU7" s="145"/>
      <c r="CV7" s="145"/>
      <c r="CW7" s="145"/>
      <c r="CX7" s="145"/>
      <c r="CY7" s="146"/>
      <c r="CZ7" s="144"/>
      <c r="DA7" s="145"/>
      <c r="DB7" s="145"/>
      <c r="DC7" s="145"/>
      <c r="DD7" s="145"/>
      <c r="DE7" s="145"/>
      <c r="DF7" s="145"/>
      <c r="DG7" s="145"/>
      <c r="DH7" s="145"/>
      <c r="DI7" s="145"/>
      <c r="DJ7" s="145"/>
      <c r="DK7" s="145"/>
      <c r="DL7" s="145"/>
      <c r="DM7" s="146"/>
      <c r="DN7" s="144"/>
      <c r="DO7" s="145"/>
      <c r="DP7" s="145"/>
      <c r="DQ7" s="145"/>
      <c r="DR7" s="145"/>
      <c r="DS7" s="145"/>
      <c r="DT7" s="145"/>
      <c r="DU7" s="145"/>
      <c r="DV7" s="145"/>
      <c r="DW7" s="146"/>
      <c r="DX7" s="151"/>
      <c r="DY7" s="152"/>
      <c r="DZ7" s="152"/>
      <c r="EA7" s="152"/>
      <c r="EB7" s="152"/>
      <c r="EC7" s="152"/>
      <c r="ED7" s="152"/>
      <c r="EE7" s="152"/>
      <c r="EF7" s="152"/>
      <c r="EG7" s="153"/>
    </row>
    <row r="8" spans="1:137" s="6" customFormat="1" ht="78" customHeight="1" x14ac:dyDescent="0.2">
      <c r="A8" s="147" t="s">
        <v>25</v>
      </c>
      <c r="B8" s="148"/>
      <c r="C8" s="148"/>
      <c r="D8" s="148"/>
      <c r="E8" s="148"/>
      <c r="F8" s="149"/>
      <c r="G8" s="141" t="s">
        <v>35</v>
      </c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  <c r="AA8" s="126"/>
      <c r="AB8" s="127"/>
      <c r="AC8" s="144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6"/>
      <c r="AP8" s="144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6"/>
      <c r="BC8" s="144"/>
      <c r="BD8" s="145"/>
      <c r="BE8" s="145"/>
      <c r="BF8" s="145"/>
      <c r="BG8" s="145"/>
      <c r="BH8" s="145"/>
      <c r="BI8" s="145"/>
      <c r="BJ8" s="145"/>
      <c r="BK8" s="145"/>
      <c r="BL8" s="146"/>
      <c r="BM8" s="144"/>
      <c r="BN8" s="145"/>
      <c r="BO8" s="145"/>
      <c r="BP8" s="145"/>
      <c r="BQ8" s="145"/>
      <c r="BR8" s="145"/>
      <c r="BS8" s="145"/>
      <c r="BT8" s="145"/>
      <c r="BU8" s="145"/>
      <c r="BV8" s="145"/>
      <c r="BW8" s="145"/>
      <c r="BX8" s="145"/>
      <c r="BY8" s="145"/>
      <c r="BZ8" s="144"/>
      <c r="CA8" s="145"/>
      <c r="CB8" s="145"/>
      <c r="CC8" s="145"/>
      <c r="CD8" s="145"/>
      <c r="CE8" s="145"/>
      <c r="CF8" s="145"/>
      <c r="CG8" s="145"/>
      <c r="CH8" s="145"/>
      <c r="CI8" s="145"/>
      <c r="CJ8" s="145"/>
      <c r="CK8" s="145"/>
      <c r="CL8" s="146"/>
      <c r="CM8" s="144"/>
      <c r="CN8" s="145"/>
      <c r="CO8" s="145"/>
      <c r="CP8" s="145"/>
      <c r="CQ8" s="145"/>
      <c r="CR8" s="145"/>
      <c r="CS8" s="145"/>
      <c r="CT8" s="145"/>
      <c r="CU8" s="145"/>
      <c r="CV8" s="145"/>
      <c r="CW8" s="145"/>
      <c r="CX8" s="145"/>
      <c r="CY8" s="146"/>
      <c r="CZ8" s="144"/>
      <c r="DA8" s="145"/>
      <c r="DB8" s="145"/>
      <c r="DC8" s="145"/>
      <c r="DD8" s="145"/>
      <c r="DE8" s="145"/>
      <c r="DF8" s="145"/>
      <c r="DG8" s="145"/>
      <c r="DH8" s="145"/>
      <c r="DI8" s="145"/>
      <c r="DJ8" s="145"/>
      <c r="DK8" s="145"/>
      <c r="DL8" s="145"/>
      <c r="DM8" s="146"/>
      <c r="DN8" s="144"/>
      <c r="DO8" s="145"/>
      <c r="DP8" s="145"/>
      <c r="DQ8" s="145"/>
      <c r="DR8" s="145"/>
      <c r="DS8" s="145"/>
      <c r="DT8" s="145"/>
      <c r="DU8" s="145"/>
      <c r="DV8" s="145"/>
      <c r="DW8" s="146"/>
      <c r="DX8" s="151"/>
      <c r="DY8" s="152"/>
      <c r="DZ8" s="152"/>
      <c r="EA8" s="152"/>
      <c r="EB8" s="152"/>
      <c r="EC8" s="152"/>
      <c r="ED8" s="152"/>
      <c r="EE8" s="152"/>
      <c r="EF8" s="152"/>
      <c r="EG8" s="153"/>
    </row>
    <row r="9" spans="1:137" s="6" customFormat="1" ht="51.75" customHeight="1" x14ac:dyDescent="0.2">
      <c r="A9" s="147" t="s">
        <v>26</v>
      </c>
      <c r="B9" s="148"/>
      <c r="C9" s="148"/>
      <c r="D9" s="148"/>
      <c r="E9" s="148"/>
      <c r="F9" s="149"/>
      <c r="G9" s="141" t="s">
        <v>29</v>
      </c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7"/>
      <c r="AC9" s="144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6"/>
      <c r="BC9" s="144"/>
      <c r="BD9" s="145"/>
      <c r="BE9" s="145"/>
      <c r="BF9" s="145"/>
      <c r="BG9" s="145"/>
      <c r="BH9" s="145"/>
      <c r="BI9" s="145"/>
      <c r="BJ9" s="145"/>
      <c r="BK9" s="145"/>
      <c r="BL9" s="146"/>
      <c r="BM9" s="144"/>
      <c r="BN9" s="145"/>
      <c r="BO9" s="145"/>
      <c r="BP9" s="145"/>
      <c r="BQ9" s="145"/>
      <c r="BR9" s="145"/>
      <c r="BS9" s="145"/>
      <c r="BT9" s="145"/>
      <c r="BU9" s="145"/>
      <c r="BV9" s="145"/>
      <c r="BW9" s="145"/>
      <c r="BX9" s="145"/>
      <c r="BY9" s="145"/>
      <c r="BZ9" s="144"/>
      <c r="CA9" s="145"/>
      <c r="CB9" s="145"/>
      <c r="CC9" s="145"/>
      <c r="CD9" s="145"/>
      <c r="CE9" s="145"/>
      <c r="CF9" s="145"/>
      <c r="CG9" s="145"/>
      <c r="CH9" s="145"/>
      <c r="CI9" s="145"/>
      <c r="CJ9" s="145"/>
      <c r="CK9" s="145"/>
      <c r="CL9" s="146"/>
      <c r="CM9" s="144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6"/>
      <c r="CZ9" s="144"/>
      <c r="DA9" s="145"/>
      <c r="DB9" s="145"/>
      <c r="DC9" s="145"/>
      <c r="DD9" s="145"/>
      <c r="DE9" s="145"/>
      <c r="DF9" s="145"/>
      <c r="DG9" s="145"/>
      <c r="DH9" s="145"/>
      <c r="DI9" s="145"/>
      <c r="DJ9" s="145"/>
      <c r="DK9" s="145"/>
      <c r="DL9" s="145"/>
      <c r="DM9" s="146"/>
      <c r="DN9" s="144"/>
      <c r="DO9" s="145"/>
      <c r="DP9" s="145"/>
      <c r="DQ9" s="145"/>
      <c r="DR9" s="145"/>
      <c r="DS9" s="145"/>
      <c r="DT9" s="145"/>
      <c r="DU9" s="145"/>
      <c r="DV9" s="145"/>
      <c r="DW9" s="146"/>
      <c r="DX9" s="151"/>
      <c r="DY9" s="152"/>
      <c r="DZ9" s="152"/>
      <c r="EA9" s="152"/>
      <c r="EB9" s="152"/>
      <c r="EC9" s="152"/>
      <c r="ED9" s="152"/>
      <c r="EE9" s="152"/>
      <c r="EF9" s="152"/>
      <c r="EG9" s="153"/>
    </row>
    <row r="10" spans="1:137" s="6" customFormat="1" ht="39" customHeight="1" x14ac:dyDescent="0.2">
      <c r="A10" s="147" t="s">
        <v>28</v>
      </c>
      <c r="B10" s="148"/>
      <c r="C10" s="148"/>
      <c r="D10" s="148"/>
      <c r="E10" s="148"/>
      <c r="F10" s="149"/>
      <c r="G10" s="141" t="s">
        <v>27</v>
      </c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7"/>
      <c r="AC10" s="144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6"/>
      <c r="BC10" s="144"/>
      <c r="BD10" s="145"/>
      <c r="BE10" s="145"/>
      <c r="BF10" s="145"/>
      <c r="BG10" s="145"/>
      <c r="BH10" s="145"/>
      <c r="BI10" s="145"/>
      <c r="BJ10" s="145"/>
      <c r="BK10" s="145"/>
      <c r="BL10" s="146"/>
      <c r="BM10" s="144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4"/>
      <c r="CA10" s="145"/>
      <c r="CB10" s="145"/>
      <c r="CC10" s="145"/>
      <c r="CD10" s="145"/>
      <c r="CE10" s="145"/>
      <c r="CF10" s="145"/>
      <c r="CG10" s="145"/>
      <c r="CH10" s="145"/>
      <c r="CI10" s="145"/>
      <c r="CJ10" s="145"/>
      <c r="CK10" s="145"/>
      <c r="CL10" s="146"/>
      <c r="CM10" s="144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6"/>
      <c r="CZ10" s="144"/>
      <c r="DA10" s="145"/>
      <c r="DB10" s="145"/>
      <c r="DC10" s="145"/>
      <c r="DD10" s="145"/>
      <c r="DE10" s="145"/>
      <c r="DF10" s="145"/>
      <c r="DG10" s="145"/>
      <c r="DH10" s="145"/>
      <c r="DI10" s="145"/>
      <c r="DJ10" s="145"/>
      <c r="DK10" s="145"/>
      <c r="DL10" s="145"/>
      <c r="DM10" s="146"/>
      <c r="DN10" s="144"/>
      <c r="DO10" s="145"/>
      <c r="DP10" s="145"/>
      <c r="DQ10" s="145"/>
      <c r="DR10" s="145"/>
      <c r="DS10" s="145"/>
      <c r="DT10" s="145"/>
      <c r="DU10" s="145"/>
      <c r="DV10" s="145"/>
      <c r="DW10" s="146"/>
      <c r="DX10" s="151"/>
      <c r="DY10" s="152"/>
      <c r="DZ10" s="152"/>
      <c r="EA10" s="152"/>
      <c r="EB10" s="152"/>
      <c r="EC10" s="152"/>
      <c r="ED10" s="152"/>
      <c r="EE10" s="152"/>
      <c r="EF10" s="152"/>
      <c r="EG10" s="153"/>
    </row>
    <row r="11" spans="1:137" s="6" customFormat="1" ht="16.5" customHeight="1" x14ac:dyDescent="0.2">
      <c r="A11" s="197"/>
      <c r="B11" s="198"/>
      <c r="C11" s="198"/>
      <c r="D11" s="198"/>
      <c r="E11" s="198"/>
      <c r="F11" s="199"/>
      <c r="G11" s="200"/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95"/>
      <c r="U11" s="195"/>
      <c r="V11" s="195"/>
      <c r="W11" s="195"/>
      <c r="X11" s="195"/>
      <c r="Y11" s="195"/>
      <c r="Z11" s="195"/>
      <c r="AA11" s="195"/>
      <c r="AB11" s="196"/>
      <c r="AC11" s="144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6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6"/>
      <c r="BC11" s="144"/>
      <c r="BD11" s="145"/>
      <c r="BE11" s="145"/>
      <c r="BF11" s="145"/>
      <c r="BG11" s="145"/>
      <c r="BH11" s="145"/>
      <c r="BI11" s="145"/>
      <c r="BJ11" s="145"/>
      <c r="BK11" s="145"/>
      <c r="BL11" s="146"/>
      <c r="BM11" s="144"/>
      <c r="BN11" s="145"/>
      <c r="BO11" s="145"/>
      <c r="BP11" s="145"/>
      <c r="BQ11" s="145"/>
      <c r="BR11" s="145"/>
      <c r="BS11" s="145"/>
      <c r="BT11" s="145"/>
      <c r="BU11" s="145"/>
      <c r="BV11" s="145"/>
      <c r="BW11" s="145"/>
      <c r="BX11" s="145"/>
      <c r="BY11" s="145"/>
      <c r="BZ11" s="144"/>
      <c r="CA11" s="145"/>
      <c r="CB11" s="145"/>
      <c r="CC11" s="145"/>
      <c r="CD11" s="145"/>
      <c r="CE11" s="145"/>
      <c r="CF11" s="145"/>
      <c r="CG11" s="145"/>
      <c r="CH11" s="145"/>
      <c r="CI11" s="145"/>
      <c r="CJ11" s="145"/>
      <c r="CK11" s="145"/>
      <c r="CL11" s="146"/>
      <c r="CM11" s="144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6"/>
      <c r="CZ11" s="144"/>
      <c r="DA11" s="145"/>
      <c r="DB11" s="145"/>
      <c r="DC11" s="145"/>
      <c r="DD11" s="145"/>
      <c r="DE11" s="145"/>
      <c r="DF11" s="145"/>
      <c r="DG11" s="145"/>
      <c r="DH11" s="145"/>
      <c r="DI11" s="145"/>
      <c r="DJ11" s="145"/>
      <c r="DK11" s="145"/>
      <c r="DL11" s="145"/>
      <c r="DM11" s="146"/>
      <c r="DN11" s="144"/>
      <c r="DO11" s="145"/>
      <c r="DP11" s="145"/>
      <c r="DQ11" s="145"/>
      <c r="DR11" s="145"/>
      <c r="DS11" s="145"/>
      <c r="DT11" s="145"/>
      <c r="DU11" s="145"/>
      <c r="DV11" s="145"/>
      <c r="DW11" s="146"/>
      <c r="DX11" s="151"/>
      <c r="DY11" s="152"/>
      <c r="DZ11" s="152"/>
      <c r="EA11" s="152"/>
      <c r="EB11" s="152"/>
      <c r="EC11" s="152"/>
      <c r="ED11" s="152"/>
      <c r="EE11" s="152"/>
      <c r="EF11" s="152"/>
      <c r="EG11" s="153"/>
    </row>
    <row r="12" spans="1:137" s="6" customFormat="1" ht="82.5" customHeight="1" x14ac:dyDescent="0.2">
      <c r="A12" s="147" t="s">
        <v>7</v>
      </c>
      <c r="B12" s="148"/>
      <c r="C12" s="148"/>
      <c r="D12" s="148"/>
      <c r="E12" s="148"/>
      <c r="F12" s="149"/>
      <c r="G12" s="200" t="s">
        <v>37</v>
      </c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195"/>
      <c r="T12" s="195"/>
      <c r="U12" s="195"/>
      <c r="V12" s="195"/>
      <c r="W12" s="195"/>
      <c r="X12" s="195"/>
      <c r="Y12" s="195"/>
      <c r="Z12" s="195"/>
      <c r="AA12" s="195"/>
      <c r="AB12" s="196"/>
      <c r="AC12" s="151" t="s">
        <v>1</v>
      </c>
      <c r="AD12" s="152"/>
      <c r="AE12" s="152"/>
      <c r="AF12" s="152"/>
      <c r="AG12" s="152"/>
      <c r="AH12" s="152"/>
      <c r="AI12" s="152"/>
      <c r="AJ12" s="152"/>
      <c r="AK12" s="152"/>
      <c r="AL12" s="152"/>
      <c r="AM12" s="152"/>
      <c r="AN12" s="152"/>
      <c r="AO12" s="153"/>
      <c r="AP12" s="151" t="s">
        <v>1</v>
      </c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3"/>
      <c r="BC12" s="151" t="s">
        <v>1</v>
      </c>
      <c r="BD12" s="152"/>
      <c r="BE12" s="152"/>
      <c r="BF12" s="152"/>
      <c r="BG12" s="152"/>
      <c r="BH12" s="152"/>
      <c r="BI12" s="152"/>
      <c r="BJ12" s="152"/>
      <c r="BK12" s="152"/>
      <c r="BL12" s="153"/>
      <c r="BM12" s="151" t="s">
        <v>1</v>
      </c>
      <c r="BN12" s="152"/>
      <c r="BO12" s="152"/>
      <c r="BP12" s="152"/>
      <c r="BQ12" s="152"/>
      <c r="BR12" s="152"/>
      <c r="BS12" s="152"/>
      <c r="BT12" s="152"/>
      <c r="BU12" s="152"/>
      <c r="BV12" s="152"/>
      <c r="BW12" s="152"/>
      <c r="BX12" s="152"/>
      <c r="BY12" s="152"/>
      <c r="BZ12" s="144"/>
      <c r="CA12" s="145"/>
      <c r="CB12" s="145"/>
      <c r="CC12" s="145"/>
      <c r="CD12" s="145"/>
      <c r="CE12" s="145"/>
      <c r="CF12" s="145"/>
      <c r="CG12" s="145"/>
      <c r="CH12" s="145"/>
      <c r="CI12" s="145"/>
      <c r="CJ12" s="145"/>
      <c r="CK12" s="145"/>
      <c r="CL12" s="146"/>
      <c r="CM12" s="144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6"/>
      <c r="CZ12" s="144"/>
      <c r="DA12" s="145"/>
      <c r="DB12" s="145"/>
      <c r="DC12" s="145"/>
      <c r="DD12" s="145"/>
      <c r="DE12" s="145"/>
      <c r="DF12" s="145"/>
      <c r="DG12" s="145"/>
      <c r="DH12" s="145"/>
      <c r="DI12" s="145"/>
      <c r="DJ12" s="145"/>
      <c r="DK12" s="145"/>
      <c r="DL12" s="145"/>
      <c r="DM12" s="146"/>
      <c r="DN12" s="144"/>
      <c r="DO12" s="145"/>
      <c r="DP12" s="145"/>
      <c r="DQ12" s="145"/>
      <c r="DR12" s="145"/>
      <c r="DS12" s="145"/>
      <c r="DT12" s="145"/>
      <c r="DU12" s="145"/>
      <c r="DV12" s="145"/>
      <c r="DW12" s="146"/>
      <c r="DX12" s="151"/>
      <c r="DY12" s="152"/>
      <c r="DZ12" s="152"/>
      <c r="EA12" s="152"/>
      <c r="EB12" s="152"/>
      <c r="EC12" s="152"/>
      <c r="ED12" s="152"/>
      <c r="EE12" s="152"/>
      <c r="EF12" s="152"/>
      <c r="EG12" s="153"/>
    </row>
    <row r="13" spans="1:137" s="6" customFormat="1" ht="78.75" customHeight="1" x14ac:dyDescent="0.2">
      <c r="A13" s="147" t="s">
        <v>30</v>
      </c>
      <c r="B13" s="148"/>
      <c r="C13" s="148"/>
      <c r="D13" s="148"/>
      <c r="E13" s="148"/>
      <c r="F13" s="149"/>
      <c r="G13" s="200" t="s">
        <v>35</v>
      </c>
      <c r="H13" s="195"/>
      <c r="I13" s="195"/>
      <c r="J13" s="195"/>
      <c r="K13" s="195"/>
      <c r="L13" s="195"/>
      <c r="M13" s="195"/>
      <c r="N13" s="195"/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6"/>
      <c r="AC13" s="144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6"/>
      <c r="AP13" s="144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6"/>
      <c r="BC13" s="144"/>
      <c r="BD13" s="145"/>
      <c r="BE13" s="145"/>
      <c r="BF13" s="145"/>
      <c r="BG13" s="145"/>
      <c r="BH13" s="145"/>
      <c r="BI13" s="145"/>
      <c r="BJ13" s="145"/>
      <c r="BK13" s="145"/>
      <c r="BL13" s="146"/>
      <c r="BM13" s="144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4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6"/>
      <c r="CM13" s="144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6"/>
      <c r="CZ13" s="144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6"/>
      <c r="DN13" s="144"/>
      <c r="DO13" s="145"/>
      <c r="DP13" s="145"/>
      <c r="DQ13" s="145"/>
      <c r="DR13" s="145"/>
      <c r="DS13" s="145"/>
      <c r="DT13" s="145"/>
      <c r="DU13" s="145"/>
      <c r="DV13" s="145"/>
      <c r="DW13" s="146"/>
      <c r="DX13" s="151"/>
      <c r="DY13" s="152"/>
      <c r="DZ13" s="152"/>
      <c r="EA13" s="152"/>
      <c r="EB13" s="152"/>
      <c r="EC13" s="152"/>
      <c r="ED13" s="152"/>
      <c r="EE13" s="152"/>
      <c r="EF13" s="152"/>
      <c r="EG13" s="153"/>
    </row>
    <row r="14" spans="1:137" s="6" customFormat="1" ht="54" customHeight="1" x14ac:dyDescent="0.2">
      <c r="A14" s="147" t="s">
        <v>31</v>
      </c>
      <c r="B14" s="148"/>
      <c r="C14" s="148"/>
      <c r="D14" s="148"/>
      <c r="E14" s="148"/>
      <c r="F14" s="149"/>
      <c r="G14" s="200" t="s">
        <v>29</v>
      </c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95"/>
      <c r="Z14" s="195"/>
      <c r="AA14" s="195"/>
      <c r="AB14" s="196"/>
      <c r="AC14" s="144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6"/>
      <c r="AP14" s="144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6"/>
      <c r="BC14" s="144"/>
      <c r="BD14" s="145"/>
      <c r="BE14" s="145"/>
      <c r="BF14" s="145"/>
      <c r="BG14" s="145"/>
      <c r="BH14" s="145"/>
      <c r="BI14" s="145"/>
      <c r="BJ14" s="145"/>
      <c r="BK14" s="145"/>
      <c r="BL14" s="146"/>
      <c r="BM14" s="144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45"/>
      <c r="BZ14" s="144"/>
      <c r="CA14" s="145"/>
      <c r="CB14" s="145"/>
      <c r="CC14" s="145"/>
      <c r="CD14" s="145"/>
      <c r="CE14" s="145"/>
      <c r="CF14" s="145"/>
      <c r="CG14" s="145"/>
      <c r="CH14" s="145"/>
      <c r="CI14" s="145"/>
      <c r="CJ14" s="145"/>
      <c r="CK14" s="145"/>
      <c r="CL14" s="146"/>
      <c r="CM14" s="144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6"/>
      <c r="CZ14" s="144"/>
      <c r="DA14" s="145"/>
      <c r="DB14" s="145"/>
      <c r="DC14" s="145"/>
      <c r="DD14" s="145"/>
      <c r="DE14" s="145"/>
      <c r="DF14" s="145"/>
      <c r="DG14" s="145"/>
      <c r="DH14" s="145"/>
      <c r="DI14" s="145"/>
      <c r="DJ14" s="145"/>
      <c r="DK14" s="145"/>
      <c r="DL14" s="145"/>
      <c r="DM14" s="146"/>
      <c r="DN14" s="144"/>
      <c r="DO14" s="145"/>
      <c r="DP14" s="145"/>
      <c r="DQ14" s="145"/>
      <c r="DR14" s="145"/>
      <c r="DS14" s="145"/>
      <c r="DT14" s="145"/>
      <c r="DU14" s="145"/>
      <c r="DV14" s="145"/>
      <c r="DW14" s="146"/>
      <c r="DX14" s="151"/>
      <c r="DY14" s="152"/>
      <c r="DZ14" s="152"/>
      <c r="EA14" s="152"/>
      <c r="EB14" s="152"/>
      <c r="EC14" s="152"/>
      <c r="ED14" s="152"/>
      <c r="EE14" s="152"/>
      <c r="EF14" s="152"/>
      <c r="EG14" s="153"/>
    </row>
    <row r="15" spans="1:137" s="6" customFormat="1" ht="39" customHeight="1" x14ac:dyDescent="0.2">
      <c r="A15" s="147" t="s">
        <v>32</v>
      </c>
      <c r="B15" s="148"/>
      <c r="C15" s="148"/>
      <c r="D15" s="148"/>
      <c r="E15" s="148"/>
      <c r="F15" s="149"/>
      <c r="G15" s="200" t="s">
        <v>27</v>
      </c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5"/>
      <c r="U15" s="195"/>
      <c r="V15" s="195"/>
      <c r="W15" s="195"/>
      <c r="X15" s="195"/>
      <c r="Y15" s="195"/>
      <c r="Z15" s="195"/>
      <c r="AA15" s="195"/>
      <c r="AB15" s="196"/>
      <c r="AC15" s="144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46"/>
      <c r="AP15" s="144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6"/>
      <c r="BC15" s="144"/>
      <c r="BD15" s="145"/>
      <c r="BE15" s="145"/>
      <c r="BF15" s="145"/>
      <c r="BG15" s="145"/>
      <c r="BH15" s="145"/>
      <c r="BI15" s="145"/>
      <c r="BJ15" s="145"/>
      <c r="BK15" s="145"/>
      <c r="BL15" s="146"/>
      <c r="BM15" s="144"/>
      <c r="BN15" s="145"/>
      <c r="BO15" s="145"/>
      <c r="BP15" s="145"/>
      <c r="BQ15" s="145"/>
      <c r="BR15" s="145"/>
      <c r="BS15" s="145"/>
      <c r="BT15" s="145"/>
      <c r="BU15" s="145"/>
      <c r="BV15" s="145"/>
      <c r="BW15" s="145"/>
      <c r="BX15" s="145"/>
      <c r="BY15" s="145"/>
      <c r="BZ15" s="144"/>
      <c r="CA15" s="145"/>
      <c r="CB15" s="145"/>
      <c r="CC15" s="145"/>
      <c r="CD15" s="145"/>
      <c r="CE15" s="145"/>
      <c r="CF15" s="145"/>
      <c r="CG15" s="145"/>
      <c r="CH15" s="145"/>
      <c r="CI15" s="145"/>
      <c r="CJ15" s="145"/>
      <c r="CK15" s="145"/>
      <c r="CL15" s="146"/>
      <c r="CM15" s="144"/>
      <c r="CN15" s="145"/>
      <c r="CO15" s="145"/>
      <c r="CP15" s="145"/>
      <c r="CQ15" s="145"/>
      <c r="CR15" s="145"/>
      <c r="CS15" s="145"/>
      <c r="CT15" s="145"/>
      <c r="CU15" s="145"/>
      <c r="CV15" s="145"/>
      <c r="CW15" s="145"/>
      <c r="CX15" s="145"/>
      <c r="CY15" s="146"/>
      <c r="CZ15" s="144"/>
      <c r="DA15" s="145"/>
      <c r="DB15" s="145"/>
      <c r="DC15" s="145"/>
      <c r="DD15" s="145"/>
      <c r="DE15" s="145"/>
      <c r="DF15" s="145"/>
      <c r="DG15" s="145"/>
      <c r="DH15" s="145"/>
      <c r="DI15" s="145"/>
      <c r="DJ15" s="145"/>
      <c r="DK15" s="145"/>
      <c r="DL15" s="145"/>
      <c r="DM15" s="146"/>
      <c r="DN15" s="144"/>
      <c r="DO15" s="145"/>
      <c r="DP15" s="145"/>
      <c r="DQ15" s="145"/>
      <c r="DR15" s="145"/>
      <c r="DS15" s="145"/>
      <c r="DT15" s="145"/>
      <c r="DU15" s="145"/>
      <c r="DV15" s="145"/>
      <c r="DW15" s="146"/>
      <c r="DX15" s="151"/>
      <c r="DY15" s="152"/>
      <c r="DZ15" s="152"/>
      <c r="EA15" s="152"/>
      <c r="EB15" s="152"/>
      <c r="EC15" s="152"/>
      <c r="ED15" s="152"/>
      <c r="EE15" s="152"/>
      <c r="EF15" s="152"/>
      <c r="EG15" s="153"/>
    </row>
    <row r="16" spans="1:137" s="6" customFormat="1" ht="16.5" customHeight="1" x14ac:dyDescent="0.2">
      <c r="A16" s="197"/>
      <c r="B16" s="198"/>
      <c r="C16" s="198"/>
      <c r="D16" s="198"/>
      <c r="E16" s="198"/>
      <c r="F16" s="199"/>
      <c r="G16" s="200"/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6"/>
      <c r="AC16" s="144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6"/>
      <c r="AP16" s="144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6"/>
      <c r="BC16" s="144"/>
      <c r="BD16" s="145"/>
      <c r="BE16" s="145"/>
      <c r="BF16" s="145"/>
      <c r="BG16" s="145"/>
      <c r="BH16" s="145"/>
      <c r="BI16" s="145"/>
      <c r="BJ16" s="145"/>
      <c r="BK16" s="145"/>
      <c r="BL16" s="146"/>
      <c r="BM16" s="144"/>
      <c r="BN16" s="145"/>
      <c r="BO16" s="145"/>
      <c r="BP16" s="145"/>
      <c r="BQ16" s="145"/>
      <c r="BR16" s="145"/>
      <c r="BS16" s="145"/>
      <c r="BT16" s="145"/>
      <c r="BU16" s="145"/>
      <c r="BV16" s="145"/>
      <c r="BW16" s="145"/>
      <c r="BX16" s="145"/>
      <c r="BY16" s="145"/>
      <c r="BZ16" s="144"/>
      <c r="CA16" s="145"/>
      <c r="CB16" s="145"/>
      <c r="CC16" s="145"/>
      <c r="CD16" s="145"/>
      <c r="CE16" s="145"/>
      <c r="CF16" s="145"/>
      <c r="CG16" s="145"/>
      <c r="CH16" s="145"/>
      <c r="CI16" s="145"/>
      <c r="CJ16" s="145"/>
      <c r="CK16" s="145"/>
      <c r="CL16" s="146"/>
      <c r="CM16" s="144"/>
      <c r="CN16" s="145"/>
      <c r="CO16" s="145"/>
      <c r="CP16" s="145"/>
      <c r="CQ16" s="145"/>
      <c r="CR16" s="145"/>
      <c r="CS16" s="145"/>
      <c r="CT16" s="145"/>
      <c r="CU16" s="145"/>
      <c r="CV16" s="145"/>
      <c r="CW16" s="145"/>
      <c r="CX16" s="145"/>
      <c r="CY16" s="146"/>
      <c r="CZ16" s="144"/>
      <c r="DA16" s="145"/>
      <c r="DB16" s="145"/>
      <c r="DC16" s="145"/>
      <c r="DD16" s="145"/>
      <c r="DE16" s="145"/>
      <c r="DF16" s="145"/>
      <c r="DG16" s="145"/>
      <c r="DH16" s="145"/>
      <c r="DI16" s="145"/>
      <c r="DJ16" s="145"/>
      <c r="DK16" s="145"/>
      <c r="DL16" s="145"/>
      <c r="DM16" s="146"/>
      <c r="DN16" s="144"/>
      <c r="DO16" s="145"/>
      <c r="DP16" s="145"/>
      <c r="DQ16" s="145"/>
      <c r="DR16" s="145"/>
      <c r="DS16" s="145"/>
      <c r="DT16" s="145"/>
      <c r="DU16" s="145"/>
      <c r="DV16" s="145"/>
      <c r="DW16" s="146"/>
      <c r="DX16" s="151"/>
      <c r="DY16" s="152"/>
      <c r="DZ16" s="152"/>
      <c r="EA16" s="152"/>
      <c r="EB16" s="152"/>
      <c r="EC16" s="152"/>
      <c r="ED16" s="152"/>
      <c r="EE16" s="152"/>
      <c r="EF16" s="152"/>
      <c r="EG16" s="153"/>
    </row>
    <row r="17" spans="1:137" s="6" customFormat="1" ht="16.5" customHeight="1" x14ac:dyDescent="0.2">
      <c r="A17" s="194" t="s">
        <v>16</v>
      </c>
      <c r="B17" s="126"/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95"/>
      <c r="AD17" s="195"/>
      <c r="AE17" s="195"/>
      <c r="AF17" s="195"/>
      <c r="AG17" s="195"/>
      <c r="AH17" s="195"/>
      <c r="AI17" s="195"/>
      <c r="AJ17" s="195"/>
      <c r="AK17" s="195"/>
      <c r="AL17" s="195"/>
      <c r="AM17" s="195"/>
      <c r="AN17" s="195"/>
      <c r="AO17" s="195"/>
      <c r="AP17" s="195"/>
      <c r="AQ17" s="195"/>
      <c r="AR17" s="195"/>
      <c r="AS17" s="195"/>
      <c r="AT17" s="195"/>
      <c r="AU17" s="195"/>
      <c r="AV17" s="195"/>
      <c r="AW17" s="195"/>
      <c r="AX17" s="195"/>
      <c r="AY17" s="195"/>
      <c r="AZ17" s="195"/>
      <c r="BA17" s="195"/>
      <c r="BB17" s="195"/>
      <c r="BC17" s="195"/>
      <c r="BD17" s="195"/>
      <c r="BE17" s="195"/>
      <c r="BF17" s="195"/>
      <c r="BG17" s="195"/>
      <c r="BH17" s="195"/>
      <c r="BI17" s="195"/>
      <c r="BJ17" s="195"/>
      <c r="BK17" s="195"/>
      <c r="BL17" s="195"/>
      <c r="BM17" s="195"/>
      <c r="BN17" s="195"/>
      <c r="BO17" s="195"/>
      <c r="BP17" s="195"/>
      <c r="BQ17" s="195"/>
      <c r="BR17" s="195"/>
      <c r="BS17" s="195"/>
      <c r="BT17" s="195"/>
      <c r="BU17" s="195"/>
      <c r="BV17" s="195"/>
      <c r="BW17" s="195"/>
      <c r="BX17" s="195"/>
      <c r="BY17" s="196"/>
      <c r="BZ17" s="144"/>
      <c r="CA17" s="145"/>
      <c r="CB17" s="145"/>
      <c r="CC17" s="145"/>
      <c r="CD17" s="145"/>
      <c r="CE17" s="145"/>
      <c r="CF17" s="145"/>
      <c r="CG17" s="145"/>
      <c r="CH17" s="145"/>
      <c r="CI17" s="145"/>
      <c r="CJ17" s="145"/>
      <c r="CK17" s="145"/>
      <c r="CL17" s="146"/>
      <c r="CM17" s="144"/>
      <c r="CN17" s="145"/>
      <c r="CO17" s="145"/>
      <c r="CP17" s="145"/>
      <c r="CQ17" s="145"/>
      <c r="CR17" s="145"/>
      <c r="CS17" s="145"/>
      <c r="CT17" s="145"/>
      <c r="CU17" s="145"/>
      <c r="CV17" s="145"/>
      <c r="CW17" s="145"/>
      <c r="CX17" s="145"/>
      <c r="CY17" s="146"/>
      <c r="CZ17" s="144"/>
      <c r="DA17" s="145"/>
      <c r="DB17" s="145"/>
      <c r="DC17" s="145"/>
      <c r="DD17" s="145"/>
      <c r="DE17" s="145"/>
      <c r="DF17" s="145"/>
      <c r="DG17" s="145"/>
      <c r="DH17" s="145"/>
      <c r="DI17" s="145"/>
      <c r="DJ17" s="145"/>
      <c r="DK17" s="145"/>
      <c r="DL17" s="145"/>
      <c r="DM17" s="146"/>
      <c r="DN17" s="144"/>
      <c r="DO17" s="145"/>
      <c r="DP17" s="145"/>
      <c r="DQ17" s="145"/>
      <c r="DR17" s="145"/>
      <c r="DS17" s="145"/>
      <c r="DT17" s="145"/>
      <c r="DU17" s="145"/>
      <c r="DV17" s="145"/>
      <c r="DW17" s="146"/>
      <c r="DX17" s="144"/>
      <c r="DY17" s="145"/>
      <c r="DZ17" s="145"/>
      <c r="EA17" s="145"/>
      <c r="EB17" s="145"/>
      <c r="EC17" s="145"/>
      <c r="ED17" s="145"/>
      <c r="EE17" s="145"/>
      <c r="EF17" s="145"/>
      <c r="EG17" s="146"/>
    </row>
    <row r="18" spans="1:137" ht="21" customHeight="1" x14ac:dyDescent="0.25">
      <c r="A18" s="221" t="s">
        <v>214</v>
      </c>
      <c r="B18" s="222"/>
      <c r="C18" s="222"/>
      <c r="D18" s="222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2"/>
      <c r="CQ18" s="222"/>
      <c r="CR18" s="222"/>
      <c r="CS18" s="222"/>
      <c r="CT18" s="222"/>
      <c r="CU18" s="222"/>
      <c r="CV18" s="222"/>
      <c r="CW18" s="222"/>
      <c r="CX18" s="222"/>
      <c r="CY18" s="222"/>
      <c r="CZ18" s="222"/>
      <c r="DA18" s="222"/>
      <c r="DB18" s="222"/>
      <c r="DC18" s="222"/>
      <c r="DD18" s="222"/>
      <c r="DE18" s="222"/>
      <c r="DF18" s="222"/>
      <c r="DG18" s="222"/>
      <c r="DH18" s="222"/>
      <c r="DI18" s="222"/>
      <c r="DJ18" s="222"/>
      <c r="DK18" s="222"/>
      <c r="DL18" s="222"/>
      <c r="DM18" s="222"/>
      <c r="DN18" s="222"/>
      <c r="DO18" s="222"/>
      <c r="DP18" s="222"/>
      <c r="DQ18" s="222"/>
      <c r="DR18" s="222"/>
      <c r="DS18" s="222"/>
      <c r="DT18" s="222"/>
      <c r="DU18" s="222"/>
      <c r="DV18" s="222"/>
      <c r="DW18" s="222"/>
      <c r="DX18" s="222"/>
      <c r="DY18" s="222"/>
      <c r="DZ18" s="222"/>
      <c r="EA18" s="222"/>
      <c r="EB18" s="222"/>
      <c r="EC18" s="222"/>
      <c r="ED18" s="222"/>
      <c r="EE18" s="222"/>
      <c r="EF18" s="222"/>
      <c r="EG18" s="222"/>
    </row>
  </sheetData>
  <mergeCells count="142">
    <mergeCell ref="A1:EG1"/>
    <mergeCell ref="A18:EG18"/>
    <mergeCell ref="AC3:AO5"/>
    <mergeCell ref="AC6:AO6"/>
    <mergeCell ref="AC7:AO7"/>
    <mergeCell ref="AC8:AO8"/>
    <mergeCell ref="AC9:AO9"/>
    <mergeCell ref="AC10:AO10"/>
    <mergeCell ref="AC11:AO11"/>
    <mergeCell ref="AC12:AO12"/>
    <mergeCell ref="G7:AB7"/>
    <mergeCell ref="G8:AB8"/>
    <mergeCell ref="G9:AB9"/>
    <mergeCell ref="G10:AB10"/>
    <mergeCell ref="G11:AB11"/>
    <mergeCell ref="G12:AB12"/>
    <mergeCell ref="G14:AB14"/>
    <mergeCell ref="G15:AB15"/>
    <mergeCell ref="G16:AB16"/>
    <mergeCell ref="AC13:AO13"/>
    <mergeCell ref="AC14:AO14"/>
    <mergeCell ref="AC15:AO15"/>
    <mergeCell ref="AC16:AO16"/>
    <mergeCell ref="AP3:BB5"/>
    <mergeCell ref="AP10:BB10"/>
    <mergeCell ref="BC3:BL5"/>
    <mergeCell ref="BC6:BL6"/>
    <mergeCell ref="DX8:EG8"/>
    <mergeCell ref="DX10:EG10"/>
    <mergeCell ref="DN8:DW8"/>
    <mergeCell ref="BM10:BY10"/>
    <mergeCell ref="BM3:BY5"/>
    <mergeCell ref="DX6:EG6"/>
    <mergeCell ref="DN6:DW6"/>
    <mergeCell ref="BZ6:CL6"/>
    <mergeCell ref="CM6:CY6"/>
    <mergeCell ref="DN10:DW10"/>
    <mergeCell ref="CM17:CY17"/>
    <mergeCell ref="DN9:DW9"/>
    <mergeCell ref="CZ7:DM7"/>
    <mergeCell ref="BC8:BL8"/>
    <mergeCell ref="AP13:BB13"/>
    <mergeCell ref="A9:F9"/>
    <mergeCell ref="A8:F8"/>
    <mergeCell ref="CZ8:DM8"/>
    <mergeCell ref="AP9:BB9"/>
    <mergeCell ref="BM8:BY8"/>
    <mergeCell ref="BZ8:CL8"/>
    <mergeCell ref="CM8:CY8"/>
    <mergeCell ref="AP8:BB8"/>
    <mergeCell ref="CZ9:DM9"/>
    <mergeCell ref="BZ9:CL9"/>
    <mergeCell ref="A10:F10"/>
    <mergeCell ref="BC10:BL10"/>
    <mergeCell ref="BZ10:CL10"/>
    <mergeCell ref="CM10:CY10"/>
    <mergeCell ref="CZ10:DM10"/>
    <mergeCell ref="BC12:BL12"/>
    <mergeCell ref="BZ12:CL12"/>
    <mergeCell ref="CZ13:DM13"/>
    <mergeCell ref="BZ13:CL13"/>
    <mergeCell ref="BC11:BL11"/>
    <mergeCell ref="G3:AB5"/>
    <mergeCell ref="G6:AB6"/>
    <mergeCell ref="DN4:EG4"/>
    <mergeCell ref="CM3:EG3"/>
    <mergeCell ref="BZ3:CL5"/>
    <mergeCell ref="BM9:BY9"/>
    <mergeCell ref="AP14:BB14"/>
    <mergeCell ref="DX5:EG5"/>
    <mergeCell ref="DN7:DW7"/>
    <mergeCell ref="CM4:CY5"/>
    <mergeCell ref="CZ4:DM5"/>
    <mergeCell ref="CZ6:DM6"/>
    <mergeCell ref="DX9:EG9"/>
    <mergeCell ref="DX7:EG7"/>
    <mergeCell ref="BM6:BY6"/>
    <mergeCell ref="BM11:BY11"/>
    <mergeCell ref="BM13:BY13"/>
    <mergeCell ref="BC13:BL13"/>
    <mergeCell ref="AP11:BB11"/>
    <mergeCell ref="BZ11:CL11"/>
    <mergeCell ref="CM11:CY11"/>
    <mergeCell ref="CZ11:DM11"/>
    <mergeCell ref="AP6:BB6"/>
    <mergeCell ref="CM12:CY12"/>
    <mergeCell ref="CZ17:DM17"/>
    <mergeCell ref="DN11:DW11"/>
    <mergeCell ref="BZ17:CL17"/>
    <mergeCell ref="CZ15:DM15"/>
    <mergeCell ref="CM15:CY15"/>
    <mergeCell ref="CM13:CY13"/>
    <mergeCell ref="A3:F5"/>
    <mergeCell ref="DN5:DW5"/>
    <mergeCell ref="A7:F7"/>
    <mergeCell ref="AP7:BB7"/>
    <mergeCell ref="BZ16:CL16"/>
    <mergeCell ref="CM16:CY16"/>
    <mergeCell ref="BM15:BY15"/>
    <mergeCell ref="BZ15:CL15"/>
    <mergeCell ref="A6:F6"/>
    <mergeCell ref="A11:F11"/>
    <mergeCell ref="BC7:BL7"/>
    <mergeCell ref="BM7:BY7"/>
    <mergeCell ref="BZ7:CL7"/>
    <mergeCell ref="CZ12:DM12"/>
    <mergeCell ref="BC9:BL9"/>
    <mergeCell ref="CM7:CY7"/>
    <mergeCell ref="CM9:CY9"/>
    <mergeCell ref="DX11:EG11"/>
    <mergeCell ref="DX16:EG16"/>
    <mergeCell ref="DN16:DW16"/>
    <mergeCell ref="DN15:DW15"/>
    <mergeCell ref="DX15:EG15"/>
    <mergeCell ref="DN14:DW14"/>
    <mergeCell ref="DX14:EG14"/>
    <mergeCell ref="DN13:DW13"/>
    <mergeCell ref="DX12:EG12"/>
    <mergeCell ref="A17:BY17"/>
    <mergeCell ref="DN12:DW12"/>
    <mergeCell ref="BZ14:CL14"/>
    <mergeCell ref="CZ16:DM16"/>
    <mergeCell ref="DX13:EG13"/>
    <mergeCell ref="BC14:BL14"/>
    <mergeCell ref="CM14:CY14"/>
    <mergeCell ref="BM14:BY14"/>
    <mergeCell ref="BM16:BY16"/>
    <mergeCell ref="A16:F16"/>
    <mergeCell ref="A13:F13"/>
    <mergeCell ref="BC15:BL15"/>
    <mergeCell ref="A14:F14"/>
    <mergeCell ref="A12:F12"/>
    <mergeCell ref="AP12:BB12"/>
    <mergeCell ref="BM12:BY12"/>
    <mergeCell ref="G13:AB13"/>
    <mergeCell ref="BC16:BL16"/>
    <mergeCell ref="A15:F15"/>
    <mergeCell ref="DX17:EG17"/>
    <mergeCell ref="AP15:BB15"/>
    <mergeCell ref="AP16:BB16"/>
    <mergeCell ref="DN17:DW17"/>
    <mergeCell ref="CZ14:DM14"/>
  </mergeCells>
  <phoneticPr fontId="7" type="noConversion"/>
  <pageMargins left="0.78740157480314965" right="0.78740157480314965" top="0.78740157480314965" bottom="0.39370078740157483" header="0.19685039370078741" footer="0.19685039370078741"/>
  <pageSetup paperSize="9" scale="74" orientation="landscape" r:id="rId1"/>
  <headerFooter alignWithMargins="0"/>
  <rowBreaks count="1" manualBreakCount="1">
    <brk id="11" max="1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G15"/>
  <sheetViews>
    <sheetView view="pageBreakPreview" zoomScaleNormal="100" zoomScaleSheetLayoutView="100" workbookViewId="0">
      <selection activeCell="DN7" sqref="DN7:DW7"/>
    </sheetView>
  </sheetViews>
  <sheetFormatPr defaultColWidth="0.85546875" defaultRowHeight="15" x14ac:dyDescent="0.25"/>
  <cols>
    <col min="1" max="124" width="0.85546875" style="1"/>
    <col min="125" max="125" width="2.85546875" style="1" customWidth="1"/>
    <col min="126" max="134" width="0.85546875" style="1"/>
    <col min="135" max="135" width="2.28515625" style="1" customWidth="1"/>
    <col min="136" max="136" width="1.5703125" style="1" customWidth="1"/>
    <col min="137" max="137" width="0.85546875" style="1" customWidth="1"/>
    <col min="138" max="16384" width="0.85546875" style="1"/>
  </cols>
  <sheetData>
    <row r="1" spans="1:137" s="5" customFormat="1" x14ac:dyDescent="0.25">
      <c r="A1" s="219" t="s">
        <v>226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  <c r="AN1" s="220"/>
      <c r="AO1" s="220"/>
      <c r="AP1" s="220"/>
      <c r="AQ1" s="220"/>
      <c r="AR1" s="220"/>
      <c r="AS1" s="220"/>
      <c r="AT1" s="220"/>
      <c r="AU1" s="220"/>
      <c r="AV1" s="220"/>
      <c r="AW1" s="220"/>
      <c r="AX1" s="220"/>
      <c r="AY1" s="220"/>
      <c r="AZ1" s="220"/>
      <c r="BA1" s="220"/>
      <c r="BB1" s="220"/>
      <c r="BC1" s="220"/>
      <c r="BD1" s="220"/>
      <c r="BE1" s="220"/>
      <c r="BF1" s="220"/>
      <c r="BG1" s="220"/>
      <c r="BH1" s="220"/>
      <c r="BI1" s="220"/>
      <c r="BJ1" s="220"/>
      <c r="BK1" s="220"/>
      <c r="BL1" s="220"/>
      <c r="BM1" s="220"/>
      <c r="BN1" s="220"/>
      <c r="BO1" s="220"/>
      <c r="BP1" s="220"/>
      <c r="BQ1" s="220"/>
      <c r="BR1" s="220"/>
      <c r="BS1" s="220"/>
      <c r="BT1" s="220"/>
      <c r="BU1" s="220"/>
      <c r="BV1" s="220"/>
      <c r="BW1" s="220"/>
      <c r="BX1" s="220"/>
      <c r="BY1" s="220"/>
      <c r="BZ1" s="220"/>
      <c r="CA1" s="220"/>
      <c r="CB1" s="220"/>
      <c r="CC1" s="220"/>
      <c r="CD1" s="220"/>
      <c r="CE1" s="220"/>
      <c r="CF1" s="220"/>
      <c r="CG1" s="220"/>
      <c r="CH1" s="220"/>
      <c r="CI1" s="220"/>
      <c r="CJ1" s="220"/>
      <c r="CK1" s="220"/>
      <c r="CL1" s="220"/>
      <c r="CM1" s="220"/>
      <c r="CN1" s="220"/>
      <c r="CO1" s="220"/>
      <c r="CP1" s="220"/>
      <c r="CQ1" s="220"/>
      <c r="CR1" s="220"/>
      <c r="CS1" s="220"/>
      <c r="CT1" s="220"/>
      <c r="CU1" s="220"/>
      <c r="CV1" s="220"/>
      <c r="CW1" s="220"/>
      <c r="CX1" s="220"/>
      <c r="CY1" s="220"/>
      <c r="CZ1" s="220"/>
      <c r="DA1" s="220"/>
      <c r="DB1" s="220"/>
      <c r="DC1" s="220"/>
      <c r="DD1" s="220"/>
      <c r="DE1" s="220"/>
      <c r="DF1" s="220"/>
      <c r="DG1" s="220"/>
      <c r="DH1" s="220"/>
      <c r="DI1" s="220"/>
      <c r="DJ1" s="220"/>
      <c r="DK1" s="220"/>
      <c r="DL1" s="220"/>
      <c r="DM1" s="220"/>
      <c r="DN1" s="220"/>
      <c r="DO1" s="220"/>
      <c r="DP1" s="220"/>
      <c r="DQ1" s="220"/>
      <c r="DR1" s="220"/>
      <c r="DS1" s="220"/>
      <c r="DT1" s="220"/>
      <c r="DU1" s="220"/>
      <c r="DV1" s="220"/>
      <c r="DW1" s="220"/>
      <c r="DX1" s="220"/>
      <c r="DY1" s="220"/>
      <c r="DZ1" s="220"/>
      <c r="EA1" s="220"/>
      <c r="EB1" s="220"/>
      <c r="EC1" s="220"/>
      <c r="ED1" s="220"/>
      <c r="EE1" s="220"/>
      <c r="EF1" s="220"/>
      <c r="EG1" s="220"/>
    </row>
    <row r="2" spans="1:137" s="5" customFormat="1" ht="12.75" customHeight="1" x14ac:dyDescent="0.25"/>
    <row r="3" spans="1:137" s="3" customFormat="1" ht="21.75" customHeight="1" x14ac:dyDescent="0.2">
      <c r="A3" s="201" t="s">
        <v>3</v>
      </c>
      <c r="B3" s="202"/>
      <c r="C3" s="202"/>
      <c r="D3" s="202"/>
      <c r="E3" s="202"/>
      <c r="F3" s="203"/>
      <c r="G3" s="201" t="s">
        <v>227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70"/>
      <c r="AD3" s="70"/>
      <c r="AE3" s="70"/>
      <c r="AF3" s="70"/>
      <c r="AG3" s="70"/>
      <c r="AH3" s="232" t="s">
        <v>219</v>
      </c>
      <c r="AI3" s="232"/>
      <c r="AJ3" s="232"/>
      <c r="AK3" s="232"/>
      <c r="AL3" s="232"/>
      <c r="AM3" s="232"/>
      <c r="AN3" s="232"/>
      <c r="AO3" s="232"/>
      <c r="AP3" s="201" t="s">
        <v>33</v>
      </c>
      <c r="AQ3" s="202"/>
      <c r="AR3" s="202"/>
      <c r="AS3" s="202"/>
      <c r="AT3" s="202"/>
      <c r="AU3" s="202"/>
      <c r="AV3" s="202"/>
      <c r="AW3" s="202"/>
      <c r="AX3" s="202"/>
      <c r="AY3" s="202"/>
      <c r="AZ3" s="202"/>
      <c r="BA3" s="202"/>
      <c r="BB3" s="203"/>
      <c r="BC3" s="201" t="s">
        <v>186</v>
      </c>
      <c r="BD3" s="202"/>
      <c r="BE3" s="202"/>
      <c r="BF3" s="202"/>
      <c r="BG3" s="202"/>
      <c r="BH3" s="202"/>
      <c r="BI3" s="202"/>
      <c r="BJ3" s="202"/>
      <c r="BK3" s="202"/>
      <c r="BL3" s="203"/>
      <c r="BM3" s="201" t="s">
        <v>24</v>
      </c>
      <c r="BN3" s="202"/>
      <c r="BO3" s="202"/>
      <c r="BP3" s="202"/>
      <c r="BQ3" s="202"/>
      <c r="BR3" s="202"/>
      <c r="BS3" s="202"/>
      <c r="BT3" s="202"/>
      <c r="BU3" s="202"/>
      <c r="BV3" s="202"/>
      <c r="BW3" s="202"/>
      <c r="BX3" s="202"/>
      <c r="BY3" s="202"/>
      <c r="BZ3" s="201" t="s">
        <v>236</v>
      </c>
      <c r="CA3" s="202"/>
      <c r="CB3" s="202"/>
      <c r="CC3" s="202"/>
      <c r="CD3" s="202"/>
      <c r="CE3" s="202"/>
      <c r="CF3" s="202"/>
      <c r="CG3" s="202"/>
      <c r="CH3" s="202"/>
      <c r="CI3" s="202"/>
      <c r="CJ3" s="202"/>
      <c r="CK3" s="202"/>
      <c r="CL3" s="203"/>
      <c r="CM3" s="210" t="s">
        <v>0</v>
      </c>
      <c r="CN3" s="168"/>
      <c r="CO3" s="168"/>
      <c r="CP3" s="168"/>
      <c r="CQ3" s="168"/>
      <c r="CR3" s="168"/>
      <c r="CS3" s="168"/>
      <c r="CT3" s="168"/>
      <c r="CU3" s="168"/>
      <c r="CV3" s="168"/>
      <c r="CW3" s="168"/>
      <c r="CX3" s="168"/>
      <c r="CY3" s="168"/>
      <c r="CZ3" s="168"/>
      <c r="DA3" s="168"/>
      <c r="DB3" s="168"/>
      <c r="DC3" s="168"/>
      <c r="DD3" s="168"/>
      <c r="DE3" s="168"/>
      <c r="DF3" s="168"/>
      <c r="DG3" s="168"/>
      <c r="DH3" s="168"/>
      <c r="DI3" s="168"/>
      <c r="DJ3" s="168"/>
      <c r="DK3" s="168"/>
      <c r="DL3" s="168"/>
      <c r="DM3" s="168"/>
      <c r="DN3" s="168"/>
      <c r="DO3" s="168"/>
      <c r="DP3" s="168"/>
      <c r="DQ3" s="168"/>
      <c r="DR3" s="168"/>
      <c r="DS3" s="168"/>
      <c r="DT3" s="168"/>
      <c r="DU3" s="168"/>
      <c r="DV3" s="168"/>
      <c r="DW3" s="168"/>
      <c r="DX3" s="168"/>
      <c r="DY3" s="168"/>
      <c r="DZ3" s="168"/>
      <c r="EA3" s="168"/>
      <c r="EB3" s="168"/>
      <c r="EC3" s="168"/>
      <c r="ED3" s="168"/>
      <c r="EE3" s="168"/>
      <c r="EF3" s="168"/>
      <c r="EG3" s="169"/>
    </row>
    <row r="4" spans="1:137" s="3" customFormat="1" ht="90" customHeight="1" x14ac:dyDescent="0.2">
      <c r="A4" s="204"/>
      <c r="B4" s="205"/>
      <c r="C4" s="205"/>
      <c r="D4" s="205"/>
      <c r="E4" s="205"/>
      <c r="F4" s="206"/>
      <c r="G4" s="204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  <c r="AC4" s="224"/>
      <c r="AD4" s="224"/>
      <c r="AE4" s="224"/>
      <c r="AF4" s="224"/>
      <c r="AG4" s="224"/>
      <c r="AH4" s="232"/>
      <c r="AI4" s="232"/>
      <c r="AJ4" s="232"/>
      <c r="AK4" s="232"/>
      <c r="AL4" s="232"/>
      <c r="AM4" s="232"/>
      <c r="AN4" s="232"/>
      <c r="AO4" s="232"/>
      <c r="AP4" s="204"/>
      <c r="AQ4" s="205"/>
      <c r="AR4" s="205"/>
      <c r="AS4" s="205"/>
      <c r="AT4" s="205"/>
      <c r="AU4" s="205"/>
      <c r="AV4" s="205"/>
      <c r="AW4" s="205"/>
      <c r="AX4" s="205"/>
      <c r="AY4" s="205"/>
      <c r="AZ4" s="205"/>
      <c r="BA4" s="205"/>
      <c r="BB4" s="206"/>
      <c r="BC4" s="204"/>
      <c r="BD4" s="205"/>
      <c r="BE4" s="205"/>
      <c r="BF4" s="205"/>
      <c r="BG4" s="205"/>
      <c r="BH4" s="205"/>
      <c r="BI4" s="205"/>
      <c r="BJ4" s="205"/>
      <c r="BK4" s="205"/>
      <c r="BL4" s="206"/>
      <c r="BM4" s="204"/>
      <c r="BN4" s="205"/>
      <c r="BO4" s="205"/>
      <c r="BP4" s="205"/>
      <c r="BQ4" s="205"/>
      <c r="BR4" s="205"/>
      <c r="BS4" s="205"/>
      <c r="BT4" s="205"/>
      <c r="BU4" s="205"/>
      <c r="BV4" s="205"/>
      <c r="BW4" s="205"/>
      <c r="BX4" s="205"/>
      <c r="BY4" s="205"/>
      <c r="BZ4" s="204"/>
      <c r="CA4" s="205"/>
      <c r="CB4" s="205"/>
      <c r="CC4" s="205"/>
      <c r="CD4" s="205"/>
      <c r="CE4" s="205"/>
      <c r="CF4" s="205"/>
      <c r="CG4" s="205"/>
      <c r="CH4" s="205"/>
      <c r="CI4" s="205"/>
      <c r="CJ4" s="205"/>
      <c r="CK4" s="205"/>
      <c r="CL4" s="206"/>
      <c r="CM4" s="218" t="s">
        <v>167</v>
      </c>
      <c r="CN4" s="183"/>
      <c r="CO4" s="183"/>
      <c r="CP4" s="183"/>
      <c r="CQ4" s="183"/>
      <c r="CR4" s="183"/>
      <c r="CS4" s="183"/>
      <c r="CT4" s="183"/>
      <c r="CU4" s="183"/>
      <c r="CV4" s="183"/>
      <c r="CW4" s="183"/>
      <c r="CX4" s="183"/>
      <c r="CY4" s="184"/>
      <c r="CZ4" s="218" t="s">
        <v>176</v>
      </c>
      <c r="DA4" s="183"/>
      <c r="DB4" s="183"/>
      <c r="DC4" s="183"/>
      <c r="DD4" s="183"/>
      <c r="DE4" s="183"/>
      <c r="DF4" s="183"/>
      <c r="DG4" s="183"/>
      <c r="DH4" s="183"/>
      <c r="DI4" s="183"/>
      <c r="DJ4" s="183"/>
      <c r="DK4" s="183"/>
      <c r="DL4" s="183"/>
      <c r="DM4" s="184"/>
      <c r="DN4" s="216" t="s">
        <v>34</v>
      </c>
      <c r="DO4" s="216"/>
      <c r="DP4" s="216"/>
      <c r="DQ4" s="216"/>
      <c r="DR4" s="216"/>
      <c r="DS4" s="216"/>
      <c r="DT4" s="216"/>
      <c r="DU4" s="216"/>
      <c r="DV4" s="216"/>
      <c r="DW4" s="216"/>
      <c r="DX4" s="216"/>
      <c r="DY4" s="216"/>
      <c r="DZ4" s="216"/>
      <c r="EA4" s="216"/>
      <c r="EB4" s="216"/>
      <c r="EC4" s="216"/>
      <c r="ED4" s="216"/>
      <c r="EE4" s="216"/>
      <c r="EF4" s="216"/>
      <c r="EG4" s="217"/>
    </row>
    <row r="5" spans="1:137" s="3" customFormat="1" ht="29.25" customHeight="1" x14ac:dyDescent="0.2">
      <c r="A5" s="207"/>
      <c r="B5" s="208"/>
      <c r="C5" s="208"/>
      <c r="D5" s="208"/>
      <c r="E5" s="208"/>
      <c r="F5" s="209"/>
      <c r="G5" s="207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8"/>
      <c r="AC5" s="73"/>
      <c r="AD5" s="73"/>
      <c r="AE5" s="73"/>
      <c r="AF5" s="73"/>
      <c r="AG5" s="73"/>
      <c r="AH5" s="232"/>
      <c r="AI5" s="232"/>
      <c r="AJ5" s="232"/>
      <c r="AK5" s="232"/>
      <c r="AL5" s="232"/>
      <c r="AM5" s="232"/>
      <c r="AN5" s="232"/>
      <c r="AO5" s="232"/>
      <c r="AP5" s="207"/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9"/>
      <c r="BC5" s="207"/>
      <c r="BD5" s="208"/>
      <c r="BE5" s="208"/>
      <c r="BF5" s="208"/>
      <c r="BG5" s="208"/>
      <c r="BH5" s="208"/>
      <c r="BI5" s="208"/>
      <c r="BJ5" s="208"/>
      <c r="BK5" s="208"/>
      <c r="BL5" s="209"/>
      <c r="BM5" s="207"/>
      <c r="BN5" s="208"/>
      <c r="BO5" s="208"/>
      <c r="BP5" s="208"/>
      <c r="BQ5" s="208"/>
      <c r="BR5" s="208"/>
      <c r="BS5" s="208"/>
      <c r="BT5" s="208"/>
      <c r="BU5" s="208"/>
      <c r="BV5" s="208"/>
      <c r="BW5" s="208"/>
      <c r="BX5" s="208"/>
      <c r="BY5" s="208"/>
      <c r="BZ5" s="207"/>
      <c r="CA5" s="208"/>
      <c r="CB5" s="208"/>
      <c r="CC5" s="208"/>
      <c r="CD5" s="208"/>
      <c r="CE5" s="208"/>
      <c r="CF5" s="208"/>
      <c r="CG5" s="208"/>
      <c r="CH5" s="208"/>
      <c r="CI5" s="208"/>
      <c r="CJ5" s="208"/>
      <c r="CK5" s="208"/>
      <c r="CL5" s="209"/>
      <c r="CM5" s="185"/>
      <c r="CN5" s="186"/>
      <c r="CO5" s="186"/>
      <c r="CP5" s="186"/>
      <c r="CQ5" s="186"/>
      <c r="CR5" s="186"/>
      <c r="CS5" s="186"/>
      <c r="CT5" s="186"/>
      <c r="CU5" s="186"/>
      <c r="CV5" s="186"/>
      <c r="CW5" s="186"/>
      <c r="CX5" s="186"/>
      <c r="CY5" s="187"/>
      <c r="CZ5" s="185"/>
      <c r="DA5" s="186"/>
      <c r="DB5" s="186"/>
      <c r="DC5" s="186"/>
      <c r="DD5" s="186"/>
      <c r="DE5" s="186"/>
      <c r="DF5" s="186"/>
      <c r="DG5" s="186"/>
      <c r="DH5" s="186"/>
      <c r="DI5" s="186"/>
      <c r="DJ5" s="186"/>
      <c r="DK5" s="186"/>
      <c r="DL5" s="186"/>
      <c r="DM5" s="187"/>
      <c r="DN5" s="210" t="s">
        <v>2</v>
      </c>
      <c r="DO5" s="211"/>
      <c r="DP5" s="211"/>
      <c r="DQ5" s="211"/>
      <c r="DR5" s="211"/>
      <c r="DS5" s="211"/>
      <c r="DT5" s="211"/>
      <c r="DU5" s="211"/>
      <c r="DV5" s="211"/>
      <c r="DW5" s="212"/>
      <c r="DX5" s="210" t="s">
        <v>22</v>
      </c>
      <c r="DY5" s="211"/>
      <c r="DZ5" s="211"/>
      <c r="EA5" s="211"/>
      <c r="EB5" s="211"/>
      <c r="EC5" s="211"/>
      <c r="ED5" s="211"/>
      <c r="EE5" s="211"/>
      <c r="EF5" s="211"/>
      <c r="EG5" s="212"/>
    </row>
    <row r="6" spans="1:137" s="7" customFormat="1" ht="12.75" x14ac:dyDescent="0.2">
      <c r="A6" s="213">
        <v>1</v>
      </c>
      <c r="B6" s="214"/>
      <c r="C6" s="214"/>
      <c r="D6" s="214"/>
      <c r="E6" s="214"/>
      <c r="F6" s="215"/>
      <c r="G6" s="213">
        <v>2</v>
      </c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26"/>
      <c r="AA6" s="226"/>
      <c r="AB6" s="226"/>
      <c r="AC6" s="226"/>
      <c r="AD6" s="226"/>
      <c r="AE6" s="226"/>
      <c r="AF6" s="226"/>
      <c r="AG6" s="226"/>
      <c r="AH6" s="233">
        <v>3</v>
      </c>
      <c r="AI6" s="233"/>
      <c r="AJ6" s="233"/>
      <c r="AK6" s="233"/>
      <c r="AL6" s="233"/>
      <c r="AM6" s="233"/>
      <c r="AN6" s="233"/>
      <c r="AO6" s="233"/>
      <c r="AP6" s="213">
        <v>4</v>
      </c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5"/>
      <c r="BC6" s="213">
        <v>5</v>
      </c>
      <c r="BD6" s="214"/>
      <c r="BE6" s="214"/>
      <c r="BF6" s="214"/>
      <c r="BG6" s="214"/>
      <c r="BH6" s="214"/>
      <c r="BI6" s="214"/>
      <c r="BJ6" s="214"/>
      <c r="BK6" s="214"/>
      <c r="BL6" s="215"/>
      <c r="BM6" s="213">
        <v>6</v>
      </c>
      <c r="BN6" s="214"/>
      <c r="BO6" s="214"/>
      <c r="BP6" s="214"/>
      <c r="BQ6" s="214"/>
      <c r="BR6" s="214"/>
      <c r="BS6" s="214"/>
      <c r="BT6" s="214"/>
      <c r="BU6" s="214"/>
      <c r="BV6" s="214"/>
      <c r="BW6" s="214"/>
      <c r="BX6" s="214"/>
      <c r="BY6" s="214"/>
      <c r="BZ6" s="213">
        <v>7</v>
      </c>
      <c r="CA6" s="214"/>
      <c r="CB6" s="214"/>
      <c r="CC6" s="214"/>
      <c r="CD6" s="214"/>
      <c r="CE6" s="214"/>
      <c r="CF6" s="214"/>
      <c r="CG6" s="214"/>
      <c r="CH6" s="214"/>
      <c r="CI6" s="214"/>
      <c r="CJ6" s="214"/>
      <c r="CK6" s="214"/>
      <c r="CL6" s="215"/>
      <c r="CM6" s="213">
        <v>8</v>
      </c>
      <c r="CN6" s="214"/>
      <c r="CO6" s="214"/>
      <c r="CP6" s="214"/>
      <c r="CQ6" s="214"/>
      <c r="CR6" s="214"/>
      <c r="CS6" s="214"/>
      <c r="CT6" s="214"/>
      <c r="CU6" s="214"/>
      <c r="CV6" s="214"/>
      <c r="CW6" s="214"/>
      <c r="CX6" s="214"/>
      <c r="CY6" s="215"/>
      <c r="CZ6" s="213">
        <v>9</v>
      </c>
      <c r="DA6" s="214"/>
      <c r="DB6" s="214"/>
      <c r="DC6" s="214"/>
      <c r="DD6" s="214"/>
      <c r="DE6" s="214"/>
      <c r="DF6" s="214"/>
      <c r="DG6" s="214"/>
      <c r="DH6" s="214"/>
      <c r="DI6" s="214"/>
      <c r="DJ6" s="214"/>
      <c r="DK6" s="214"/>
      <c r="DL6" s="214"/>
      <c r="DM6" s="215"/>
      <c r="DN6" s="213">
        <v>10</v>
      </c>
      <c r="DO6" s="214"/>
      <c r="DP6" s="214"/>
      <c r="DQ6" s="214"/>
      <c r="DR6" s="214"/>
      <c r="DS6" s="214"/>
      <c r="DT6" s="214"/>
      <c r="DU6" s="214"/>
      <c r="DV6" s="214"/>
      <c r="DW6" s="215"/>
      <c r="DX6" s="213">
        <v>11</v>
      </c>
      <c r="DY6" s="214"/>
      <c r="DZ6" s="214"/>
      <c r="EA6" s="214"/>
      <c r="EB6" s="214"/>
      <c r="EC6" s="214"/>
      <c r="ED6" s="214"/>
      <c r="EE6" s="214"/>
      <c r="EF6" s="214"/>
      <c r="EG6" s="215"/>
    </row>
    <row r="7" spans="1:137" s="6" customFormat="1" ht="43.5" customHeight="1" x14ac:dyDescent="0.2">
      <c r="A7" s="147" t="s">
        <v>6</v>
      </c>
      <c r="B7" s="148"/>
      <c r="C7" s="148"/>
      <c r="D7" s="148"/>
      <c r="E7" s="148"/>
      <c r="F7" s="149"/>
      <c r="G7" s="228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151"/>
      <c r="AI7" s="230"/>
      <c r="AJ7" s="230"/>
      <c r="AK7" s="230"/>
      <c r="AL7" s="230"/>
      <c r="AM7" s="230"/>
      <c r="AN7" s="230"/>
      <c r="AO7" s="231"/>
      <c r="AP7" s="151" t="s">
        <v>1</v>
      </c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B7" s="153"/>
      <c r="BC7" s="151" t="s">
        <v>1</v>
      </c>
      <c r="BD7" s="152"/>
      <c r="BE7" s="152"/>
      <c r="BF7" s="152"/>
      <c r="BG7" s="152"/>
      <c r="BH7" s="152"/>
      <c r="BI7" s="152"/>
      <c r="BJ7" s="152"/>
      <c r="BK7" s="152"/>
      <c r="BL7" s="153"/>
      <c r="BM7" s="151" t="s">
        <v>1</v>
      </c>
      <c r="BN7" s="152"/>
      <c r="BO7" s="152"/>
      <c r="BP7" s="152"/>
      <c r="BQ7" s="152"/>
      <c r="BR7" s="152"/>
      <c r="BS7" s="152"/>
      <c r="BT7" s="152"/>
      <c r="BU7" s="152"/>
      <c r="BV7" s="152"/>
      <c r="BW7" s="152"/>
      <c r="BX7" s="152"/>
      <c r="BY7" s="152"/>
      <c r="BZ7" s="144"/>
      <c r="CA7" s="145"/>
      <c r="CB7" s="145"/>
      <c r="CC7" s="145"/>
      <c r="CD7" s="145"/>
      <c r="CE7" s="145"/>
      <c r="CF7" s="145"/>
      <c r="CG7" s="145"/>
      <c r="CH7" s="145"/>
      <c r="CI7" s="145"/>
      <c r="CJ7" s="145"/>
      <c r="CK7" s="145"/>
      <c r="CL7" s="146"/>
      <c r="CM7" s="144"/>
      <c r="CN7" s="145"/>
      <c r="CO7" s="145"/>
      <c r="CP7" s="145"/>
      <c r="CQ7" s="145"/>
      <c r="CR7" s="145"/>
      <c r="CS7" s="145"/>
      <c r="CT7" s="145"/>
      <c r="CU7" s="145"/>
      <c r="CV7" s="145"/>
      <c r="CW7" s="145"/>
      <c r="CX7" s="145"/>
      <c r="CY7" s="146"/>
      <c r="CZ7" s="144"/>
      <c r="DA7" s="145"/>
      <c r="DB7" s="145"/>
      <c r="DC7" s="145"/>
      <c r="DD7" s="145"/>
      <c r="DE7" s="145"/>
      <c r="DF7" s="145"/>
      <c r="DG7" s="145"/>
      <c r="DH7" s="145"/>
      <c r="DI7" s="145"/>
      <c r="DJ7" s="145"/>
      <c r="DK7" s="145"/>
      <c r="DL7" s="145"/>
      <c r="DM7" s="146"/>
      <c r="DN7" s="144"/>
      <c r="DO7" s="145"/>
      <c r="DP7" s="145"/>
      <c r="DQ7" s="145"/>
      <c r="DR7" s="145"/>
      <c r="DS7" s="145"/>
      <c r="DT7" s="145"/>
      <c r="DU7" s="145"/>
      <c r="DV7" s="145"/>
      <c r="DW7" s="146"/>
      <c r="DX7" s="151"/>
      <c r="DY7" s="152"/>
      <c r="DZ7" s="152"/>
      <c r="EA7" s="152"/>
      <c r="EB7" s="152"/>
      <c r="EC7" s="152"/>
      <c r="ED7" s="152"/>
      <c r="EE7" s="152"/>
      <c r="EF7" s="152"/>
      <c r="EG7" s="153"/>
    </row>
    <row r="8" spans="1:137" s="6" customFormat="1" ht="31.7" customHeight="1" x14ac:dyDescent="0.2">
      <c r="A8" s="147" t="s">
        <v>25</v>
      </c>
      <c r="B8" s="148"/>
      <c r="C8" s="148"/>
      <c r="D8" s="148"/>
      <c r="E8" s="148"/>
      <c r="F8" s="149"/>
      <c r="G8" s="228"/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151"/>
      <c r="AI8" s="230"/>
      <c r="AJ8" s="230"/>
      <c r="AK8" s="230"/>
      <c r="AL8" s="230"/>
      <c r="AM8" s="230"/>
      <c r="AN8" s="230"/>
      <c r="AO8" s="231"/>
      <c r="AP8" s="144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6"/>
      <c r="BC8" s="144"/>
      <c r="BD8" s="145"/>
      <c r="BE8" s="145"/>
      <c r="BF8" s="145"/>
      <c r="BG8" s="145"/>
      <c r="BH8" s="145"/>
      <c r="BI8" s="145"/>
      <c r="BJ8" s="145"/>
      <c r="BK8" s="145"/>
      <c r="BL8" s="146"/>
      <c r="BM8" s="144"/>
      <c r="BN8" s="145"/>
      <c r="BO8" s="145"/>
      <c r="BP8" s="145"/>
      <c r="BQ8" s="145"/>
      <c r="BR8" s="145"/>
      <c r="BS8" s="145"/>
      <c r="BT8" s="145"/>
      <c r="BU8" s="145"/>
      <c r="BV8" s="145"/>
      <c r="BW8" s="145"/>
      <c r="BX8" s="145"/>
      <c r="BY8" s="145"/>
      <c r="BZ8" s="144"/>
      <c r="CA8" s="145"/>
      <c r="CB8" s="145"/>
      <c r="CC8" s="145"/>
      <c r="CD8" s="145"/>
      <c r="CE8" s="145"/>
      <c r="CF8" s="145"/>
      <c r="CG8" s="145"/>
      <c r="CH8" s="145"/>
      <c r="CI8" s="145"/>
      <c r="CJ8" s="145"/>
      <c r="CK8" s="145"/>
      <c r="CL8" s="146"/>
      <c r="CM8" s="144"/>
      <c r="CN8" s="145"/>
      <c r="CO8" s="145"/>
      <c r="CP8" s="145"/>
      <c r="CQ8" s="145"/>
      <c r="CR8" s="145"/>
      <c r="CS8" s="145"/>
      <c r="CT8" s="145"/>
      <c r="CU8" s="145"/>
      <c r="CV8" s="145"/>
      <c r="CW8" s="145"/>
      <c r="CX8" s="145"/>
      <c r="CY8" s="146"/>
      <c r="CZ8" s="144"/>
      <c r="DA8" s="145"/>
      <c r="DB8" s="145"/>
      <c r="DC8" s="145"/>
      <c r="DD8" s="145"/>
      <c r="DE8" s="145"/>
      <c r="DF8" s="145"/>
      <c r="DG8" s="145"/>
      <c r="DH8" s="145"/>
      <c r="DI8" s="145"/>
      <c r="DJ8" s="145"/>
      <c r="DK8" s="145"/>
      <c r="DL8" s="145"/>
      <c r="DM8" s="146"/>
      <c r="DN8" s="144"/>
      <c r="DO8" s="145"/>
      <c r="DP8" s="145"/>
      <c r="DQ8" s="145"/>
      <c r="DR8" s="145"/>
      <c r="DS8" s="145"/>
      <c r="DT8" s="145"/>
      <c r="DU8" s="145"/>
      <c r="DV8" s="145"/>
      <c r="DW8" s="146"/>
      <c r="DX8" s="151"/>
      <c r="DY8" s="152"/>
      <c r="DZ8" s="152"/>
      <c r="EA8" s="152"/>
      <c r="EB8" s="152"/>
      <c r="EC8" s="152"/>
      <c r="ED8" s="152"/>
      <c r="EE8" s="152"/>
      <c r="EF8" s="152"/>
      <c r="EG8" s="153"/>
    </row>
    <row r="9" spans="1:137" s="6" customFormat="1" ht="35.25" customHeight="1" x14ac:dyDescent="0.2">
      <c r="A9" s="147" t="s">
        <v>26</v>
      </c>
      <c r="B9" s="148"/>
      <c r="C9" s="148"/>
      <c r="D9" s="148"/>
      <c r="E9" s="148"/>
      <c r="F9" s="149"/>
      <c r="G9" s="228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151"/>
      <c r="AI9" s="230"/>
      <c r="AJ9" s="230"/>
      <c r="AK9" s="230"/>
      <c r="AL9" s="230"/>
      <c r="AM9" s="230"/>
      <c r="AN9" s="230"/>
      <c r="AO9" s="231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6"/>
      <c r="BC9" s="144"/>
      <c r="BD9" s="145"/>
      <c r="BE9" s="145"/>
      <c r="BF9" s="145"/>
      <c r="BG9" s="145"/>
      <c r="BH9" s="145"/>
      <c r="BI9" s="145"/>
      <c r="BJ9" s="145"/>
      <c r="BK9" s="145"/>
      <c r="BL9" s="146"/>
      <c r="BM9" s="144"/>
      <c r="BN9" s="145"/>
      <c r="BO9" s="145"/>
      <c r="BP9" s="145"/>
      <c r="BQ9" s="145"/>
      <c r="BR9" s="145"/>
      <c r="BS9" s="145"/>
      <c r="BT9" s="145"/>
      <c r="BU9" s="145"/>
      <c r="BV9" s="145"/>
      <c r="BW9" s="145"/>
      <c r="BX9" s="145"/>
      <c r="BY9" s="145"/>
      <c r="BZ9" s="144"/>
      <c r="CA9" s="145"/>
      <c r="CB9" s="145"/>
      <c r="CC9" s="145"/>
      <c r="CD9" s="145"/>
      <c r="CE9" s="145"/>
      <c r="CF9" s="145"/>
      <c r="CG9" s="145"/>
      <c r="CH9" s="145"/>
      <c r="CI9" s="145"/>
      <c r="CJ9" s="145"/>
      <c r="CK9" s="145"/>
      <c r="CL9" s="146"/>
      <c r="CM9" s="144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6"/>
      <c r="CZ9" s="144"/>
      <c r="DA9" s="145"/>
      <c r="DB9" s="145"/>
      <c r="DC9" s="145"/>
      <c r="DD9" s="145"/>
      <c r="DE9" s="145"/>
      <c r="DF9" s="145"/>
      <c r="DG9" s="145"/>
      <c r="DH9" s="145"/>
      <c r="DI9" s="145"/>
      <c r="DJ9" s="145"/>
      <c r="DK9" s="145"/>
      <c r="DL9" s="145"/>
      <c r="DM9" s="146"/>
      <c r="DN9" s="144"/>
      <c r="DO9" s="145"/>
      <c r="DP9" s="145"/>
      <c r="DQ9" s="145"/>
      <c r="DR9" s="145"/>
      <c r="DS9" s="145"/>
      <c r="DT9" s="145"/>
      <c r="DU9" s="145"/>
      <c r="DV9" s="145"/>
      <c r="DW9" s="146"/>
      <c r="DX9" s="151"/>
      <c r="DY9" s="152"/>
      <c r="DZ9" s="152"/>
      <c r="EA9" s="152"/>
      <c r="EB9" s="152"/>
      <c r="EC9" s="152"/>
      <c r="ED9" s="152"/>
      <c r="EE9" s="152"/>
      <c r="EF9" s="152"/>
      <c r="EG9" s="153"/>
    </row>
    <row r="10" spans="1:137" s="6" customFormat="1" ht="35.25" customHeight="1" x14ac:dyDescent="0.2">
      <c r="A10" s="147" t="s">
        <v>7</v>
      </c>
      <c r="B10" s="148"/>
      <c r="C10" s="148"/>
      <c r="D10" s="148"/>
      <c r="E10" s="148"/>
      <c r="F10" s="149"/>
      <c r="G10" s="228"/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151"/>
      <c r="AI10" s="230"/>
      <c r="AJ10" s="230"/>
      <c r="AK10" s="230"/>
      <c r="AL10" s="230"/>
      <c r="AM10" s="230"/>
      <c r="AN10" s="230"/>
      <c r="AO10" s="231"/>
      <c r="AP10" s="151" t="s">
        <v>1</v>
      </c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3"/>
      <c r="BC10" s="151" t="s">
        <v>1</v>
      </c>
      <c r="BD10" s="152"/>
      <c r="BE10" s="152"/>
      <c r="BF10" s="152"/>
      <c r="BG10" s="152"/>
      <c r="BH10" s="152"/>
      <c r="BI10" s="152"/>
      <c r="BJ10" s="152"/>
      <c r="BK10" s="152"/>
      <c r="BL10" s="153"/>
      <c r="BM10" s="151" t="s">
        <v>1</v>
      </c>
      <c r="BN10" s="152"/>
      <c r="BO10" s="152"/>
      <c r="BP10" s="152"/>
      <c r="BQ10" s="152"/>
      <c r="BR10" s="152"/>
      <c r="BS10" s="152"/>
      <c r="BT10" s="152"/>
      <c r="BU10" s="152"/>
      <c r="BV10" s="152"/>
      <c r="BW10" s="152"/>
      <c r="BX10" s="152"/>
      <c r="BY10" s="152"/>
      <c r="BZ10" s="144"/>
      <c r="CA10" s="145"/>
      <c r="CB10" s="145"/>
      <c r="CC10" s="145"/>
      <c r="CD10" s="145"/>
      <c r="CE10" s="145"/>
      <c r="CF10" s="145"/>
      <c r="CG10" s="145"/>
      <c r="CH10" s="145"/>
      <c r="CI10" s="145"/>
      <c r="CJ10" s="145"/>
      <c r="CK10" s="145"/>
      <c r="CL10" s="146"/>
      <c r="CM10" s="144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6"/>
      <c r="CZ10" s="144"/>
      <c r="DA10" s="145"/>
      <c r="DB10" s="145"/>
      <c r="DC10" s="145"/>
      <c r="DD10" s="145"/>
      <c r="DE10" s="145"/>
      <c r="DF10" s="145"/>
      <c r="DG10" s="145"/>
      <c r="DH10" s="145"/>
      <c r="DI10" s="145"/>
      <c r="DJ10" s="145"/>
      <c r="DK10" s="145"/>
      <c r="DL10" s="145"/>
      <c r="DM10" s="146"/>
      <c r="DN10" s="144"/>
      <c r="DO10" s="145"/>
      <c r="DP10" s="145"/>
      <c r="DQ10" s="145"/>
      <c r="DR10" s="145"/>
      <c r="DS10" s="145"/>
      <c r="DT10" s="145"/>
      <c r="DU10" s="145"/>
      <c r="DV10" s="145"/>
      <c r="DW10" s="146"/>
      <c r="DX10" s="151"/>
      <c r="DY10" s="152"/>
      <c r="DZ10" s="152"/>
      <c r="EA10" s="152"/>
      <c r="EB10" s="152"/>
      <c r="EC10" s="152"/>
      <c r="ED10" s="152"/>
      <c r="EE10" s="152"/>
      <c r="EF10" s="152"/>
      <c r="EG10" s="153"/>
    </row>
    <row r="11" spans="1:137" s="6" customFormat="1" ht="39" customHeight="1" x14ac:dyDescent="0.2">
      <c r="A11" s="147" t="s">
        <v>30</v>
      </c>
      <c r="B11" s="148"/>
      <c r="C11" s="148"/>
      <c r="D11" s="148"/>
      <c r="E11" s="148"/>
      <c r="F11" s="149"/>
      <c r="G11" s="228"/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151"/>
      <c r="AI11" s="230"/>
      <c r="AJ11" s="230"/>
      <c r="AK11" s="230"/>
      <c r="AL11" s="230"/>
      <c r="AM11" s="230"/>
      <c r="AN11" s="230"/>
      <c r="AO11" s="231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6"/>
      <c r="BC11" s="144"/>
      <c r="BD11" s="145"/>
      <c r="BE11" s="145"/>
      <c r="BF11" s="145"/>
      <c r="BG11" s="145"/>
      <c r="BH11" s="145"/>
      <c r="BI11" s="145"/>
      <c r="BJ11" s="145"/>
      <c r="BK11" s="145"/>
      <c r="BL11" s="146"/>
      <c r="BM11" s="144"/>
      <c r="BN11" s="145"/>
      <c r="BO11" s="145"/>
      <c r="BP11" s="145"/>
      <c r="BQ11" s="145"/>
      <c r="BR11" s="145"/>
      <c r="BS11" s="145"/>
      <c r="BT11" s="145"/>
      <c r="BU11" s="145"/>
      <c r="BV11" s="145"/>
      <c r="BW11" s="145"/>
      <c r="BX11" s="145"/>
      <c r="BY11" s="145"/>
      <c r="BZ11" s="144"/>
      <c r="CA11" s="145"/>
      <c r="CB11" s="145"/>
      <c r="CC11" s="145"/>
      <c r="CD11" s="145"/>
      <c r="CE11" s="145"/>
      <c r="CF11" s="145"/>
      <c r="CG11" s="145"/>
      <c r="CH11" s="145"/>
      <c r="CI11" s="145"/>
      <c r="CJ11" s="145"/>
      <c r="CK11" s="145"/>
      <c r="CL11" s="146"/>
      <c r="CM11" s="144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6"/>
      <c r="CZ11" s="144"/>
      <c r="DA11" s="145"/>
      <c r="DB11" s="145"/>
      <c r="DC11" s="145"/>
      <c r="DD11" s="145"/>
      <c r="DE11" s="145"/>
      <c r="DF11" s="145"/>
      <c r="DG11" s="145"/>
      <c r="DH11" s="145"/>
      <c r="DI11" s="145"/>
      <c r="DJ11" s="145"/>
      <c r="DK11" s="145"/>
      <c r="DL11" s="145"/>
      <c r="DM11" s="146"/>
      <c r="DN11" s="144"/>
      <c r="DO11" s="145"/>
      <c r="DP11" s="145"/>
      <c r="DQ11" s="145"/>
      <c r="DR11" s="145"/>
      <c r="DS11" s="145"/>
      <c r="DT11" s="145"/>
      <c r="DU11" s="145"/>
      <c r="DV11" s="145"/>
      <c r="DW11" s="146"/>
      <c r="DX11" s="151"/>
      <c r="DY11" s="152"/>
      <c r="DZ11" s="152"/>
      <c r="EA11" s="152"/>
      <c r="EB11" s="152"/>
      <c r="EC11" s="152"/>
      <c r="ED11" s="152"/>
      <c r="EE11" s="152"/>
      <c r="EF11" s="152"/>
      <c r="EG11" s="153"/>
    </row>
    <row r="12" spans="1:137" s="6" customFormat="1" ht="16.5" customHeight="1" x14ac:dyDescent="0.2">
      <c r="A12" s="147" t="s">
        <v>31</v>
      </c>
      <c r="B12" s="148"/>
      <c r="C12" s="148"/>
      <c r="D12" s="148"/>
      <c r="E12" s="148"/>
      <c r="F12" s="149"/>
      <c r="G12" s="228"/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151"/>
      <c r="AI12" s="230"/>
      <c r="AJ12" s="230"/>
      <c r="AK12" s="230"/>
      <c r="AL12" s="230"/>
      <c r="AM12" s="230"/>
      <c r="AN12" s="230"/>
      <c r="AO12" s="231"/>
      <c r="AP12" s="144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6"/>
      <c r="BC12" s="144"/>
      <c r="BD12" s="145"/>
      <c r="BE12" s="145"/>
      <c r="BF12" s="145"/>
      <c r="BG12" s="145"/>
      <c r="BH12" s="145"/>
      <c r="BI12" s="145"/>
      <c r="BJ12" s="145"/>
      <c r="BK12" s="145"/>
      <c r="BL12" s="146"/>
      <c r="BM12" s="144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4"/>
      <c r="CA12" s="145"/>
      <c r="CB12" s="145"/>
      <c r="CC12" s="145"/>
      <c r="CD12" s="145"/>
      <c r="CE12" s="145"/>
      <c r="CF12" s="145"/>
      <c r="CG12" s="145"/>
      <c r="CH12" s="145"/>
      <c r="CI12" s="145"/>
      <c r="CJ12" s="145"/>
      <c r="CK12" s="145"/>
      <c r="CL12" s="146"/>
      <c r="CM12" s="144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6"/>
      <c r="CZ12" s="144"/>
      <c r="DA12" s="145"/>
      <c r="DB12" s="145"/>
      <c r="DC12" s="145"/>
      <c r="DD12" s="145"/>
      <c r="DE12" s="145"/>
      <c r="DF12" s="145"/>
      <c r="DG12" s="145"/>
      <c r="DH12" s="145"/>
      <c r="DI12" s="145"/>
      <c r="DJ12" s="145"/>
      <c r="DK12" s="145"/>
      <c r="DL12" s="145"/>
      <c r="DM12" s="146"/>
      <c r="DN12" s="144"/>
      <c r="DO12" s="145"/>
      <c r="DP12" s="145"/>
      <c r="DQ12" s="145"/>
      <c r="DR12" s="145"/>
      <c r="DS12" s="145"/>
      <c r="DT12" s="145"/>
      <c r="DU12" s="145"/>
      <c r="DV12" s="145"/>
      <c r="DW12" s="146"/>
      <c r="DX12" s="151"/>
      <c r="DY12" s="152"/>
      <c r="DZ12" s="152"/>
      <c r="EA12" s="152"/>
      <c r="EB12" s="152"/>
      <c r="EC12" s="152"/>
      <c r="ED12" s="152"/>
      <c r="EE12" s="152"/>
      <c r="EF12" s="152"/>
      <c r="EG12" s="153"/>
    </row>
    <row r="13" spans="1:137" s="6" customFormat="1" ht="16.5" customHeight="1" x14ac:dyDescent="0.2">
      <c r="A13" s="147"/>
      <c r="B13" s="148"/>
      <c r="C13" s="148"/>
      <c r="D13" s="148"/>
      <c r="E13" s="148"/>
      <c r="F13" s="149"/>
      <c r="G13" s="228"/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151"/>
      <c r="AI13" s="230"/>
      <c r="AJ13" s="230"/>
      <c r="AK13" s="230"/>
      <c r="AL13" s="230"/>
      <c r="AM13" s="230"/>
      <c r="AN13" s="230"/>
      <c r="AO13" s="231"/>
      <c r="AP13" s="144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6"/>
      <c r="BC13" s="144"/>
      <c r="BD13" s="145"/>
      <c r="BE13" s="145"/>
      <c r="BF13" s="145"/>
      <c r="BG13" s="145"/>
      <c r="BH13" s="145"/>
      <c r="BI13" s="145"/>
      <c r="BJ13" s="145"/>
      <c r="BK13" s="145"/>
      <c r="BL13" s="146"/>
      <c r="BM13" s="144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4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6"/>
      <c r="CM13" s="144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6"/>
      <c r="CZ13" s="144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6"/>
      <c r="DN13" s="144"/>
      <c r="DO13" s="145"/>
      <c r="DP13" s="145"/>
      <c r="DQ13" s="145"/>
      <c r="DR13" s="145"/>
      <c r="DS13" s="145"/>
      <c r="DT13" s="145"/>
      <c r="DU13" s="145"/>
      <c r="DV13" s="145"/>
      <c r="DW13" s="146"/>
      <c r="DX13" s="151"/>
      <c r="DY13" s="152"/>
      <c r="DZ13" s="152"/>
      <c r="EA13" s="152"/>
      <c r="EB13" s="152"/>
      <c r="EC13" s="152"/>
      <c r="ED13" s="152"/>
      <c r="EE13" s="152"/>
      <c r="EF13" s="152"/>
      <c r="EG13" s="153"/>
    </row>
    <row r="14" spans="1:137" s="6" customFormat="1" ht="16.5" customHeight="1" x14ac:dyDescent="0.2">
      <c r="A14" s="150" t="s">
        <v>16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95"/>
      <c r="AQ14" s="195"/>
      <c r="AR14" s="195"/>
      <c r="AS14" s="195"/>
      <c r="AT14" s="195"/>
      <c r="AU14" s="195"/>
      <c r="AV14" s="195"/>
      <c r="AW14" s="195"/>
      <c r="AX14" s="195"/>
      <c r="AY14" s="195"/>
      <c r="AZ14" s="195"/>
      <c r="BA14" s="195"/>
      <c r="BB14" s="195"/>
      <c r="BC14" s="195"/>
      <c r="BD14" s="195"/>
      <c r="BE14" s="195"/>
      <c r="BF14" s="195"/>
      <c r="BG14" s="195"/>
      <c r="BH14" s="195"/>
      <c r="BI14" s="195"/>
      <c r="BJ14" s="195"/>
      <c r="BK14" s="195"/>
      <c r="BL14" s="195"/>
      <c r="BM14" s="195"/>
      <c r="BN14" s="195"/>
      <c r="BO14" s="195"/>
      <c r="BP14" s="195"/>
      <c r="BQ14" s="195"/>
      <c r="BR14" s="195"/>
      <c r="BS14" s="195"/>
      <c r="BT14" s="195"/>
      <c r="BU14" s="195"/>
      <c r="BV14" s="195"/>
      <c r="BW14" s="195"/>
      <c r="BX14" s="195"/>
      <c r="BY14" s="196"/>
      <c r="BZ14" s="144"/>
      <c r="CA14" s="145"/>
      <c r="CB14" s="145"/>
      <c r="CC14" s="145"/>
      <c r="CD14" s="145"/>
      <c r="CE14" s="145"/>
      <c r="CF14" s="145"/>
      <c r="CG14" s="145"/>
      <c r="CH14" s="145"/>
      <c r="CI14" s="145"/>
      <c r="CJ14" s="145"/>
      <c r="CK14" s="145"/>
      <c r="CL14" s="146"/>
      <c r="CM14" s="144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6"/>
      <c r="CZ14" s="144"/>
      <c r="DA14" s="145"/>
      <c r="DB14" s="145"/>
      <c r="DC14" s="145"/>
      <c r="DD14" s="145"/>
      <c r="DE14" s="145"/>
      <c r="DF14" s="145"/>
      <c r="DG14" s="145"/>
      <c r="DH14" s="145"/>
      <c r="DI14" s="145"/>
      <c r="DJ14" s="145"/>
      <c r="DK14" s="145"/>
      <c r="DL14" s="145"/>
      <c r="DM14" s="146"/>
      <c r="DN14" s="144"/>
      <c r="DO14" s="145"/>
      <c r="DP14" s="145"/>
      <c r="DQ14" s="145"/>
      <c r="DR14" s="145"/>
      <c r="DS14" s="145"/>
      <c r="DT14" s="145"/>
      <c r="DU14" s="145"/>
      <c r="DV14" s="145"/>
      <c r="DW14" s="146"/>
      <c r="DX14" s="151"/>
      <c r="DY14" s="152"/>
      <c r="DZ14" s="152"/>
      <c r="EA14" s="152"/>
      <c r="EB14" s="152"/>
      <c r="EC14" s="152"/>
      <c r="ED14" s="152"/>
      <c r="EE14" s="152"/>
      <c r="EF14" s="152"/>
      <c r="EG14" s="153"/>
    </row>
    <row r="15" spans="1:137" ht="33" customHeight="1" x14ac:dyDescent="0.25">
      <c r="A15" s="221" t="s">
        <v>225</v>
      </c>
      <c r="B15" s="222"/>
      <c r="C15" s="222"/>
      <c r="D15" s="222"/>
      <c r="E15" s="222"/>
      <c r="F15" s="222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22"/>
      <c r="Z15" s="222"/>
      <c r="AA15" s="222"/>
      <c r="AB15" s="222"/>
      <c r="AC15" s="222"/>
      <c r="AD15" s="222"/>
      <c r="AE15" s="222"/>
      <c r="AF15" s="222"/>
      <c r="AG15" s="222"/>
      <c r="AH15" s="222"/>
      <c r="AI15" s="222"/>
      <c r="AJ15" s="222"/>
      <c r="AK15" s="222"/>
      <c r="AL15" s="222"/>
      <c r="AM15" s="222"/>
      <c r="AN15" s="222"/>
      <c r="AO15" s="222"/>
      <c r="AP15" s="222"/>
      <c r="AQ15" s="222"/>
      <c r="AR15" s="222"/>
      <c r="AS15" s="222"/>
      <c r="AT15" s="222"/>
      <c r="AU15" s="222"/>
      <c r="AV15" s="222"/>
      <c r="AW15" s="222"/>
      <c r="AX15" s="222"/>
      <c r="AY15" s="222"/>
      <c r="AZ15" s="222"/>
      <c r="BA15" s="222"/>
      <c r="BB15" s="222"/>
      <c r="BC15" s="222"/>
      <c r="BD15" s="222"/>
      <c r="BE15" s="222"/>
      <c r="BF15" s="222"/>
      <c r="BG15" s="222"/>
      <c r="BH15" s="222"/>
      <c r="BI15" s="222"/>
      <c r="BJ15" s="222"/>
      <c r="BK15" s="222"/>
      <c r="BL15" s="222"/>
      <c r="BM15" s="222"/>
      <c r="BN15" s="222"/>
      <c r="BO15" s="222"/>
      <c r="BP15" s="222"/>
      <c r="BQ15" s="222"/>
      <c r="BR15" s="222"/>
      <c r="BS15" s="222"/>
      <c r="BT15" s="222"/>
      <c r="BU15" s="222"/>
      <c r="BV15" s="222"/>
      <c r="BW15" s="222"/>
      <c r="BX15" s="222"/>
      <c r="BY15" s="222"/>
      <c r="BZ15" s="222"/>
      <c r="CA15" s="222"/>
      <c r="CB15" s="222"/>
      <c r="CC15" s="222"/>
      <c r="CD15" s="222"/>
      <c r="CE15" s="222"/>
      <c r="CF15" s="222"/>
      <c r="CG15" s="222"/>
      <c r="CH15" s="222"/>
      <c r="CI15" s="222"/>
      <c r="CJ15" s="222"/>
      <c r="CK15" s="222"/>
      <c r="CL15" s="222"/>
      <c r="CM15" s="222"/>
      <c r="CN15" s="222"/>
      <c r="CO15" s="222"/>
      <c r="CP15" s="222"/>
      <c r="CQ15" s="222"/>
      <c r="CR15" s="222"/>
      <c r="CS15" s="222"/>
      <c r="CT15" s="222"/>
      <c r="CU15" s="222"/>
      <c r="CV15" s="222"/>
      <c r="CW15" s="222"/>
      <c r="CX15" s="222"/>
      <c r="CY15" s="222"/>
      <c r="CZ15" s="222"/>
      <c r="DA15" s="222"/>
      <c r="DB15" s="222"/>
      <c r="DC15" s="222"/>
      <c r="DD15" s="222"/>
      <c r="DE15" s="222"/>
      <c r="DF15" s="222"/>
      <c r="DG15" s="222"/>
      <c r="DH15" s="222"/>
      <c r="DI15" s="222"/>
      <c r="DJ15" s="222"/>
      <c r="DK15" s="222"/>
      <c r="DL15" s="222"/>
      <c r="DM15" s="222"/>
      <c r="DN15" s="222"/>
      <c r="DO15" s="222"/>
      <c r="DP15" s="222"/>
      <c r="DQ15" s="222"/>
      <c r="DR15" s="222"/>
      <c r="DS15" s="222"/>
      <c r="DT15" s="222"/>
      <c r="DU15" s="222"/>
      <c r="DV15" s="222"/>
      <c r="DW15" s="222"/>
      <c r="DX15" s="222"/>
      <c r="DY15" s="222"/>
      <c r="DZ15" s="222"/>
      <c r="EA15" s="222"/>
      <c r="EB15" s="222"/>
      <c r="EC15" s="222"/>
      <c r="ED15" s="222"/>
      <c r="EE15" s="222"/>
      <c r="EF15" s="222"/>
      <c r="EG15" s="222"/>
    </row>
  </sheetData>
  <mergeCells count="109">
    <mergeCell ref="AH3:AO5"/>
    <mergeCell ref="G3:AG5"/>
    <mergeCell ref="G6:AG6"/>
    <mergeCell ref="AH6:AO6"/>
    <mergeCell ref="G7:AG7"/>
    <mergeCell ref="AH7:AO7"/>
    <mergeCell ref="A8:F8"/>
    <mergeCell ref="G8:AG8"/>
    <mergeCell ref="AH8:AO8"/>
    <mergeCell ref="A15:EG15"/>
    <mergeCell ref="G9:AG9"/>
    <mergeCell ref="AH9:AO9"/>
    <mergeCell ref="G10:AG10"/>
    <mergeCell ref="G13:AG13"/>
    <mergeCell ref="AH13:AO13"/>
    <mergeCell ref="BZ14:CL14"/>
    <mergeCell ref="CM14:CY14"/>
    <mergeCell ref="AH10:AO10"/>
    <mergeCell ref="CZ14:DM14"/>
    <mergeCell ref="A13:F13"/>
    <mergeCell ref="AP13:BB13"/>
    <mergeCell ref="BC13:BL13"/>
    <mergeCell ref="A12:F12"/>
    <mergeCell ref="G12:AG12"/>
    <mergeCell ref="AH12:AO12"/>
    <mergeCell ref="DN12:DW12"/>
    <mergeCell ref="DN14:DW14"/>
    <mergeCell ref="DX14:EG14"/>
    <mergeCell ref="BM13:BY13"/>
    <mergeCell ref="BZ13:CL13"/>
    <mergeCell ref="CM13:CY13"/>
    <mergeCell ref="CZ13:DM13"/>
    <mergeCell ref="DN13:DW13"/>
    <mergeCell ref="DX13:EG13"/>
    <mergeCell ref="BM12:BY12"/>
    <mergeCell ref="BZ12:CL12"/>
    <mergeCell ref="CM12:CY12"/>
    <mergeCell ref="DX10:EG10"/>
    <mergeCell ref="AP12:BB12"/>
    <mergeCell ref="BC12:BL12"/>
    <mergeCell ref="A11:F11"/>
    <mergeCell ref="AP11:BB11"/>
    <mergeCell ref="BC11:BL11"/>
    <mergeCell ref="BM11:BY11"/>
    <mergeCell ref="CZ12:DM12"/>
    <mergeCell ref="DX12:EG12"/>
    <mergeCell ref="BZ11:CL11"/>
    <mergeCell ref="CM11:CY11"/>
    <mergeCell ref="CZ11:DM11"/>
    <mergeCell ref="DN11:DW11"/>
    <mergeCell ref="DX11:EG11"/>
    <mergeCell ref="A10:F10"/>
    <mergeCell ref="AP10:BB10"/>
    <mergeCell ref="BC10:BL10"/>
    <mergeCell ref="G11:AG11"/>
    <mergeCell ref="AH11:AO11"/>
    <mergeCell ref="BM10:BY10"/>
    <mergeCell ref="DX6:EG6"/>
    <mergeCell ref="BC9:BL9"/>
    <mergeCell ref="BM9:BY9"/>
    <mergeCell ref="BM7:BY7"/>
    <mergeCell ref="BZ7:CL7"/>
    <mergeCell ref="CM7:CY7"/>
    <mergeCell ref="CZ7:DM7"/>
    <mergeCell ref="BZ9:CL9"/>
    <mergeCell ref="CM9:CY9"/>
    <mergeCell ref="CZ9:DM9"/>
    <mergeCell ref="BM8:BY8"/>
    <mergeCell ref="DN9:DW9"/>
    <mergeCell ref="DX9:EG9"/>
    <mergeCell ref="DX8:EG8"/>
    <mergeCell ref="CM8:CY8"/>
    <mergeCell ref="CZ8:DM8"/>
    <mergeCell ref="BC8:BL8"/>
    <mergeCell ref="BZ8:CL8"/>
    <mergeCell ref="BZ6:CL6"/>
    <mergeCell ref="BZ10:CL10"/>
    <mergeCell ref="CM10:CY10"/>
    <mergeCell ref="CZ10:DM10"/>
    <mergeCell ref="CZ6:DM6"/>
    <mergeCell ref="DN6:DW6"/>
    <mergeCell ref="DN10:DW10"/>
    <mergeCell ref="AP8:BB8"/>
    <mergeCell ref="CM6:CY6"/>
    <mergeCell ref="DN8:DW8"/>
    <mergeCell ref="A14:BY14"/>
    <mergeCell ref="BM6:BY6"/>
    <mergeCell ref="A1:EG1"/>
    <mergeCell ref="A3:F5"/>
    <mergeCell ref="AP3:BB5"/>
    <mergeCell ref="BC3:BL5"/>
    <mergeCell ref="BM3:BY5"/>
    <mergeCell ref="BZ3:CL5"/>
    <mergeCell ref="CM3:EG3"/>
    <mergeCell ref="CM4:CY5"/>
    <mergeCell ref="A7:F7"/>
    <mergeCell ref="AP7:BB7"/>
    <mergeCell ref="BC7:BL7"/>
    <mergeCell ref="CZ4:DM5"/>
    <mergeCell ref="DN4:EG4"/>
    <mergeCell ref="DN5:DW5"/>
    <mergeCell ref="DX5:EG5"/>
    <mergeCell ref="A6:F6"/>
    <mergeCell ref="AP6:BB6"/>
    <mergeCell ref="BC6:BL6"/>
    <mergeCell ref="DN7:DW7"/>
    <mergeCell ref="DX7:EG7"/>
    <mergeCell ref="A9:F9"/>
    <mergeCell ref="AP9:BB9"/>
  </mergeCells>
  <phoneticPr fontId="7" type="noConversion"/>
  <pageMargins left="0.78740157480314965" right="0.78740157480314965" top="0.78740157480314965" bottom="0.39370078740157483" header="0.19685039370078741" footer="0.19685039370078741"/>
  <pageSetup paperSize="9" scale="7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Y25"/>
  <sheetViews>
    <sheetView zoomScaleNormal="100" zoomScaleSheetLayoutView="100" workbookViewId="0">
      <selection activeCell="BR19" sqref="BR19:CF19"/>
    </sheetView>
  </sheetViews>
  <sheetFormatPr defaultColWidth="0.85546875" defaultRowHeight="15" x14ac:dyDescent="0.25"/>
  <cols>
    <col min="1" max="58" width="0.85546875" style="1"/>
    <col min="59" max="59" width="9" style="1" customWidth="1"/>
    <col min="60" max="68" width="0.85546875" style="1"/>
    <col min="69" max="69" width="3.7109375" style="1" customWidth="1"/>
    <col min="70" max="113" width="0.85546875" style="1"/>
    <col min="114" max="114" width="6.7109375" style="1" customWidth="1"/>
    <col min="115" max="125" width="0.85546875" style="1"/>
    <col min="126" max="126" width="3.140625" style="1" customWidth="1"/>
    <col min="127" max="127" width="25.140625" style="1" hidden="1" customWidth="1"/>
    <col min="128" max="128" width="0.85546875" style="1"/>
    <col min="129" max="129" width="28.5703125" style="1" hidden="1" customWidth="1"/>
    <col min="130" max="16384" width="0.85546875" style="1"/>
  </cols>
  <sheetData>
    <row r="1" spans="1:129" s="5" customFormat="1" ht="71.25" customHeight="1" x14ac:dyDescent="0.25">
      <c r="A1" s="242" t="s">
        <v>273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2"/>
      <c r="BD1" s="242"/>
      <c r="BE1" s="242"/>
      <c r="BF1" s="242"/>
      <c r="BG1" s="242"/>
      <c r="BH1" s="242"/>
      <c r="BI1" s="242"/>
      <c r="BJ1" s="242"/>
      <c r="BK1" s="242"/>
      <c r="BL1" s="242"/>
      <c r="BM1" s="242"/>
      <c r="BN1" s="242"/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242"/>
      <c r="CA1" s="242"/>
      <c r="CB1" s="242"/>
      <c r="CC1" s="242"/>
      <c r="CD1" s="242"/>
      <c r="CE1" s="242"/>
      <c r="CF1" s="242"/>
      <c r="CG1" s="242"/>
      <c r="CH1" s="242"/>
      <c r="CI1" s="242"/>
      <c r="CJ1" s="242"/>
      <c r="CK1" s="242"/>
      <c r="CL1" s="242"/>
      <c r="CM1" s="242"/>
      <c r="CN1" s="242"/>
      <c r="CO1" s="242"/>
      <c r="CP1" s="242"/>
      <c r="CQ1" s="242"/>
      <c r="CR1" s="242"/>
      <c r="CS1" s="242"/>
      <c r="CT1" s="242"/>
      <c r="CU1" s="242"/>
      <c r="CV1" s="242"/>
      <c r="CW1" s="242"/>
      <c r="CX1" s="242"/>
      <c r="CY1" s="242"/>
      <c r="CZ1" s="242"/>
      <c r="DA1" s="242"/>
      <c r="DB1" s="242"/>
      <c r="DC1" s="242"/>
      <c r="DD1" s="242"/>
      <c r="DE1" s="242"/>
      <c r="DF1" s="242"/>
      <c r="DG1" s="242"/>
      <c r="DH1" s="242"/>
      <c r="DI1" s="242"/>
      <c r="DJ1" s="242"/>
      <c r="DK1" s="242"/>
      <c r="DL1" s="242"/>
      <c r="DM1" s="242"/>
      <c r="DN1" s="242"/>
      <c r="DO1" s="242"/>
      <c r="DP1" s="242"/>
      <c r="DQ1" s="242"/>
      <c r="DR1" s="242"/>
      <c r="DS1" s="242"/>
      <c r="DT1" s="242"/>
      <c r="DU1" s="242"/>
      <c r="DV1" s="242"/>
    </row>
    <row r="2" spans="1:129" s="5" customFormat="1" ht="12.75" customHeight="1" x14ac:dyDescent="0.25"/>
    <row r="3" spans="1:129" s="8" customFormat="1" ht="14.25" customHeight="1" x14ac:dyDescent="0.2">
      <c r="A3" s="69" t="s">
        <v>3</v>
      </c>
      <c r="B3" s="88"/>
      <c r="C3" s="88"/>
      <c r="D3" s="88"/>
      <c r="E3" s="88"/>
      <c r="F3" s="177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177"/>
      <c r="AK3" s="69" t="s">
        <v>40</v>
      </c>
      <c r="AL3" s="88"/>
      <c r="AM3" s="88"/>
      <c r="AN3" s="88"/>
      <c r="AO3" s="88"/>
      <c r="AP3" s="88"/>
      <c r="AQ3" s="88"/>
      <c r="AR3" s="88"/>
      <c r="AS3" s="88"/>
      <c r="AT3" s="177"/>
      <c r="AU3" s="69" t="s">
        <v>41</v>
      </c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69" t="s">
        <v>42</v>
      </c>
      <c r="BI3" s="88"/>
      <c r="BJ3" s="88"/>
      <c r="BK3" s="88"/>
      <c r="BL3" s="88"/>
      <c r="BM3" s="88"/>
      <c r="BN3" s="88"/>
      <c r="BO3" s="88"/>
      <c r="BP3" s="88"/>
      <c r="BQ3" s="177"/>
      <c r="BR3" s="91" t="s">
        <v>0</v>
      </c>
      <c r="BS3" s="168"/>
      <c r="BT3" s="168"/>
      <c r="BU3" s="168"/>
      <c r="BV3" s="168"/>
      <c r="BW3" s="168"/>
      <c r="BX3" s="168"/>
      <c r="BY3" s="168"/>
      <c r="BZ3" s="168"/>
      <c r="CA3" s="168"/>
      <c r="CB3" s="168"/>
      <c r="CC3" s="168"/>
      <c r="CD3" s="168"/>
      <c r="CE3" s="168"/>
      <c r="CF3" s="168"/>
      <c r="CG3" s="168"/>
      <c r="CH3" s="168"/>
      <c r="CI3" s="168"/>
      <c r="CJ3" s="168"/>
      <c r="CK3" s="168"/>
      <c r="CL3" s="168"/>
      <c r="CM3" s="168"/>
      <c r="CN3" s="168"/>
      <c r="CO3" s="168"/>
      <c r="CP3" s="168"/>
      <c r="CQ3" s="168"/>
      <c r="CR3" s="168"/>
      <c r="CS3" s="168"/>
      <c r="CT3" s="168"/>
      <c r="CU3" s="168"/>
      <c r="CV3" s="168"/>
      <c r="CW3" s="168"/>
      <c r="CX3" s="168"/>
      <c r="CY3" s="168"/>
      <c r="CZ3" s="168"/>
      <c r="DA3" s="168"/>
      <c r="DB3" s="168"/>
      <c r="DC3" s="168"/>
      <c r="DD3" s="168"/>
      <c r="DE3" s="168"/>
      <c r="DF3" s="168"/>
      <c r="DG3" s="168"/>
      <c r="DH3" s="168"/>
      <c r="DI3" s="168"/>
      <c r="DJ3" s="168"/>
      <c r="DK3" s="168"/>
      <c r="DL3" s="168"/>
      <c r="DM3" s="168"/>
      <c r="DN3" s="168"/>
      <c r="DO3" s="168"/>
      <c r="DP3" s="168"/>
      <c r="DQ3" s="168"/>
      <c r="DR3" s="168"/>
      <c r="DS3" s="168"/>
      <c r="DT3" s="168"/>
      <c r="DU3" s="168"/>
      <c r="DV3" s="169"/>
    </row>
    <row r="4" spans="1:129" s="8" customFormat="1" ht="61.5" customHeight="1" x14ac:dyDescent="0.2">
      <c r="A4" s="178"/>
      <c r="B4" s="179"/>
      <c r="C4" s="179"/>
      <c r="D4" s="179"/>
      <c r="E4" s="179"/>
      <c r="F4" s="180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80"/>
      <c r="AK4" s="178"/>
      <c r="AL4" s="179"/>
      <c r="AM4" s="179"/>
      <c r="AN4" s="179"/>
      <c r="AO4" s="179"/>
      <c r="AP4" s="179"/>
      <c r="AQ4" s="179"/>
      <c r="AR4" s="179"/>
      <c r="AS4" s="179"/>
      <c r="AT4" s="180"/>
      <c r="AU4" s="178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  <c r="BH4" s="178"/>
      <c r="BI4" s="179"/>
      <c r="BJ4" s="179"/>
      <c r="BK4" s="179"/>
      <c r="BL4" s="179"/>
      <c r="BM4" s="179"/>
      <c r="BN4" s="179"/>
      <c r="BO4" s="179"/>
      <c r="BP4" s="179"/>
      <c r="BQ4" s="180"/>
      <c r="BR4" s="182" t="s">
        <v>167</v>
      </c>
      <c r="BS4" s="183"/>
      <c r="BT4" s="183"/>
      <c r="BU4" s="183"/>
      <c r="BV4" s="183"/>
      <c r="BW4" s="183"/>
      <c r="BX4" s="183"/>
      <c r="BY4" s="183"/>
      <c r="BZ4" s="183"/>
      <c r="CA4" s="183"/>
      <c r="CB4" s="183"/>
      <c r="CC4" s="183"/>
      <c r="CD4" s="183"/>
      <c r="CE4" s="183"/>
      <c r="CF4" s="184"/>
      <c r="CG4" s="182" t="s">
        <v>176</v>
      </c>
      <c r="CH4" s="183"/>
      <c r="CI4" s="183"/>
      <c r="CJ4" s="183"/>
      <c r="CK4" s="183"/>
      <c r="CL4" s="183"/>
      <c r="CM4" s="183"/>
      <c r="CN4" s="183"/>
      <c r="CO4" s="183"/>
      <c r="CP4" s="183"/>
      <c r="CQ4" s="183"/>
      <c r="CR4" s="183"/>
      <c r="CS4" s="183"/>
      <c r="CT4" s="183"/>
      <c r="CU4" s="183"/>
      <c r="CV4" s="183"/>
      <c r="CW4" s="184"/>
      <c r="CX4" s="243" t="s">
        <v>18</v>
      </c>
      <c r="CY4" s="243"/>
      <c r="CZ4" s="243"/>
      <c r="DA4" s="243"/>
      <c r="DB4" s="243"/>
      <c r="DC4" s="243"/>
      <c r="DD4" s="243"/>
      <c r="DE4" s="243"/>
      <c r="DF4" s="243"/>
      <c r="DG4" s="243"/>
      <c r="DH4" s="243"/>
      <c r="DI4" s="243"/>
      <c r="DJ4" s="243"/>
      <c r="DK4" s="243"/>
      <c r="DL4" s="243"/>
      <c r="DM4" s="243"/>
      <c r="DN4" s="243"/>
      <c r="DO4" s="243"/>
      <c r="DP4" s="243"/>
      <c r="DQ4" s="243"/>
      <c r="DR4" s="243"/>
      <c r="DS4" s="243"/>
      <c r="DT4" s="243"/>
      <c r="DU4" s="243"/>
      <c r="DV4" s="244"/>
    </row>
    <row r="5" spans="1:129" s="8" customFormat="1" ht="24.75" customHeight="1" x14ac:dyDescent="0.2">
      <c r="A5" s="89"/>
      <c r="B5" s="90"/>
      <c r="C5" s="90"/>
      <c r="D5" s="90"/>
      <c r="E5" s="90"/>
      <c r="F5" s="181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181"/>
      <c r="AK5" s="89"/>
      <c r="AL5" s="90"/>
      <c r="AM5" s="90"/>
      <c r="AN5" s="90"/>
      <c r="AO5" s="90"/>
      <c r="AP5" s="90"/>
      <c r="AQ5" s="90"/>
      <c r="AR5" s="90"/>
      <c r="AS5" s="90"/>
      <c r="AT5" s="181"/>
      <c r="AU5" s="89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89"/>
      <c r="BI5" s="90"/>
      <c r="BJ5" s="90"/>
      <c r="BK5" s="90"/>
      <c r="BL5" s="90"/>
      <c r="BM5" s="90"/>
      <c r="BN5" s="90"/>
      <c r="BO5" s="90"/>
      <c r="BP5" s="90"/>
      <c r="BQ5" s="181"/>
      <c r="BR5" s="185"/>
      <c r="BS5" s="186"/>
      <c r="BT5" s="186"/>
      <c r="BU5" s="186"/>
      <c r="BV5" s="186"/>
      <c r="BW5" s="186"/>
      <c r="BX5" s="186"/>
      <c r="BY5" s="186"/>
      <c r="BZ5" s="186"/>
      <c r="CA5" s="186"/>
      <c r="CB5" s="186"/>
      <c r="CC5" s="186"/>
      <c r="CD5" s="186"/>
      <c r="CE5" s="186"/>
      <c r="CF5" s="187"/>
      <c r="CG5" s="185"/>
      <c r="CH5" s="186"/>
      <c r="CI5" s="186"/>
      <c r="CJ5" s="186"/>
      <c r="CK5" s="186"/>
      <c r="CL5" s="186"/>
      <c r="CM5" s="186"/>
      <c r="CN5" s="186"/>
      <c r="CO5" s="186"/>
      <c r="CP5" s="186"/>
      <c r="CQ5" s="186"/>
      <c r="CR5" s="186"/>
      <c r="CS5" s="186"/>
      <c r="CT5" s="186"/>
      <c r="CU5" s="186"/>
      <c r="CV5" s="186"/>
      <c r="CW5" s="187"/>
      <c r="CX5" s="91" t="s">
        <v>2</v>
      </c>
      <c r="CY5" s="92"/>
      <c r="CZ5" s="92"/>
      <c r="DA5" s="92"/>
      <c r="DB5" s="92"/>
      <c r="DC5" s="92"/>
      <c r="DD5" s="92"/>
      <c r="DE5" s="92"/>
      <c r="DF5" s="92"/>
      <c r="DG5" s="92"/>
      <c r="DH5" s="92"/>
      <c r="DI5" s="92"/>
      <c r="DJ5" s="93"/>
      <c r="DK5" s="91" t="s">
        <v>43</v>
      </c>
      <c r="DL5" s="92"/>
      <c r="DM5" s="92"/>
      <c r="DN5" s="92"/>
      <c r="DO5" s="92"/>
      <c r="DP5" s="92"/>
      <c r="DQ5" s="92"/>
      <c r="DR5" s="92"/>
      <c r="DS5" s="92"/>
      <c r="DT5" s="92"/>
      <c r="DU5" s="92"/>
      <c r="DV5" s="93"/>
    </row>
    <row r="6" spans="1:129" s="7" customFormat="1" ht="12.75" x14ac:dyDescent="0.2">
      <c r="A6" s="213">
        <v>1</v>
      </c>
      <c r="B6" s="214"/>
      <c r="C6" s="214"/>
      <c r="D6" s="214"/>
      <c r="E6" s="214"/>
      <c r="F6" s="215"/>
      <c r="G6" s="214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5"/>
      <c r="AK6" s="213">
        <v>3</v>
      </c>
      <c r="AL6" s="214"/>
      <c r="AM6" s="214"/>
      <c r="AN6" s="214"/>
      <c r="AO6" s="214"/>
      <c r="AP6" s="214"/>
      <c r="AQ6" s="214"/>
      <c r="AR6" s="214"/>
      <c r="AS6" s="214"/>
      <c r="AT6" s="215"/>
      <c r="AU6" s="213">
        <v>4</v>
      </c>
      <c r="AV6" s="214"/>
      <c r="AW6" s="214"/>
      <c r="AX6" s="214"/>
      <c r="AY6" s="214"/>
      <c r="AZ6" s="214"/>
      <c r="BA6" s="214"/>
      <c r="BB6" s="214"/>
      <c r="BC6" s="214"/>
      <c r="BD6" s="214"/>
      <c r="BE6" s="214"/>
      <c r="BF6" s="214"/>
      <c r="BG6" s="214"/>
      <c r="BH6" s="213">
        <v>5</v>
      </c>
      <c r="BI6" s="214"/>
      <c r="BJ6" s="214"/>
      <c r="BK6" s="214"/>
      <c r="BL6" s="214"/>
      <c r="BM6" s="214"/>
      <c r="BN6" s="214"/>
      <c r="BO6" s="214"/>
      <c r="BP6" s="214"/>
      <c r="BQ6" s="215"/>
      <c r="BR6" s="213">
        <v>6</v>
      </c>
      <c r="BS6" s="214"/>
      <c r="BT6" s="214"/>
      <c r="BU6" s="214"/>
      <c r="BV6" s="214"/>
      <c r="BW6" s="214"/>
      <c r="BX6" s="214"/>
      <c r="BY6" s="214"/>
      <c r="BZ6" s="214"/>
      <c r="CA6" s="214"/>
      <c r="CB6" s="214"/>
      <c r="CC6" s="214"/>
      <c r="CD6" s="214"/>
      <c r="CE6" s="214"/>
      <c r="CF6" s="215"/>
      <c r="CG6" s="213">
        <v>7</v>
      </c>
      <c r="CH6" s="214"/>
      <c r="CI6" s="214"/>
      <c r="CJ6" s="214"/>
      <c r="CK6" s="214"/>
      <c r="CL6" s="214"/>
      <c r="CM6" s="214"/>
      <c r="CN6" s="214"/>
      <c r="CO6" s="214"/>
      <c r="CP6" s="214"/>
      <c r="CQ6" s="214"/>
      <c r="CR6" s="214"/>
      <c r="CS6" s="214"/>
      <c r="CT6" s="214"/>
      <c r="CU6" s="214"/>
      <c r="CV6" s="214"/>
      <c r="CW6" s="215"/>
      <c r="CX6" s="213">
        <v>8</v>
      </c>
      <c r="CY6" s="214"/>
      <c r="CZ6" s="214"/>
      <c r="DA6" s="214"/>
      <c r="DB6" s="214"/>
      <c r="DC6" s="214"/>
      <c r="DD6" s="214"/>
      <c r="DE6" s="214"/>
      <c r="DF6" s="214"/>
      <c r="DG6" s="214"/>
      <c r="DH6" s="214"/>
      <c r="DI6" s="214"/>
      <c r="DJ6" s="215"/>
      <c r="DK6" s="213">
        <v>9</v>
      </c>
      <c r="DL6" s="214"/>
      <c r="DM6" s="214"/>
      <c r="DN6" s="214"/>
      <c r="DO6" s="214"/>
      <c r="DP6" s="214"/>
      <c r="DQ6" s="214"/>
      <c r="DR6" s="214"/>
      <c r="DS6" s="214"/>
      <c r="DT6" s="214"/>
      <c r="DU6" s="214"/>
      <c r="DV6" s="215"/>
    </row>
    <row r="7" spans="1:129" s="6" customFormat="1" ht="49.7" customHeight="1" x14ac:dyDescent="0.2">
      <c r="A7" s="147" t="s">
        <v>6</v>
      </c>
      <c r="B7" s="148"/>
      <c r="C7" s="148"/>
      <c r="D7" s="148"/>
      <c r="E7" s="148"/>
      <c r="F7" s="149"/>
      <c r="G7" s="234" t="s">
        <v>265</v>
      </c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  <c r="Y7" s="234"/>
      <c r="Z7" s="234"/>
      <c r="AA7" s="234"/>
      <c r="AB7" s="234"/>
      <c r="AC7" s="234"/>
      <c r="AD7" s="234"/>
      <c r="AE7" s="234"/>
      <c r="AF7" s="234"/>
      <c r="AG7" s="234"/>
      <c r="AH7" s="234"/>
      <c r="AI7" s="234"/>
      <c r="AJ7" s="235"/>
      <c r="AK7" s="236" t="s">
        <v>1</v>
      </c>
      <c r="AL7" s="237"/>
      <c r="AM7" s="237"/>
      <c r="AN7" s="237"/>
      <c r="AO7" s="237"/>
      <c r="AP7" s="237"/>
      <c r="AQ7" s="237"/>
      <c r="AR7" s="237"/>
      <c r="AS7" s="237"/>
      <c r="AT7" s="238"/>
      <c r="AU7" s="151" t="s">
        <v>1</v>
      </c>
      <c r="AV7" s="152"/>
      <c r="AW7" s="152"/>
      <c r="AX7" s="152"/>
      <c r="AY7" s="152"/>
      <c r="AZ7" s="152"/>
      <c r="BA7" s="152"/>
      <c r="BB7" s="152"/>
      <c r="BC7" s="152"/>
      <c r="BD7" s="152"/>
      <c r="BE7" s="152"/>
      <c r="BF7" s="152"/>
      <c r="BG7" s="152"/>
      <c r="BH7" s="135">
        <f>BH8+BH10</f>
        <v>1273452.4300000002</v>
      </c>
      <c r="BI7" s="145"/>
      <c r="BJ7" s="145"/>
      <c r="BK7" s="145"/>
      <c r="BL7" s="145"/>
      <c r="BM7" s="145"/>
      <c r="BN7" s="145"/>
      <c r="BO7" s="145"/>
      <c r="BP7" s="145"/>
      <c r="BQ7" s="146"/>
      <c r="BR7" s="135">
        <f>BR8+BR10</f>
        <v>1059068.3700000001</v>
      </c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5"/>
      <c r="CE7" s="145"/>
      <c r="CF7" s="146"/>
      <c r="CG7" s="135"/>
      <c r="CH7" s="145"/>
      <c r="CI7" s="145"/>
      <c r="CJ7" s="145"/>
      <c r="CK7" s="145"/>
      <c r="CL7" s="145"/>
      <c r="CM7" s="145"/>
      <c r="CN7" s="145"/>
      <c r="CO7" s="145"/>
      <c r="CP7" s="145"/>
      <c r="CQ7" s="145"/>
      <c r="CR7" s="145"/>
      <c r="CS7" s="145"/>
      <c r="CT7" s="145"/>
      <c r="CU7" s="145"/>
      <c r="CV7" s="145"/>
      <c r="CW7" s="146"/>
      <c r="CX7" s="135">
        <f>CX8</f>
        <v>214384.06</v>
      </c>
      <c r="CY7" s="136"/>
      <c r="CZ7" s="136"/>
      <c r="DA7" s="136"/>
      <c r="DB7" s="136"/>
      <c r="DC7" s="136"/>
      <c r="DD7" s="136"/>
      <c r="DE7" s="136"/>
      <c r="DF7" s="136"/>
      <c r="DG7" s="136"/>
      <c r="DH7" s="136"/>
      <c r="DI7" s="136"/>
      <c r="DJ7" s="137"/>
      <c r="DK7" s="144"/>
      <c r="DL7" s="145"/>
      <c r="DM7" s="145"/>
      <c r="DN7" s="145"/>
      <c r="DO7" s="145"/>
      <c r="DP7" s="145"/>
      <c r="DQ7" s="145"/>
      <c r="DR7" s="145"/>
      <c r="DS7" s="145"/>
      <c r="DT7" s="145"/>
      <c r="DU7" s="145"/>
      <c r="DV7" s="146"/>
      <c r="DW7" s="35">
        <v>4813947.12</v>
      </c>
    </row>
    <row r="8" spans="1:129" s="6" customFormat="1" ht="16.5" customHeight="1" x14ac:dyDescent="0.2">
      <c r="A8" s="147" t="s">
        <v>25</v>
      </c>
      <c r="B8" s="148"/>
      <c r="C8" s="148"/>
      <c r="D8" s="148"/>
      <c r="E8" s="148"/>
      <c r="F8" s="149"/>
      <c r="G8" s="234" t="s">
        <v>38</v>
      </c>
      <c r="H8" s="234"/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/>
      <c r="Y8" s="234"/>
      <c r="Z8" s="234"/>
      <c r="AA8" s="234"/>
      <c r="AB8" s="234"/>
      <c r="AC8" s="234"/>
      <c r="AD8" s="234"/>
      <c r="AE8" s="234"/>
      <c r="AF8" s="234"/>
      <c r="AG8" s="234"/>
      <c r="AH8" s="234"/>
      <c r="AI8" s="234"/>
      <c r="AJ8" s="235"/>
      <c r="AK8" s="236">
        <v>22</v>
      </c>
      <c r="AL8" s="237"/>
      <c r="AM8" s="237"/>
      <c r="AN8" s="237"/>
      <c r="AO8" s="237"/>
      <c r="AP8" s="237"/>
      <c r="AQ8" s="237"/>
      <c r="AR8" s="237"/>
      <c r="AS8" s="237"/>
      <c r="AT8" s="238"/>
      <c r="AU8" s="135">
        <v>5788420.1200000001</v>
      </c>
      <c r="AV8" s="136"/>
      <c r="AW8" s="136"/>
      <c r="AX8" s="136"/>
      <c r="AY8" s="136"/>
      <c r="AZ8" s="136"/>
      <c r="BA8" s="136"/>
      <c r="BB8" s="136"/>
      <c r="BC8" s="136"/>
      <c r="BD8" s="136"/>
      <c r="BE8" s="136"/>
      <c r="BF8" s="136"/>
      <c r="BG8" s="136"/>
      <c r="BH8" s="135">
        <f>BR8+CX8</f>
        <v>1273452.4300000002</v>
      </c>
      <c r="BI8" s="136"/>
      <c r="BJ8" s="136"/>
      <c r="BK8" s="136"/>
      <c r="BL8" s="136"/>
      <c r="BM8" s="136"/>
      <c r="BN8" s="136"/>
      <c r="BO8" s="136"/>
      <c r="BP8" s="136"/>
      <c r="BQ8" s="137"/>
      <c r="BR8" s="135">
        <v>1059068.3700000001</v>
      </c>
      <c r="BS8" s="136"/>
      <c r="BT8" s="136"/>
      <c r="BU8" s="136"/>
      <c r="BV8" s="136"/>
      <c r="BW8" s="136"/>
      <c r="BX8" s="136"/>
      <c r="BY8" s="136"/>
      <c r="BZ8" s="136"/>
      <c r="CA8" s="136"/>
      <c r="CB8" s="136"/>
      <c r="CC8" s="136"/>
      <c r="CD8" s="136"/>
      <c r="CE8" s="136"/>
      <c r="CF8" s="137"/>
      <c r="CG8" s="135"/>
      <c r="CH8" s="136"/>
      <c r="CI8" s="136"/>
      <c r="CJ8" s="136"/>
      <c r="CK8" s="136"/>
      <c r="CL8" s="136"/>
      <c r="CM8" s="136"/>
      <c r="CN8" s="136"/>
      <c r="CO8" s="136"/>
      <c r="CP8" s="136"/>
      <c r="CQ8" s="136"/>
      <c r="CR8" s="136"/>
      <c r="CS8" s="136"/>
      <c r="CT8" s="136"/>
      <c r="CU8" s="136"/>
      <c r="CV8" s="136"/>
      <c r="CW8" s="137"/>
      <c r="CX8" s="135">
        <f>DW8*0.22</f>
        <v>214384.06</v>
      </c>
      <c r="CY8" s="136"/>
      <c r="CZ8" s="136"/>
      <c r="DA8" s="136"/>
      <c r="DB8" s="136"/>
      <c r="DC8" s="136"/>
      <c r="DD8" s="136"/>
      <c r="DE8" s="136"/>
      <c r="DF8" s="136"/>
      <c r="DG8" s="136"/>
      <c r="DH8" s="136"/>
      <c r="DI8" s="136"/>
      <c r="DJ8" s="137"/>
      <c r="DK8" s="135"/>
      <c r="DL8" s="136"/>
      <c r="DM8" s="136"/>
      <c r="DN8" s="136"/>
      <c r="DO8" s="136"/>
      <c r="DP8" s="136"/>
      <c r="DQ8" s="136"/>
      <c r="DR8" s="136"/>
      <c r="DS8" s="136"/>
      <c r="DT8" s="136"/>
      <c r="DU8" s="136"/>
      <c r="DV8" s="137"/>
      <c r="DW8" s="35">
        <v>974473</v>
      </c>
      <c r="DY8" s="49">
        <f>5932996.12*22/100</f>
        <v>1305259.1464</v>
      </c>
    </row>
    <row r="9" spans="1:129" s="6" customFormat="1" ht="16.5" customHeight="1" x14ac:dyDescent="0.2">
      <c r="A9" s="147" t="s">
        <v>26</v>
      </c>
      <c r="B9" s="148"/>
      <c r="C9" s="148"/>
      <c r="D9" s="148"/>
      <c r="E9" s="148"/>
      <c r="F9" s="149"/>
      <c r="G9" s="234" t="s">
        <v>39</v>
      </c>
      <c r="H9" s="234"/>
      <c r="I9" s="234"/>
      <c r="J9" s="234"/>
      <c r="K9" s="234"/>
      <c r="L9" s="234"/>
      <c r="M9" s="234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/>
      <c r="Y9" s="234"/>
      <c r="Z9" s="234"/>
      <c r="AA9" s="234"/>
      <c r="AB9" s="234"/>
      <c r="AC9" s="234"/>
      <c r="AD9" s="234"/>
      <c r="AE9" s="234"/>
      <c r="AF9" s="234"/>
      <c r="AG9" s="234"/>
      <c r="AH9" s="234"/>
      <c r="AI9" s="234"/>
      <c r="AJ9" s="235"/>
      <c r="AK9" s="236">
        <v>10</v>
      </c>
      <c r="AL9" s="237"/>
      <c r="AM9" s="237"/>
      <c r="AN9" s="237"/>
      <c r="AO9" s="237"/>
      <c r="AP9" s="237"/>
      <c r="AQ9" s="237"/>
      <c r="AR9" s="237"/>
      <c r="AS9" s="237"/>
      <c r="AT9" s="238"/>
      <c r="AU9" s="144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35"/>
      <c r="BI9" s="136"/>
      <c r="BJ9" s="136"/>
      <c r="BK9" s="136"/>
      <c r="BL9" s="136"/>
      <c r="BM9" s="136"/>
      <c r="BN9" s="136"/>
      <c r="BO9" s="136"/>
      <c r="BP9" s="136"/>
      <c r="BQ9" s="137"/>
      <c r="BR9" s="135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7"/>
      <c r="CG9" s="135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6"/>
      <c r="CS9" s="136"/>
      <c r="CT9" s="136"/>
      <c r="CU9" s="136"/>
      <c r="CV9" s="136"/>
      <c r="CW9" s="137"/>
      <c r="CX9" s="135"/>
      <c r="CY9" s="136"/>
      <c r="CZ9" s="136"/>
      <c r="DA9" s="136"/>
      <c r="DB9" s="136"/>
      <c r="DC9" s="136"/>
      <c r="DD9" s="136"/>
      <c r="DE9" s="136"/>
      <c r="DF9" s="136"/>
      <c r="DG9" s="136"/>
      <c r="DH9" s="136"/>
      <c r="DI9" s="136"/>
      <c r="DJ9" s="137"/>
      <c r="DK9" s="135"/>
      <c r="DL9" s="136"/>
      <c r="DM9" s="136"/>
      <c r="DN9" s="136"/>
      <c r="DO9" s="136"/>
      <c r="DP9" s="136"/>
      <c r="DQ9" s="136"/>
      <c r="DR9" s="136"/>
      <c r="DS9" s="136"/>
      <c r="DT9" s="136"/>
      <c r="DU9" s="136"/>
      <c r="DV9" s="137"/>
      <c r="DY9" s="36">
        <f>1089049*22/100</f>
        <v>239590.78</v>
      </c>
    </row>
    <row r="10" spans="1:129" s="6" customFormat="1" ht="69.75" customHeight="1" x14ac:dyDescent="0.2">
      <c r="A10" s="147" t="s">
        <v>28</v>
      </c>
      <c r="B10" s="148"/>
      <c r="C10" s="148"/>
      <c r="D10" s="148"/>
      <c r="E10" s="148"/>
      <c r="F10" s="149"/>
      <c r="G10" s="234" t="s">
        <v>268</v>
      </c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234"/>
      <c r="U10" s="234"/>
      <c r="V10" s="234"/>
      <c r="W10" s="234"/>
      <c r="X10" s="234"/>
      <c r="Y10" s="234"/>
      <c r="Z10" s="234"/>
      <c r="AA10" s="234"/>
      <c r="AB10" s="234"/>
      <c r="AC10" s="234"/>
      <c r="AD10" s="234"/>
      <c r="AE10" s="234"/>
      <c r="AF10" s="234"/>
      <c r="AG10" s="234"/>
      <c r="AH10" s="234"/>
      <c r="AI10" s="234"/>
      <c r="AJ10" s="235"/>
      <c r="AK10" s="239"/>
      <c r="AL10" s="240"/>
      <c r="AM10" s="240"/>
      <c r="AN10" s="240"/>
      <c r="AO10" s="240"/>
      <c r="AP10" s="240"/>
      <c r="AQ10" s="240"/>
      <c r="AR10" s="240"/>
      <c r="AS10" s="240"/>
      <c r="AT10" s="241"/>
      <c r="AU10" s="144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35"/>
      <c r="BI10" s="136"/>
      <c r="BJ10" s="136"/>
      <c r="BK10" s="136"/>
      <c r="BL10" s="136"/>
      <c r="BM10" s="136"/>
      <c r="BN10" s="136"/>
      <c r="BO10" s="136"/>
      <c r="BP10" s="136"/>
      <c r="BQ10" s="137"/>
      <c r="BR10" s="135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6"/>
      <c r="CE10" s="136"/>
      <c r="CF10" s="137"/>
      <c r="CG10" s="135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6"/>
      <c r="CS10" s="136"/>
      <c r="CT10" s="136"/>
      <c r="CU10" s="136"/>
      <c r="CV10" s="136"/>
      <c r="CW10" s="137"/>
      <c r="CX10" s="135"/>
      <c r="CY10" s="136"/>
      <c r="CZ10" s="136"/>
      <c r="DA10" s="136"/>
      <c r="DB10" s="136"/>
      <c r="DC10" s="136"/>
      <c r="DD10" s="136"/>
      <c r="DE10" s="136"/>
      <c r="DF10" s="136"/>
      <c r="DG10" s="136"/>
      <c r="DH10" s="136"/>
      <c r="DI10" s="136"/>
      <c r="DJ10" s="137"/>
      <c r="DK10" s="135"/>
      <c r="DL10" s="136"/>
      <c r="DM10" s="136"/>
      <c r="DN10" s="136"/>
      <c r="DO10" s="136"/>
      <c r="DP10" s="136"/>
      <c r="DQ10" s="136"/>
      <c r="DR10" s="136"/>
      <c r="DS10" s="136"/>
      <c r="DT10" s="136"/>
      <c r="DU10" s="136"/>
      <c r="DV10" s="137"/>
      <c r="DW10" s="49">
        <f>AU8*30.2/100</f>
        <v>1748102.8762400001</v>
      </c>
      <c r="DY10" s="52">
        <f>4813947.12*22/100</f>
        <v>1059068.3663999999</v>
      </c>
    </row>
    <row r="11" spans="1:129" s="6" customFormat="1" ht="78.75" customHeight="1" x14ac:dyDescent="0.2">
      <c r="A11" s="147" t="s">
        <v>7</v>
      </c>
      <c r="B11" s="148"/>
      <c r="C11" s="148"/>
      <c r="D11" s="148"/>
      <c r="E11" s="148"/>
      <c r="F11" s="149"/>
      <c r="G11" s="234" t="s">
        <v>274</v>
      </c>
      <c r="H11" s="234"/>
      <c r="I11" s="234"/>
      <c r="J11" s="234"/>
      <c r="K11" s="234"/>
      <c r="L11" s="234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X11" s="234"/>
      <c r="Y11" s="234"/>
      <c r="Z11" s="234"/>
      <c r="AA11" s="234"/>
      <c r="AB11" s="234"/>
      <c r="AC11" s="234"/>
      <c r="AD11" s="234"/>
      <c r="AE11" s="234"/>
      <c r="AF11" s="234"/>
      <c r="AG11" s="234"/>
      <c r="AH11" s="234"/>
      <c r="AI11" s="234"/>
      <c r="AJ11" s="235"/>
      <c r="AK11" s="236" t="s">
        <v>1</v>
      </c>
      <c r="AL11" s="237"/>
      <c r="AM11" s="237"/>
      <c r="AN11" s="237"/>
      <c r="AO11" s="237"/>
      <c r="AP11" s="237"/>
      <c r="AQ11" s="237"/>
      <c r="AR11" s="237"/>
      <c r="AS11" s="237"/>
      <c r="AT11" s="238"/>
      <c r="AU11" s="151" t="s">
        <v>1</v>
      </c>
      <c r="AV11" s="152"/>
      <c r="AW11" s="152"/>
      <c r="AX11" s="152"/>
      <c r="AY11" s="152"/>
      <c r="AZ11" s="152"/>
      <c r="BA11" s="152"/>
      <c r="BB11" s="152"/>
      <c r="BC11" s="152"/>
      <c r="BD11" s="152"/>
      <c r="BE11" s="152"/>
      <c r="BF11" s="152"/>
      <c r="BG11" s="152"/>
      <c r="BH11" s="245">
        <f>BH12+BH13+BH14</f>
        <v>179441.03</v>
      </c>
      <c r="BI11" s="246"/>
      <c r="BJ11" s="246"/>
      <c r="BK11" s="246"/>
      <c r="BL11" s="246"/>
      <c r="BM11" s="246"/>
      <c r="BN11" s="246"/>
      <c r="BO11" s="246"/>
      <c r="BP11" s="246"/>
      <c r="BQ11" s="247"/>
      <c r="BR11" s="245">
        <f>BR12+BR13+BR14</f>
        <v>149232.35999999999</v>
      </c>
      <c r="BS11" s="246"/>
      <c r="BT11" s="246"/>
      <c r="BU11" s="246"/>
      <c r="BV11" s="246"/>
      <c r="BW11" s="246"/>
      <c r="BX11" s="246"/>
      <c r="BY11" s="246"/>
      <c r="BZ11" s="246"/>
      <c r="CA11" s="246"/>
      <c r="CB11" s="246"/>
      <c r="CC11" s="246"/>
      <c r="CD11" s="246"/>
      <c r="CE11" s="246"/>
      <c r="CF11" s="247"/>
      <c r="CG11" s="245"/>
      <c r="CH11" s="246"/>
      <c r="CI11" s="246"/>
      <c r="CJ11" s="246"/>
      <c r="CK11" s="246"/>
      <c r="CL11" s="246"/>
      <c r="CM11" s="246"/>
      <c r="CN11" s="246"/>
      <c r="CO11" s="246"/>
      <c r="CP11" s="246"/>
      <c r="CQ11" s="246"/>
      <c r="CR11" s="246"/>
      <c r="CS11" s="246"/>
      <c r="CT11" s="246"/>
      <c r="CU11" s="246"/>
      <c r="CV11" s="246"/>
      <c r="CW11" s="247"/>
      <c r="CX11" s="245">
        <f>CX12+CX13+CX14</f>
        <v>30208.67</v>
      </c>
      <c r="CY11" s="246"/>
      <c r="CZ11" s="246"/>
      <c r="DA11" s="246"/>
      <c r="DB11" s="246"/>
      <c r="DC11" s="246"/>
      <c r="DD11" s="246"/>
      <c r="DE11" s="246"/>
      <c r="DF11" s="246"/>
      <c r="DG11" s="246"/>
      <c r="DH11" s="246"/>
      <c r="DI11" s="246"/>
      <c r="DJ11" s="247"/>
      <c r="DK11" s="135"/>
      <c r="DL11" s="136"/>
      <c r="DM11" s="136"/>
      <c r="DN11" s="136"/>
      <c r="DO11" s="136"/>
      <c r="DP11" s="136"/>
      <c r="DQ11" s="136"/>
      <c r="DR11" s="136"/>
      <c r="DS11" s="136"/>
      <c r="DT11" s="136"/>
      <c r="DU11" s="136"/>
      <c r="DV11" s="137"/>
      <c r="DW11" s="6">
        <f>AU8*0.302</f>
        <v>1748102.8762399999</v>
      </c>
    </row>
    <row r="12" spans="1:129" s="6" customFormat="1" ht="84" customHeight="1" x14ac:dyDescent="0.2">
      <c r="A12" s="147" t="s">
        <v>30</v>
      </c>
      <c r="B12" s="148"/>
      <c r="C12" s="148"/>
      <c r="D12" s="148"/>
      <c r="E12" s="148"/>
      <c r="F12" s="149"/>
      <c r="G12" s="234" t="s">
        <v>266</v>
      </c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/>
      <c r="Y12" s="234"/>
      <c r="Z12" s="234"/>
      <c r="AA12" s="234"/>
      <c r="AB12" s="234"/>
      <c r="AC12" s="234"/>
      <c r="AD12" s="234"/>
      <c r="AE12" s="234"/>
      <c r="AF12" s="234"/>
      <c r="AG12" s="234"/>
      <c r="AH12" s="234"/>
      <c r="AI12" s="234"/>
      <c r="AJ12" s="235"/>
      <c r="AK12" s="236">
        <v>2.9</v>
      </c>
      <c r="AL12" s="237"/>
      <c r="AM12" s="237"/>
      <c r="AN12" s="237"/>
      <c r="AO12" s="237"/>
      <c r="AP12" s="237"/>
      <c r="AQ12" s="237"/>
      <c r="AR12" s="237"/>
      <c r="AS12" s="237"/>
      <c r="AT12" s="238"/>
      <c r="AU12" s="135">
        <f>AU8</f>
        <v>5788420.1200000001</v>
      </c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5">
        <f>BR12+CX12</f>
        <v>167864.19</v>
      </c>
      <c r="BI12" s="136"/>
      <c r="BJ12" s="136"/>
      <c r="BK12" s="136"/>
      <c r="BL12" s="136"/>
      <c r="BM12" s="136"/>
      <c r="BN12" s="136"/>
      <c r="BO12" s="136"/>
      <c r="BP12" s="136"/>
      <c r="BQ12" s="137"/>
      <c r="BR12" s="135">
        <v>139604.47</v>
      </c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6"/>
      <c r="CE12" s="136"/>
      <c r="CF12" s="137"/>
      <c r="CG12" s="135"/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6"/>
      <c r="CS12" s="136"/>
      <c r="CT12" s="136"/>
      <c r="CU12" s="136"/>
      <c r="CV12" s="136"/>
      <c r="CW12" s="137"/>
      <c r="CX12" s="135">
        <f>DW8*2.9/100+0.003</f>
        <v>28259.719999999998</v>
      </c>
      <c r="CY12" s="136"/>
      <c r="CZ12" s="136"/>
      <c r="DA12" s="136"/>
      <c r="DB12" s="136"/>
      <c r="DC12" s="136"/>
      <c r="DD12" s="136"/>
      <c r="DE12" s="136"/>
      <c r="DF12" s="136"/>
      <c r="DG12" s="136"/>
      <c r="DH12" s="136"/>
      <c r="DI12" s="136"/>
      <c r="DJ12" s="137"/>
      <c r="DK12" s="135"/>
      <c r="DL12" s="136"/>
      <c r="DM12" s="136"/>
      <c r="DN12" s="136"/>
      <c r="DO12" s="136"/>
      <c r="DP12" s="136"/>
      <c r="DQ12" s="136"/>
      <c r="DR12" s="136"/>
      <c r="DS12" s="136"/>
      <c r="DT12" s="136"/>
      <c r="DU12" s="136"/>
      <c r="DV12" s="137"/>
      <c r="DW12" s="49">
        <f>BH22-DW10</f>
        <v>3.759999992325902E-3</v>
      </c>
      <c r="DY12" s="50">
        <f>AU12*2.9/100</f>
        <v>167864.18348000001</v>
      </c>
    </row>
    <row r="13" spans="1:129" s="6" customFormat="1" ht="33" customHeight="1" x14ac:dyDescent="0.2">
      <c r="A13" s="147" t="s">
        <v>31</v>
      </c>
      <c r="B13" s="148"/>
      <c r="C13" s="148"/>
      <c r="D13" s="148"/>
      <c r="E13" s="148"/>
      <c r="F13" s="149"/>
      <c r="G13" s="234" t="s">
        <v>267</v>
      </c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4"/>
      <c r="W13" s="234"/>
      <c r="X13" s="234"/>
      <c r="Y13" s="234"/>
      <c r="Z13" s="234"/>
      <c r="AA13" s="234"/>
      <c r="AB13" s="234"/>
      <c r="AC13" s="234"/>
      <c r="AD13" s="234"/>
      <c r="AE13" s="234"/>
      <c r="AF13" s="234"/>
      <c r="AG13" s="234"/>
      <c r="AH13" s="234"/>
      <c r="AI13" s="234"/>
      <c r="AJ13" s="235"/>
      <c r="AK13" s="236">
        <v>0</v>
      </c>
      <c r="AL13" s="237"/>
      <c r="AM13" s="237"/>
      <c r="AN13" s="237"/>
      <c r="AO13" s="237"/>
      <c r="AP13" s="237"/>
      <c r="AQ13" s="237"/>
      <c r="AR13" s="237"/>
      <c r="AS13" s="237"/>
      <c r="AT13" s="238"/>
      <c r="AU13" s="144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35"/>
      <c r="BI13" s="136"/>
      <c r="BJ13" s="136"/>
      <c r="BK13" s="136"/>
      <c r="BL13" s="136"/>
      <c r="BM13" s="136"/>
      <c r="BN13" s="136"/>
      <c r="BO13" s="136"/>
      <c r="BP13" s="136"/>
      <c r="BQ13" s="137"/>
      <c r="BR13" s="135"/>
      <c r="BS13" s="136"/>
      <c r="BT13" s="136"/>
      <c r="BU13" s="136"/>
      <c r="BV13" s="136"/>
      <c r="BW13" s="136"/>
      <c r="BX13" s="136"/>
      <c r="BY13" s="136"/>
      <c r="BZ13" s="136"/>
      <c r="CA13" s="136"/>
      <c r="CB13" s="136"/>
      <c r="CC13" s="136"/>
      <c r="CD13" s="136"/>
      <c r="CE13" s="136"/>
      <c r="CF13" s="137"/>
      <c r="CG13" s="135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/>
      <c r="CT13" s="136"/>
      <c r="CU13" s="136"/>
      <c r="CV13" s="136"/>
      <c r="CW13" s="137"/>
      <c r="CX13" s="135"/>
      <c r="CY13" s="136"/>
      <c r="CZ13" s="136"/>
      <c r="DA13" s="136"/>
      <c r="DB13" s="136"/>
      <c r="DC13" s="136"/>
      <c r="DD13" s="136"/>
      <c r="DE13" s="136"/>
      <c r="DF13" s="136"/>
      <c r="DG13" s="136"/>
      <c r="DH13" s="136"/>
      <c r="DI13" s="136"/>
      <c r="DJ13" s="137"/>
      <c r="DK13" s="135"/>
      <c r="DL13" s="136"/>
      <c r="DM13" s="136"/>
      <c r="DN13" s="136"/>
      <c r="DO13" s="136"/>
      <c r="DP13" s="136"/>
      <c r="DQ13" s="136"/>
      <c r="DR13" s="136"/>
      <c r="DS13" s="136"/>
      <c r="DT13" s="136"/>
      <c r="DU13" s="136"/>
      <c r="DV13" s="137"/>
      <c r="DW13" s="6">
        <f>DW8*0.302</f>
        <v>294290.84600000002</v>
      </c>
      <c r="DY13" s="36">
        <f>1089049*2.9/100</f>
        <v>31582.421000000002</v>
      </c>
    </row>
    <row r="14" spans="1:129" s="6" customFormat="1" ht="81.95" customHeight="1" x14ac:dyDescent="0.2">
      <c r="A14" s="147" t="s">
        <v>32</v>
      </c>
      <c r="B14" s="148"/>
      <c r="C14" s="148"/>
      <c r="D14" s="148"/>
      <c r="E14" s="148"/>
      <c r="F14" s="149"/>
      <c r="G14" s="234" t="s">
        <v>269</v>
      </c>
      <c r="H14" s="234"/>
      <c r="I14" s="234"/>
      <c r="J14" s="234"/>
      <c r="K14" s="234"/>
      <c r="L14" s="234"/>
      <c r="M14" s="234"/>
      <c r="N14" s="234"/>
      <c r="O14" s="234"/>
      <c r="P14" s="234"/>
      <c r="Q14" s="234"/>
      <c r="R14" s="234"/>
      <c r="S14" s="234"/>
      <c r="T14" s="234"/>
      <c r="U14" s="234"/>
      <c r="V14" s="234"/>
      <c r="W14" s="234"/>
      <c r="X14" s="234"/>
      <c r="Y14" s="234"/>
      <c r="Z14" s="234"/>
      <c r="AA14" s="234"/>
      <c r="AB14" s="234"/>
      <c r="AC14" s="234"/>
      <c r="AD14" s="234"/>
      <c r="AE14" s="234"/>
      <c r="AF14" s="234"/>
      <c r="AG14" s="234"/>
      <c r="AH14" s="234"/>
      <c r="AI14" s="234"/>
      <c r="AJ14" s="235"/>
      <c r="AK14" s="236">
        <v>0.2</v>
      </c>
      <c r="AL14" s="237"/>
      <c r="AM14" s="237"/>
      <c r="AN14" s="237"/>
      <c r="AO14" s="237"/>
      <c r="AP14" s="237"/>
      <c r="AQ14" s="237"/>
      <c r="AR14" s="237"/>
      <c r="AS14" s="237"/>
      <c r="AT14" s="238"/>
      <c r="AU14" s="135">
        <f>AU8</f>
        <v>5788420.1200000001</v>
      </c>
      <c r="AV14" s="136"/>
      <c r="AW14" s="136"/>
      <c r="AX14" s="136"/>
      <c r="AY14" s="136"/>
      <c r="AZ14" s="136"/>
      <c r="BA14" s="136"/>
      <c r="BB14" s="136"/>
      <c r="BC14" s="136"/>
      <c r="BD14" s="136"/>
      <c r="BE14" s="136"/>
      <c r="BF14" s="136"/>
      <c r="BG14" s="136"/>
      <c r="BH14" s="135">
        <f>BR14+CX14</f>
        <v>11576.84</v>
      </c>
      <c r="BI14" s="136"/>
      <c r="BJ14" s="136"/>
      <c r="BK14" s="136"/>
      <c r="BL14" s="136"/>
      <c r="BM14" s="136"/>
      <c r="BN14" s="136"/>
      <c r="BO14" s="136"/>
      <c r="BP14" s="136"/>
      <c r="BQ14" s="137"/>
      <c r="BR14" s="135">
        <v>9627.89</v>
      </c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6"/>
      <c r="CD14" s="136"/>
      <c r="CE14" s="136"/>
      <c r="CF14" s="137"/>
      <c r="CG14" s="135"/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6"/>
      <c r="CS14" s="136"/>
      <c r="CT14" s="136"/>
      <c r="CU14" s="136"/>
      <c r="CV14" s="136"/>
      <c r="CW14" s="137"/>
      <c r="CX14" s="135">
        <f>DW8*0.2/100+0.004</f>
        <v>1948.95</v>
      </c>
      <c r="CY14" s="136"/>
      <c r="CZ14" s="136"/>
      <c r="DA14" s="136"/>
      <c r="DB14" s="136"/>
      <c r="DC14" s="136"/>
      <c r="DD14" s="136"/>
      <c r="DE14" s="136"/>
      <c r="DF14" s="136"/>
      <c r="DG14" s="136"/>
      <c r="DH14" s="136"/>
      <c r="DI14" s="136"/>
      <c r="DJ14" s="137"/>
      <c r="DK14" s="135"/>
      <c r="DL14" s="136"/>
      <c r="DM14" s="136"/>
      <c r="DN14" s="136"/>
      <c r="DO14" s="136"/>
      <c r="DP14" s="136"/>
      <c r="DQ14" s="136"/>
      <c r="DR14" s="136"/>
      <c r="DS14" s="136"/>
      <c r="DT14" s="136"/>
      <c r="DU14" s="136"/>
      <c r="DV14" s="137"/>
      <c r="DW14" s="6">
        <f>DW7*0.302</f>
        <v>1453812.03024</v>
      </c>
      <c r="DY14" s="52">
        <f>4813947.12*2.9/100</f>
        <v>139604.46648</v>
      </c>
    </row>
    <row r="15" spans="1:129" s="6" customFormat="1" ht="82.5" customHeight="1" x14ac:dyDescent="0.2">
      <c r="A15" s="147" t="s">
        <v>44</v>
      </c>
      <c r="B15" s="148"/>
      <c r="C15" s="148"/>
      <c r="D15" s="148"/>
      <c r="E15" s="148"/>
      <c r="F15" s="149"/>
      <c r="G15" s="234" t="s">
        <v>270</v>
      </c>
      <c r="H15" s="234"/>
      <c r="I15" s="234"/>
      <c r="J15" s="234"/>
      <c r="K15" s="234"/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V15" s="234"/>
      <c r="W15" s="234"/>
      <c r="X15" s="234"/>
      <c r="Y15" s="234"/>
      <c r="Z15" s="234"/>
      <c r="AA15" s="234"/>
      <c r="AB15" s="234"/>
      <c r="AC15" s="234"/>
      <c r="AD15" s="234"/>
      <c r="AE15" s="234"/>
      <c r="AF15" s="234"/>
      <c r="AG15" s="234"/>
      <c r="AH15" s="234"/>
      <c r="AI15" s="234"/>
      <c r="AJ15" s="235"/>
      <c r="AK15" s="239"/>
      <c r="AL15" s="240"/>
      <c r="AM15" s="240"/>
      <c r="AN15" s="240"/>
      <c r="AO15" s="240"/>
      <c r="AP15" s="240"/>
      <c r="AQ15" s="240"/>
      <c r="AR15" s="240"/>
      <c r="AS15" s="240"/>
      <c r="AT15" s="241"/>
      <c r="AU15" s="144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  <c r="BH15" s="135"/>
      <c r="BI15" s="136"/>
      <c r="BJ15" s="136"/>
      <c r="BK15" s="136"/>
      <c r="BL15" s="136"/>
      <c r="BM15" s="136"/>
      <c r="BN15" s="136"/>
      <c r="BO15" s="136"/>
      <c r="BP15" s="136"/>
      <c r="BQ15" s="137"/>
      <c r="BR15" s="135"/>
      <c r="BS15" s="136"/>
      <c r="BT15" s="136"/>
      <c r="BU15" s="136"/>
      <c r="BV15" s="136"/>
      <c r="BW15" s="136"/>
      <c r="BX15" s="136"/>
      <c r="BY15" s="136"/>
      <c r="BZ15" s="136"/>
      <c r="CA15" s="136"/>
      <c r="CB15" s="136"/>
      <c r="CC15" s="136"/>
      <c r="CD15" s="136"/>
      <c r="CE15" s="136"/>
      <c r="CF15" s="137"/>
      <c r="CG15" s="135"/>
      <c r="CH15" s="136"/>
      <c r="CI15" s="136"/>
      <c r="CJ15" s="136"/>
      <c r="CK15" s="136"/>
      <c r="CL15" s="136"/>
      <c r="CM15" s="136"/>
      <c r="CN15" s="136"/>
      <c r="CO15" s="136"/>
      <c r="CP15" s="136"/>
      <c r="CQ15" s="136"/>
      <c r="CR15" s="136"/>
      <c r="CS15" s="136"/>
      <c r="CT15" s="136"/>
      <c r="CU15" s="136"/>
      <c r="CV15" s="136"/>
      <c r="CW15" s="137"/>
      <c r="CX15" s="135"/>
      <c r="CY15" s="136"/>
      <c r="CZ15" s="136"/>
      <c r="DA15" s="136"/>
      <c r="DB15" s="136"/>
      <c r="DC15" s="136"/>
      <c r="DD15" s="136"/>
      <c r="DE15" s="136"/>
      <c r="DF15" s="136"/>
      <c r="DG15" s="136"/>
      <c r="DH15" s="136"/>
      <c r="DI15" s="136"/>
      <c r="DJ15" s="137"/>
      <c r="DK15" s="135"/>
      <c r="DL15" s="136"/>
      <c r="DM15" s="136"/>
      <c r="DN15" s="136"/>
      <c r="DO15" s="136"/>
      <c r="DP15" s="136"/>
      <c r="DQ15" s="136"/>
      <c r="DR15" s="136"/>
      <c r="DS15" s="136"/>
      <c r="DT15" s="136"/>
      <c r="DU15" s="136"/>
      <c r="DV15" s="137"/>
      <c r="DY15" s="6">
        <f>AU14*0.2/100</f>
        <v>11576.84024</v>
      </c>
    </row>
    <row r="16" spans="1:129" s="6" customFormat="1" ht="54" customHeight="1" x14ac:dyDescent="0.2">
      <c r="A16" s="147" t="s">
        <v>8</v>
      </c>
      <c r="B16" s="148"/>
      <c r="C16" s="148"/>
      <c r="D16" s="148"/>
      <c r="E16" s="148"/>
      <c r="F16" s="149"/>
      <c r="G16" s="234" t="s">
        <v>230</v>
      </c>
      <c r="H16" s="234"/>
      <c r="I16" s="234"/>
      <c r="J16" s="234"/>
      <c r="K16" s="234"/>
      <c r="L16" s="234"/>
      <c r="M16" s="234"/>
      <c r="N16" s="234"/>
      <c r="O16" s="234"/>
      <c r="P16" s="234"/>
      <c r="Q16" s="234"/>
      <c r="R16" s="234"/>
      <c r="S16" s="234"/>
      <c r="T16" s="234"/>
      <c r="U16" s="234"/>
      <c r="V16" s="234"/>
      <c r="W16" s="234"/>
      <c r="X16" s="234"/>
      <c r="Y16" s="234"/>
      <c r="Z16" s="234"/>
      <c r="AA16" s="234"/>
      <c r="AB16" s="234"/>
      <c r="AC16" s="234"/>
      <c r="AD16" s="234"/>
      <c r="AE16" s="234"/>
      <c r="AF16" s="234"/>
      <c r="AG16" s="234"/>
      <c r="AH16" s="234"/>
      <c r="AI16" s="234"/>
      <c r="AJ16" s="235"/>
      <c r="AK16" s="239" t="s">
        <v>1</v>
      </c>
      <c r="AL16" s="240"/>
      <c r="AM16" s="240"/>
      <c r="AN16" s="240"/>
      <c r="AO16" s="240"/>
      <c r="AP16" s="240"/>
      <c r="AQ16" s="240"/>
      <c r="AR16" s="240"/>
      <c r="AS16" s="240"/>
      <c r="AT16" s="241"/>
      <c r="AU16" s="144" t="s">
        <v>1</v>
      </c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  <c r="BH16" s="135"/>
      <c r="BI16" s="136"/>
      <c r="BJ16" s="136"/>
      <c r="BK16" s="136"/>
      <c r="BL16" s="136"/>
      <c r="BM16" s="136"/>
      <c r="BN16" s="136"/>
      <c r="BO16" s="136"/>
      <c r="BP16" s="136"/>
      <c r="BQ16" s="137"/>
      <c r="BR16" s="135"/>
      <c r="BS16" s="136"/>
      <c r="BT16" s="136"/>
      <c r="BU16" s="136"/>
      <c r="BV16" s="136"/>
      <c r="BW16" s="136"/>
      <c r="BX16" s="136"/>
      <c r="BY16" s="136"/>
      <c r="BZ16" s="136"/>
      <c r="CA16" s="136"/>
      <c r="CB16" s="136"/>
      <c r="CC16" s="136"/>
      <c r="CD16" s="136"/>
      <c r="CE16" s="136"/>
      <c r="CF16" s="137"/>
      <c r="CG16" s="135"/>
      <c r="CH16" s="136"/>
      <c r="CI16" s="136"/>
      <c r="CJ16" s="136"/>
      <c r="CK16" s="136"/>
      <c r="CL16" s="136"/>
      <c r="CM16" s="136"/>
      <c r="CN16" s="136"/>
      <c r="CO16" s="136"/>
      <c r="CP16" s="136"/>
      <c r="CQ16" s="136"/>
      <c r="CR16" s="136"/>
      <c r="CS16" s="136"/>
      <c r="CT16" s="136"/>
      <c r="CU16" s="136"/>
      <c r="CV16" s="136"/>
      <c r="CW16" s="137"/>
      <c r="CX16" s="135"/>
      <c r="CY16" s="136"/>
      <c r="CZ16" s="136"/>
      <c r="DA16" s="136"/>
      <c r="DB16" s="136"/>
      <c r="DC16" s="136"/>
      <c r="DD16" s="136"/>
      <c r="DE16" s="136"/>
      <c r="DF16" s="136"/>
      <c r="DG16" s="136"/>
      <c r="DH16" s="136"/>
      <c r="DI16" s="136"/>
      <c r="DJ16" s="137"/>
      <c r="DK16" s="135"/>
      <c r="DL16" s="136"/>
      <c r="DM16" s="136"/>
      <c r="DN16" s="136"/>
      <c r="DO16" s="136"/>
      <c r="DP16" s="136"/>
      <c r="DQ16" s="136"/>
      <c r="DR16" s="136"/>
      <c r="DS16" s="136"/>
      <c r="DT16" s="136"/>
      <c r="DU16" s="136"/>
      <c r="DV16" s="137"/>
      <c r="DY16" s="36">
        <f>1089049*0.2/100</f>
        <v>2178.098</v>
      </c>
    </row>
    <row r="17" spans="1:129" s="6" customFormat="1" ht="25.5" customHeight="1" x14ac:dyDescent="0.2">
      <c r="A17" s="147" t="s">
        <v>11</v>
      </c>
      <c r="B17" s="148"/>
      <c r="C17" s="148"/>
      <c r="D17" s="148"/>
      <c r="E17" s="148"/>
      <c r="F17" s="149"/>
      <c r="G17" s="234" t="s">
        <v>233</v>
      </c>
      <c r="H17" s="234"/>
      <c r="I17" s="234"/>
      <c r="J17" s="234"/>
      <c r="K17" s="234"/>
      <c r="L17" s="234"/>
      <c r="M17" s="234"/>
      <c r="N17" s="234"/>
      <c r="O17" s="234"/>
      <c r="P17" s="234"/>
      <c r="Q17" s="234"/>
      <c r="R17" s="234"/>
      <c r="S17" s="234"/>
      <c r="T17" s="234"/>
      <c r="U17" s="234"/>
      <c r="V17" s="234"/>
      <c r="W17" s="234"/>
      <c r="X17" s="234"/>
      <c r="Y17" s="234"/>
      <c r="Z17" s="234"/>
      <c r="AA17" s="234"/>
      <c r="AB17" s="234"/>
      <c r="AC17" s="234"/>
      <c r="AD17" s="234"/>
      <c r="AE17" s="234"/>
      <c r="AF17" s="234"/>
      <c r="AG17" s="234"/>
      <c r="AH17" s="234"/>
      <c r="AI17" s="234"/>
      <c r="AJ17" s="235"/>
      <c r="AK17" s="236" t="s">
        <v>1</v>
      </c>
      <c r="AL17" s="237"/>
      <c r="AM17" s="237"/>
      <c r="AN17" s="237"/>
      <c r="AO17" s="237"/>
      <c r="AP17" s="237"/>
      <c r="AQ17" s="237"/>
      <c r="AR17" s="237"/>
      <c r="AS17" s="237"/>
      <c r="AT17" s="238"/>
      <c r="AU17" s="144" t="s">
        <v>1</v>
      </c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  <c r="BH17" s="135"/>
      <c r="BI17" s="136"/>
      <c r="BJ17" s="136"/>
      <c r="BK17" s="136"/>
      <c r="BL17" s="136"/>
      <c r="BM17" s="136"/>
      <c r="BN17" s="136"/>
      <c r="BO17" s="136"/>
      <c r="BP17" s="136"/>
      <c r="BQ17" s="137"/>
      <c r="BR17" s="135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6"/>
      <c r="CD17" s="136"/>
      <c r="CE17" s="136"/>
      <c r="CF17" s="137"/>
      <c r="CG17" s="135"/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6"/>
      <c r="CS17" s="136"/>
      <c r="CT17" s="136"/>
      <c r="CU17" s="136"/>
      <c r="CV17" s="136"/>
      <c r="CW17" s="137"/>
      <c r="CX17" s="135"/>
      <c r="CY17" s="136"/>
      <c r="CZ17" s="136"/>
      <c r="DA17" s="136"/>
      <c r="DB17" s="136"/>
      <c r="DC17" s="136"/>
      <c r="DD17" s="136"/>
      <c r="DE17" s="136"/>
      <c r="DF17" s="136"/>
      <c r="DG17" s="136"/>
      <c r="DH17" s="136"/>
      <c r="DI17" s="136"/>
      <c r="DJ17" s="137"/>
      <c r="DK17" s="135"/>
      <c r="DL17" s="136"/>
      <c r="DM17" s="136"/>
      <c r="DN17" s="136"/>
      <c r="DO17" s="136"/>
      <c r="DP17" s="136"/>
      <c r="DQ17" s="136"/>
      <c r="DR17" s="136"/>
      <c r="DS17" s="136"/>
      <c r="DT17" s="136"/>
      <c r="DU17" s="136"/>
      <c r="DV17" s="137"/>
      <c r="DY17" s="52">
        <f>4813947.12*0.2/100</f>
        <v>9627.8942400000014</v>
      </c>
    </row>
    <row r="18" spans="1:129" s="6" customFormat="1" ht="39" customHeight="1" x14ac:dyDescent="0.2">
      <c r="A18" s="147" t="s">
        <v>12</v>
      </c>
      <c r="B18" s="148"/>
      <c r="C18" s="148"/>
      <c r="D18" s="148"/>
      <c r="E18" s="148"/>
      <c r="F18" s="149"/>
      <c r="G18" s="234" t="s">
        <v>231</v>
      </c>
      <c r="H18" s="234"/>
      <c r="I18" s="234"/>
      <c r="J18" s="234"/>
      <c r="K18" s="234"/>
      <c r="L18" s="234"/>
      <c r="M18" s="234"/>
      <c r="N18" s="234"/>
      <c r="O18" s="234"/>
      <c r="P18" s="234"/>
      <c r="Q18" s="234"/>
      <c r="R18" s="234"/>
      <c r="S18" s="234"/>
      <c r="T18" s="234"/>
      <c r="U18" s="234"/>
      <c r="V18" s="234"/>
      <c r="W18" s="234"/>
      <c r="X18" s="234"/>
      <c r="Y18" s="234"/>
      <c r="Z18" s="234"/>
      <c r="AA18" s="234"/>
      <c r="AB18" s="234"/>
      <c r="AC18" s="234"/>
      <c r="AD18" s="234"/>
      <c r="AE18" s="234"/>
      <c r="AF18" s="234"/>
      <c r="AG18" s="234"/>
      <c r="AH18" s="234"/>
      <c r="AI18" s="234"/>
      <c r="AJ18" s="235"/>
      <c r="AK18" s="236" t="s">
        <v>1</v>
      </c>
      <c r="AL18" s="237"/>
      <c r="AM18" s="237"/>
      <c r="AN18" s="237"/>
      <c r="AO18" s="237"/>
      <c r="AP18" s="237"/>
      <c r="AQ18" s="237"/>
      <c r="AR18" s="237"/>
      <c r="AS18" s="237"/>
      <c r="AT18" s="238"/>
      <c r="AU18" s="144" t="s">
        <v>1</v>
      </c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35"/>
      <c r="BI18" s="136"/>
      <c r="BJ18" s="136"/>
      <c r="BK18" s="136"/>
      <c r="BL18" s="136"/>
      <c r="BM18" s="136"/>
      <c r="BN18" s="136"/>
      <c r="BO18" s="136"/>
      <c r="BP18" s="136"/>
      <c r="BQ18" s="137"/>
      <c r="BR18" s="135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7"/>
      <c r="CG18" s="135"/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6"/>
      <c r="CS18" s="136"/>
      <c r="CT18" s="136"/>
      <c r="CU18" s="136"/>
      <c r="CV18" s="136"/>
      <c r="CW18" s="137"/>
      <c r="CX18" s="135"/>
      <c r="CY18" s="136"/>
      <c r="CZ18" s="136"/>
      <c r="DA18" s="136"/>
      <c r="DB18" s="136"/>
      <c r="DC18" s="136"/>
      <c r="DD18" s="136"/>
      <c r="DE18" s="136"/>
      <c r="DF18" s="136"/>
      <c r="DG18" s="136"/>
      <c r="DH18" s="136"/>
      <c r="DI18" s="136"/>
      <c r="DJ18" s="137"/>
      <c r="DK18" s="135"/>
      <c r="DL18" s="136"/>
      <c r="DM18" s="136"/>
      <c r="DN18" s="136"/>
      <c r="DO18" s="136"/>
      <c r="DP18" s="136"/>
      <c r="DQ18" s="136"/>
      <c r="DR18" s="136"/>
      <c r="DS18" s="136"/>
      <c r="DT18" s="136"/>
      <c r="DU18" s="136"/>
      <c r="DV18" s="137"/>
    </row>
    <row r="19" spans="1:129" s="6" customFormat="1" ht="39" customHeight="1" x14ac:dyDescent="0.2">
      <c r="A19" s="147" t="s">
        <v>9</v>
      </c>
      <c r="B19" s="148"/>
      <c r="C19" s="148"/>
      <c r="D19" s="148"/>
      <c r="E19" s="148"/>
      <c r="F19" s="149"/>
      <c r="G19" s="234" t="s">
        <v>232</v>
      </c>
      <c r="H19" s="234"/>
      <c r="I19" s="234"/>
      <c r="J19" s="234"/>
      <c r="K19" s="234"/>
      <c r="L19" s="234"/>
      <c r="M19" s="234"/>
      <c r="N19" s="234"/>
      <c r="O19" s="234"/>
      <c r="P19" s="234"/>
      <c r="Q19" s="234"/>
      <c r="R19" s="234"/>
      <c r="S19" s="234"/>
      <c r="T19" s="234"/>
      <c r="U19" s="234"/>
      <c r="V19" s="234"/>
      <c r="W19" s="234"/>
      <c r="X19" s="234"/>
      <c r="Y19" s="234"/>
      <c r="Z19" s="234"/>
      <c r="AA19" s="234"/>
      <c r="AB19" s="234"/>
      <c r="AC19" s="234"/>
      <c r="AD19" s="234"/>
      <c r="AE19" s="234"/>
      <c r="AF19" s="234"/>
      <c r="AG19" s="234"/>
      <c r="AH19" s="234"/>
      <c r="AI19" s="234"/>
      <c r="AJ19" s="235"/>
      <c r="AK19" s="236" t="s">
        <v>1</v>
      </c>
      <c r="AL19" s="237"/>
      <c r="AM19" s="237"/>
      <c r="AN19" s="237"/>
      <c r="AO19" s="237"/>
      <c r="AP19" s="237"/>
      <c r="AQ19" s="237"/>
      <c r="AR19" s="237"/>
      <c r="AS19" s="237"/>
      <c r="AT19" s="238"/>
      <c r="AU19" s="135">
        <f>AU8</f>
        <v>5788420.1200000001</v>
      </c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  <c r="BH19" s="135">
        <f>BH20+BH21</f>
        <v>295209.42</v>
      </c>
      <c r="BI19" s="136"/>
      <c r="BJ19" s="136"/>
      <c r="BK19" s="136"/>
      <c r="BL19" s="136"/>
      <c r="BM19" s="136"/>
      <c r="BN19" s="136"/>
      <c r="BO19" s="136"/>
      <c r="BP19" s="136"/>
      <c r="BQ19" s="137"/>
      <c r="BR19" s="135">
        <f>BR20+BR21</f>
        <v>245511.3</v>
      </c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6"/>
      <c r="CD19" s="136"/>
      <c r="CE19" s="136"/>
      <c r="CF19" s="137"/>
      <c r="CG19" s="135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6"/>
      <c r="CS19" s="136"/>
      <c r="CT19" s="136"/>
      <c r="CU19" s="136"/>
      <c r="CV19" s="136"/>
      <c r="CW19" s="137"/>
      <c r="CX19" s="135">
        <f>CX20+CX21</f>
        <v>49698.12</v>
      </c>
      <c r="CY19" s="136"/>
      <c r="CZ19" s="136"/>
      <c r="DA19" s="136"/>
      <c r="DB19" s="136"/>
      <c r="DC19" s="136"/>
      <c r="DD19" s="136"/>
      <c r="DE19" s="136"/>
      <c r="DF19" s="136"/>
      <c r="DG19" s="136"/>
      <c r="DH19" s="136"/>
      <c r="DI19" s="136"/>
      <c r="DJ19" s="137"/>
      <c r="DK19" s="135"/>
      <c r="DL19" s="136"/>
      <c r="DM19" s="136"/>
      <c r="DN19" s="136"/>
      <c r="DO19" s="136"/>
      <c r="DP19" s="136"/>
      <c r="DQ19" s="136"/>
      <c r="DR19" s="136"/>
      <c r="DS19" s="136"/>
      <c r="DT19" s="136"/>
      <c r="DU19" s="136"/>
      <c r="DV19" s="137"/>
    </row>
    <row r="20" spans="1:129" s="6" customFormat="1" ht="54.95" customHeight="1" x14ac:dyDescent="0.2">
      <c r="A20" s="147" t="s">
        <v>49</v>
      </c>
      <c r="B20" s="148"/>
      <c r="C20" s="148"/>
      <c r="D20" s="148"/>
      <c r="E20" s="148"/>
      <c r="F20" s="149"/>
      <c r="G20" s="234" t="s">
        <v>271</v>
      </c>
      <c r="H20" s="234"/>
      <c r="I20" s="234"/>
      <c r="J20" s="234"/>
      <c r="K20" s="234"/>
      <c r="L20" s="234"/>
      <c r="M20" s="234"/>
      <c r="N20" s="234"/>
      <c r="O20" s="234"/>
      <c r="P20" s="234"/>
      <c r="Q20" s="234"/>
      <c r="R20" s="234"/>
      <c r="S20" s="234"/>
      <c r="T20" s="234"/>
      <c r="U20" s="234"/>
      <c r="V20" s="234"/>
      <c r="W20" s="234"/>
      <c r="X20" s="234"/>
      <c r="Y20" s="234"/>
      <c r="Z20" s="234"/>
      <c r="AA20" s="234"/>
      <c r="AB20" s="234"/>
      <c r="AC20" s="234"/>
      <c r="AD20" s="234"/>
      <c r="AE20" s="234"/>
      <c r="AF20" s="234"/>
      <c r="AG20" s="234"/>
      <c r="AH20" s="234"/>
      <c r="AI20" s="234"/>
      <c r="AJ20" s="235"/>
      <c r="AK20" s="236">
        <v>5.0999999999999996</v>
      </c>
      <c r="AL20" s="237"/>
      <c r="AM20" s="237"/>
      <c r="AN20" s="237"/>
      <c r="AO20" s="237"/>
      <c r="AP20" s="237"/>
      <c r="AQ20" s="237"/>
      <c r="AR20" s="237"/>
      <c r="AS20" s="237"/>
      <c r="AT20" s="238"/>
      <c r="AU20" s="135">
        <f>AU8</f>
        <v>5788420.1200000001</v>
      </c>
      <c r="AV20" s="136"/>
      <c r="AW20" s="136"/>
      <c r="AX20" s="136"/>
      <c r="AY20" s="136"/>
      <c r="AZ20" s="136"/>
      <c r="BA20" s="136"/>
      <c r="BB20" s="136"/>
      <c r="BC20" s="136"/>
      <c r="BD20" s="136"/>
      <c r="BE20" s="136"/>
      <c r="BF20" s="136"/>
      <c r="BG20" s="136"/>
      <c r="BH20" s="135">
        <f>BR20+CX20</f>
        <v>295209.42</v>
      </c>
      <c r="BI20" s="136"/>
      <c r="BJ20" s="136"/>
      <c r="BK20" s="136"/>
      <c r="BL20" s="136"/>
      <c r="BM20" s="136"/>
      <c r="BN20" s="136"/>
      <c r="BO20" s="136"/>
      <c r="BP20" s="136"/>
      <c r="BQ20" s="137"/>
      <c r="BR20" s="135">
        <v>245511.3</v>
      </c>
      <c r="BS20" s="136"/>
      <c r="BT20" s="136"/>
      <c r="BU20" s="136"/>
      <c r="BV20" s="136"/>
      <c r="BW20" s="136"/>
      <c r="BX20" s="136"/>
      <c r="BY20" s="136"/>
      <c r="BZ20" s="136"/>
      <c r="CA20" s="136"/>
      <c r="CB20" s="136"/>
      <c r="CC20" s="136"/>
      <c r="CD20" s="136"/>
      <c r="CE20" s="136"/>
      <c r="CF20" s="137"/>
      <c r="CG20" s="135"/>
      <c r="CH20" s="136"/>
      <c r="CI20" s="136"/>
      <c r="CJ20" s="136"/>
      <c r="CK20" s="136"/>
      <c r="CL20" s="136"/>
      <c r="CM20" s="136"/>
      <c r="CN20" s="136"/>
      <c r="CO20" s="136"/>
      <c r="CP20" s="136"/>
      <c r="CQ20" s="136"/>
      <c r="CR20" s="136"/>
      <c r="CS20" s="136"/>
      <c r="CT20" s="136"/>
      <c r="CU20" s="136"/>
      <c r="CV20" s="136"/>
      <c r="CW20" s="137"/>
      <c r="CX20" s="135">
        <f>DW8*5.1/100-0.003</f>
        <v>49698.12</v>
      </c>
      <c r="CY20" s="136"/>
      <c r="CZ20" s="136"/>
      <c r="DA20" s="136"/>
      <c r="DB20" s="136"/>
      <c r="DC20" s="136"/>
      <c r="DD20" s="136"/>
      <c r="DE20" s="136"/>
      <c r="DF20" s="136"/>
      <c r="DG20" s="136"/>
      <c r="DH20" s="136"/>
      <c r="DI20" s="136"/>
      <c r="DJ20" s="137"/>
      <c r="DK20" s="135"/>
      <c r="DL20" s="136"/>
      <c r="DM20" s="136"/>
      <c r="DN20" s="136"/>
      <c r="DO20" s="136"/>
      <c r="DP20" s="136"/>
      <c r="DQ20" s="136"/>
      <c r="DR20" s="136"/>
      <c r="DS20" s="136"/>
      <c r="DT20" s="136"/>
      <c r="DU20" s="136"/>
      <c r="DV20" s="137"/>
      <c r="DY20" s="50">
        <f>AU20*5.1/100</f>
        <v>295209.42612000002</v>
      </c>
    </row>
    <row r="21" spans="1:129" s="6" customFormat="1" ht="68.25" customHeight="1" x14ac:dyDescent="0.2">
      <c r="A21" s="147" t="s">
        <v>177</v>
      </c>
      <c r="B21" s="148"/>
      <c r="C21" s="148"/>
      <c r="D21" s="148"/>
      <c r="E21" s="148"/>
      <c r="F21" s="149"/>
      <c r="G21" s="234" t="s">
        <v>272</v>
      </c>
      <c r="H21" s="234"/>
      <c r="I21" s="234"/>
      <c r="J21" s="234"/>
      <c r="K21" s="234"/>
      <c r="L21" s="234"/>
      <c r="M21" s="234"/>
      <c r="N21" s="234"/>
      <c r="O21" s="234"/>
      <c r="P21" s="234"/>
      <c r="Q21" s="234"/>
      <c r="R21" s="234"/>
      <c r="S21" s="234"/>
      <c r="T21" s="234"/>
      <c r="U21" s="234"/>
      <c r="V21" s="234"/>
      <c r="W21" s="234"/>
      <c r="X21" s="234"/>
      <c r="Y21" s="234"/>
      <c r="Z21" s="234"/>
      <c r="AA21" s="234"/>
      <c r="AB21" s="234"/>
      <c r="AC21" s="234"/>
      <c r="AD21" s="234"/>
      <c r="AE21" s="234"/>
      <c r="AF21" s="234"/>
      <c r="AG21" s="234"/>
      <c r="AH21" s="234"/>
      <c r="AI21" s="234"/>
      <c r="AJ21" s="235"/>
      <c r="AK21" s="236"/>
      <c r="AL21" s="237"/>
      <c r="AM21" s="237"/>
      <c r="AN21" s="237"/>
      <c r="AO21" s="237"/>
      <c r="AP21" s="237"/>
      <c r="AQ21" s="237"/>
      <c r="AR21" s="237"/>
      <c r="AS21" s="237"/>
      <c r="AT21" s="238"/>
      <c r="AU21" s="144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  <c r="BH21" s="135"/>
      <c r="BI21" s="136"/>
      <c r="BJ21" s="136"/>
      <c r="BK21" s="136"/>
      <c r="BL21" s="136"/>
      <c r="BM21" s="136"/>
      <c r="BN21" s="136"/>
      <c r="BO21" s="136"/>
      <c r="BP21" s="136"/>
      <c r="BQ21" s="137"/>
      <c r="BR21" s="135"/>
      <c r="BS21" s="136"/>
      <c r="BT21" s="136"/>
      <c r="BU21" s="136"/>
      <c r="BV21" s="136"/>
      <c r="BW21" s="136"/>
      <c r="BX21" s="136"/>
      <c r="BY21" s="136"/>
      <c r="BZ21" s="136"/>
      <c r="CA21" s="136"/>
      <c r="CB21" s="136"/>
      <c r="CC21" s="136"/>
      <c r="CD21" s="136"/>
      <c r="CE21" s="136"/>
      <c r="CF21" s="137"/>
      <c r="CG21" s="135"/>
      <c r="CH21" s="136"/>
      <c r="CI21" s="136"/>
      <c r="CJ21" s="136"/>
      <c r="CK21" s="136"/>
      <c r="CL21" s="136"/>
      <c r="CM21" s="136"/>
      <c r="CN21" s="136"/>
      <c r="CO21" s="136"/>
      <c r="CP21" s="136"/>
      <c r="CQ21" s="136"/>
      <c r="CR21" s="136"/>
      <c r="CS21" s="136"/>
      <c r="CT21" s="136"/>
      <c r="CU21" s="136"/>
      <c r="CV21" s="136"/>
      <c r="CW21" s="137"/>
      <c r="CX21" s="135"/>
      <c r="CY21" s="136"/>
      <c r="CZ21" s="136"/>
      <c r="DA21" s="136"/>
      <c r="DB21" s="136"/>
      <c r="DC21" s="136"/>
      <c r="DD21" s="136"/>
      <c r="DE21" s="136"/>
      <c r="DF21" s="136"/>
      <c r="DG21" s="136"/>
      <c r="DH21" s="136"/>
      <c r="DI21" s="136"/>
      <c r="DJ21" s="137"/>
      <c r="DK21" s="135"/>
      <c r="DL21" s="136"/>
      <c r="DM21" s="136"/>
      <c r="DN21" s="136"/>
      <c r="DO21" s="136"/>
      <c r="DP21" s="136"/>
      <c r="DQ21" s="136"/>
      <c r="DR21" s="136"/>
      <c r="DS21" s="136"/>
      <c r="DT21" s="136"/>
      <c r="DU21" s="136"/>
      <c r="DV21" s="137"/>
      <c r="DY21" s="36">
        <f>1089049*5.1/100</f>
        <v>55541.498999999996</v>
      </c>
    </row>
    <row r="22" spans="1:129" s="6" customFormat="1" ht="16.5" customHeight="1" x14ac:dyDescent="0.2">
      <c r="A22" s="248" t="s">
        <v>16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6"/>
      <c r="BH22" s="135">
        <f>BH7+BH11++BH19</f>
        <v>1748102.8800000001</v>
      </c>
      <c r="BI22" s="145"/>
      <c r="BJ22" s="145"/>
      <c r="BK22" s="145"/>
      <c r="BL22" s="145"/>
      <c r="BM22" s="145"/>
      <c r="BN22" s="145"/>
      <c r="BO22" s="145"/>
      <c r="BP22" s="145"/>
      <c r="BQ22" s="146"/>
      <c r="BR22" s="135">
        <f>BR7+BR11+BR19</f>
        <v>1453812.03</v>
      </c>
      <c r="BS22" s="145"/>
      <c r="BT22" s="145"/>
      <c r="BU22" s="145"/>
      <c r="BV22" s="145"/>
      <c r="BW22" s="145"/>
      <c r="BX22" s="145"/>
      <c r="BY22" s="145"/>
      <c r="BZ22" s="145"/>
      <c r="CA22" s="145"/>
      <c r="CB22" s="145"/>
      <c r="CC22" s="145"/>
      <c r="CD22" s="145"/>
      <c r="CE22" s="145"/>
      <c r="CF22" s="146"/>
      <c r="CG22" s="135"/>
      <c r="CH22" s="145"/>
      <c r="CI22" s="145"/>
      <c r="CJ22" s="145"/>
      <c r="CK22" s="145"/>
      <c r="CL22" s="145"/>
      <c r="CM22" s="145"/>
      <c r="CN22" s="145"/>
      <c r="CO22" s="145"/>
      <c r="CP22" s="145"/>
      <c r="CQ22" s="145"/>
      <c r="CR22" s="145"/>
      <c r="CS22" s="145"/>
      <c r="CT22" s="145"/>
      <c r="CU22" s="145"/>
      <c r="CV22" s="145"/>
      <c r="CW22" s="146"/>
      <c r="CX22" s="135">
        <f>CX7+CX11+CX19</f>
        <v>294290.84999999998</v>
      </c>
      <c r="CY22" s="136"/>
      <c r="CZ22" s="136"/>
      <c r="DA22" s="136"/>
      <c r="DB22" s="136"/>
      <c r="DC22" s="136"/>
      <c r="DD22" s="136"/>
      <c r="DE22" s="136"/>
      <c r="DF22" s="136"/>
      <c r="DG22" s="136"/>
      <c r="DH22" s="136"/>
      <c r="DI22" s="136"/>
      <c r="DJ22" s="137"/>
      <c r="DK22" s="144"/>
      <c r="DL22" s="145"/>
      <c r="DM22" s="145"/>
      <c r="DN22" s="145"/>
      <c r="DO22" s="145"/>
      <c r="DP22" s="145"/>
      <c r="DQ22" s="145"/>
      <c r="DR22" s="145"/>
      <c r="DS22" s="145"/>
      <c r="DT22" s="145"/>
      <c r="DU22" s="145"/>
      <c r="DV22" s="146"/>
      <c r="DY22" s="52">
        <f>4813947.12*5.1/100</f>
        <v>245511.30312</v>
      </c>
    </row>
    <row r="23" spans="1:129" ht="27" customHeight="1" x14ac:dyDescent="0.25">
      <c r="A23" s="250" t="s">
        <v>229</v>
      </c>
      <c r="B23" s="251"/>
      <c r="C23" s="251"/>
      <c r="D23" s="251"/>
      <c r="E23" s="251"/>
      <c r="F23" s="251"/>
      <c r="G23" s="251"/>
      <c r="H23" s="251"/>
      <c r="I23" s="251"/>
      <c r="J23" s="251"/>
      <c r="K23" s="251"/>
      <c r="L23" s="251"/>
      <c r="M23" s="251"/>
      <c r="N23" s="251"/>
      <c r="O23" s="251"/>
      <c r="P23" s="251"/>
      <c r="Q23" s="251"/>
      <c r="R23" s="251"/>
      <c r="S23" s="251"/>
      <c r="T23" s="251"/>
      <c r="U23" s="251"/>
      <c r="V23" s="251"/>
      <c r="W23" s="251"/>
      <c r="X23" s="251"/>
      <c r="Y23" s="251"/>
      <c r="Z23" s="251"/>
      <c r="AA23" s="251"/>
      <c r="AB23" s="251"/>
      <c r="AC23" s="251"/>
      <c r="AD23" s="251"/>
      <c r="AE23" s="251"/>
      <c r="AF23" s="251"/>
      <c r="AG23" s="251"/>
      <c r="AH23" s="251"/>
      <c r="AI23" s="251"/>
      <c r="AJ23" s="251"/>
      <c r="AK23" s="251"/>
      <c r="AL23" s="251"/>
      <c r="AM23" s="251"/>
      <c r="AN23" s="251"/>
      <c r="AO23" s="251"/>
      <c r="AP23" s="251"/>
      <c r="AQ23" s="251"/>
      <c r="AR23" s="251"/>
      <c r="AS23" s="251"/>
      <c r="AT23" s="251"/>
      <c r="AU23" s="251"/>
      <c r="AV23" s="251"/>
      <c r="AW23" s="251"/>
      <c r="AX23" s="251"/>
      <c r="AY23" s="251"/>
      <c r="AZ23" s="251"/>
      <c r="BA23" s="251"/>
      <c r="BB23" s="251"/>
      <c r="BC23" s="251"/>
      <c r="BD23" s="251"/>
      <c r="BE23" s="251"/>
      <c r="BF23" s="251"/>
      <c r="BG23" s="251"/>
      <c r="BH23" s="251"/>
      <c r="BI23" s="251"/>
      <c r="BJ23" s="251"/>
      <c r="BK23" s="251"/>
      <c r="BL23" s="251"/>
      <c r="BM23" s="251"/>
      <c r="BN23" s="251"/>
      <c r="BO23" s="251"/>
      <c r="BP23" s="251"/>
      <c r="BQ23" s="251"/>
      <c r="BR23" s="251"/>
      <c r="BS23" s="251"/>
      <c r="BT23" s="251"/>
      <c r="BU23" s="251"/>
      <c r="BV23" s="251"/>
      <c r="BW23" s="251"/>
      <c r="BX23" s="251"/>
      <c r="BY23" s="251"/>
      <c r="BZ23" s="251"/>
      <c r="CA23" s="251"/>
      <c r="CB23" s="251"/>
      <c r="CC23" s="251"/>
      <c r="CD23" s="251"/>
      <c r="CE23" s="251"/>
      <c r="CF23" s="251"/>
      <c r="CG23" s="251"/>
      <c r="CH23" s="251"/>
      <c r="CI23" s="251"/>
      <c r="CJ23" s="251"/>
      <c r="CK23" s="251"/>
      <c r="CL23" s="251"/>
      <c r="CM23" s="251"/>
      <c r="CN23" s="251"/>
      <c r="CO23" s="251"/>
      <c r="CP23" s="251"/>
      <c r="CQ23" s="251"/>
      <c r="CR23" s="251"/>
      <c r="CS23" s="251"/>
      <c r="CT23" s="251"/>
      <c r="CU23" s="251"/>
      <c r="CV23" s="251"/>
      <c r="CW23" s="251"/>
      <c r="CX23" s="251"/>
      <c r="CY23" s="251"/>
      <c r="CZ23" s="251"/>
      <c r="DA23" s="251"/>
      <c r="DB23" s="251"/>
      <c r="DC23" s="251"/>
      <c r="DD23" s="251"/>
      <c r="DE23" s="251"/>
      <c r="DF23" s="251"/>
      <c r="DG23" s="251"/>
      <c r="DH23" s="251"/>
      <c r="DI23" s="251"/>
      <c r="DJ23" s="251"/>
      <c r="DK23" s="251"/>
      <c r="DL23" s="251"/>
      <c r="DM23" s="251"/>
      <c r="DN23" s="251"/>
      <c r="DO23" s="251"/>
      <c r="DP23" s="251"/>
      <c r="DQ23" s="251"/>
      <c r="DR23" s="251"/>
      <c r="DS23" s="251"/>
      <c r="DT23" s="251"/>
      <c r="DU23" s="251"/>
      <c r="DV23" s="251"/>
      <c r="DY23" s="41">
        <f>BR22-1453812.03</f>
        <v>0</v>
      </c>
    </row>
    <row r="24" spans="1:129" s="2" customFormat="1" ht="68.25" customHeight="1" x14ac:dyDescent="0.2">
      <c r="A24" s="249" t="s">
        <v>256</v>
      </c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49"/>
      <c r="S24" s="249"/>
      <c r="T24" s="249"/>
      <c r="U24" s="249"/>
      <c r="V24" s="249"/>
      <c r="W24" s="249"/>
      <c r="X24" s="249"/>
      <c r="Y24" s="249"/>
      <c r="Z24" s="249"/>
      <c r="AA24" s="249"/>
      <c r="AB24" s="249"/>
      <c r="AC24" s="249"/>
      <c r="AD24" s="249"/>
      <c r="AE24" s="249"/>
      <c r="AF24" s="249"/>
      <c r="AG24" s="249"/>
      <c r="AH24" s="249"/>
      <c r="AI24" s="249"/>
      <c r="AJ24" s="249"/>
      <c r="AK24" s="249"/>
      <c r="AL24" s="249"/>
      <c r="AM24" s="249"/>
      <c r="AN24" s="249"/>
      <c r="AO24" s="249"/>
      <c r="AP24" s="249"/>
      <c r="AQ24" s="249"/>
      <c r="AR24" s="249"/>
      <c r="AS24" s="249"/>
      <c r="AT24" s="249"/>
      <c r="AU24" s="249"/>
      <c r="AV24" s="249"/>
      <c r="AW24" s="249"/>
      <c r="AX24" s="249"/>
      <c r="AY24" s="249"/>
      <c r="AZ24" s="249"/>
      <c r="BA24" s="249"/>
      <c r="BB24" s="249"/>
      <c r="BC24" s="249"/>
      <c r="BD24" s="249"/>
      <c r="BE24" s="249"/>
      <c r="BF24" s="249"/>
      <c r="BG24" s="249"/>
      <c r="BH24" s="249"/>
      <c r="BI24" s="249"/>
      <c r="BJ24" s="249"/>
      <c r="BK24" s="249"/>
      <c r="BL24" s="249"/>
      <c r="BM24" s="249"/>
      <c r="BN24" s="249"/>
      <c r="BO24" s="249"/>
      <c r="BP24" s="249"/>
      <c r="BQ24" s="249"/>
      <c r="BR24" s="249"/>
      <c r="BS24" s="249"/>
      <c r="BT24" s="249"/>
      <c r="BU24" s="249"/>
      <c r="BV24" s="249"/>
      <c r="BW24" s="249"/>
      <c r="BX24" s="249"/>
      <c r="BY24" s="249"/>
      <c r="BZ24" s="249"/>
      <c r="CA24" s="249"/>
      <c r="CB24" s="249"/>
      <c r="CC24" s="249"/>
      <c r="CD24" s="249"/>
      <c r="CE24" s="249"/>
      <c r="CF24" s="249"/>
      <c r="CG24" s="249"/>
      <c r="CH24" s="249"/>
      <c r="CI24" s="249"/>
      <c r="CJ24" s="249"/>
      <c r="CK24" s="249"/>
      <c r="CL24" s="249"/>
      <c r="CM24" s="249"/>
      <c r="CN24" s="249"/>
      <c r="CO24" s="249"/>
      <c r="CP24" s="249"/>
      <c r="CQ24" s="249"/>
      <c r="CR24" s="249"/>
      <c r="CS24" s="249"/>
      <c r="CT24" s="249"/>
      <c r="CU24" s="249"/>
      <c r="CV24" s="249"/>
      <c r="CW24" s="249"/>
      <c r="CX24" s="249"/>
      <c r="CY24" s="249"/>
      <c r="CZ24" s="249"/>
      <c r="DA24" s="249"/>
      <c r="DB24" s="249"/>
      <c r="DC24" s="249"/>
      <c r="DD24" s="249"/>
      <c r="DE24" s="249"/>
      <c r="DF24" s="249"/>
      <c r="DG24" s="249"/>
      <c r="DH24" s="249"/>
      <c r="DI24" s="249"/>
      <c r="DJ24" s="249"/>
      <c r="DK24" s="249"/>
      <c r="DL24" s="249"/>
      <c r="DM24" s="249"/>
      <c r="DN24" s="249"/>
      <c r="DO24" s="249"/>
      <c r="DP24" s="249"/>
      <c r="DQ24" s="249"/>
      <c r="DR24" s="249"/>
      <c r="DS24" s="249"/>
      <c r="DT24" s="249"/>
      <c r="DU24" s="249"/>
      <c r="DV24" s="249"/>
      <c r="DY24" s="51">
        <f>DY22+DY17+DY15+DY12+DY10</f>
        <v>1493648.58748</v>
      </c>
    </row>
    <row r="25" spans="1:129" ht="32.25" customHeight="1" x14ac:dyDescent="0.25"/>
  </sheetData>
  <mergeCells count="164">
    <mergeCell ref="DK16:DV16"/>
    <mergeCell ref="CX16:DJ16"/>
    <mergeCell ref="BR18:CF18"/>
    <mergeCell ref="BR3:DV3"/>
    <mergeCell ref="A24:DV24"/>
    <mergeCell ref="CX22:DJ22"/>
    <mergeCell ref="DK22:DV22"/>
    <mergeCell ref="BH22:BQ22"/>
    <mergeCell ref="BR22:CF22"/>
    <mergeCell ref="CG18:CW18"/>
    <mergeCell ref="CX18:DJ18"/>
    <mergeCell ref="DK18:DV18"/>
    <mergeCell ref="G21:AJ21"/>
    <mergeCell ref="AK21:AT21"/>
    <mergeCell ref="AU21:BG21"/>
    <mergeCell ref="G18:AJ18"/>
    <mergeCell ref="CX19:DJ19"/>
    <mergeCell ref="DK19:DV19"/>
    <mergeCell ref="DK20:DV20"/>
    <mergeCell ref="G20:AJ20"/>
    <mergeCell ref="DK21:DV21"/>
    <mergeCell ref="A23:DV23"/>
    <mergeCell ref="CX12:DJ12"/>
    <mergeCell ref="DK12:DV12"/>
    <mergeCell ref="A22:BG22"/>
    <mergeCell ref="CG22:CW22"/>
    <mergeCell ref="BH15:BQ15"/>
    <mergeCell ref="BR15:CF15"/>
    <mergeCell ref="CG15:CW15"/>
    <mergeCell ref="A16:F16"/>
    <mergeCell ref="AK20:AT20"/>
    <mergeCell ref="AU16:BG16"/>
    <mergeCell ref="AK16:AT16"/>
    <mergeCell ref="BH16:BQ16"/>
    <mergeCell ref="BR16:CF16"/>
    <mergeCell ref="A18:F18"/>
    <mergeCell ref="G16:AJ16"/>
    <mergeCell ref="AK18:AT18"/>
    <mergeCell ref="AU18:BG18"/>
    <mergeCell ref="CG16:CW16"/>
    <mergeCell ref="A15:F15"/>
    <mergeCell ref="CX15:DJ15"/>
    <mergeCell ref="DK15:DV15"/>
    <mergeCell ref="CX14:DJ14"/>
    <mergeCell ref="DK14:DV14"/>
    <mergeCell ref="G15:AJ15"/>
    <mergeCell ref="AK15:AT15"/>
    <mergeCell ref="AU15:BG15"/>
    <mergeCell ref="CX13:DJ13"/>
    <mergeCell ref="DK13:DV13"/>
    <mergeCell ref="G13:AJ13"/>
    <mergeCell ref="AK13:AT13"/>
    <mergeCell ref="AU13:BG13"/>
    <mergeCell ref="BR13:CF13"/>
    <mergeCell ref="CG13:CW13"/>
    <mergeCell ref="G12:AJ12"/>
    <mergeCell ref="AK12:AT12"/>
    <mergeCell ref="BH14:BQ14"/>
    <mergeCell ref="BR14:CF14"/>
    <mergeCell ref="CG14:CW14"/>
    <mergeCell ref="A14:F14"/>
    <mergeCell ref="G14:AJ14"/>
    <mergeCell ref="AK14:AT14"/>
    <mergeCell ref="AU14:BG14"/>
    <mergeCell ref="DK11:DV11"/>
    <mergeCell ref="CX10:DJ10"/>
    <mergeCell ref="DK10:DV10"/>
    <mergeCell ref="G11:AJ11"/>
    <mergeCell ref="AK11:AT11"/>
    <mergeCell ref="AU11:BG11"/>
    <mergeCell ref="BH11:BQ11"/>
    <mergeCell ref="BR11:CF11"/>
    <mergeCell ref="BH10:BQ10"/>
    <mergeCell ref="BR10:CF10"/>
    <mergeCell ref="CG11:CW11"/>
    <mergeCell ref="CX11:DJ11"/>
    <mergeCell ref="DK9:DV9"/>
    <mergeCell ref="CX8:DJ8"/>
    <mergeCell ref="DK8:DV8"/>
    <mergeCell ref="A1:DV1"/>
    <mergeCell ref="A9:F9"/>
    <mergeCell ref="G9:AJ9"/>
    <mergeCell ref="AK9:AT9"/>
    <mergeCell ref="AU9:BG9"/>
    <mergeCell ref="CG4:CW5"/>
    <mergeCell ref="DK6:DV6"/>
    <mergeCell ref="CG6:CW6"/>
    <mergeCell ref="CG7:CW7"/>
    <mergeCell ref="CX7:DJ7"/>
    <mergeCell ref="DK7:DV7"/>
    <mergeCell ref="A3:F5"/>
    <mergeCell ref="G3:AJ5"/>
    <mergeCell ref="G6:AJ6"/>
    <mergeCell ref="AU3:BG5"/>
    <mergeCell ref="CX5:DJ5"/>
    <mergeCell ref="BH3:BQ5"/>
    <mergeCell ref="AK3:AT5"/>
    <mergeCell ref="CX4:DV4"/>
    <mergeCell ref="DK5:DV5"/>
    <mergeCell ref="CX6:DJ6"/>
    <mergeCell ref="BR4:CF5"/>
    <mergeCell ref="AU7:BG7"/>
    <mergeCell ref="A6:F6"/>
    <mergeCell ref="AK6:AT6"/>
    <mergeCell ref="BH6:BQ6"/>
    <mergeCell ref="BR6:CF6"/>
    <mergeCell ref="AK7:AT7"/>
    <mergeCell ref="CG20:CW20"/>
    <mergeCell ref="CX20:DJ20"/>
    <mergeCell ref="BH18:BQ18"/>
    <mergeCell ref="CG19:CW19"/>
    <mergeCell ref="A7:F7"/>
    <mergeCell ref="G7:AJ7"/>
    <mergeCell ref="BH7:BQ7"/>
    <mergeCell ref="BR7:CF7"/>
    <mergeCell ref="AU6:BG6"/>
    <mergeCell ref="A8:F8"/>
    <mergeCell ref="G8:AJ8"/>
    <mergeCell ref="BH9:BQ9"/>
    <mergeCell ref="BR9:CF9"/>
    <mergeCell ref="AU8:BG8"/>
    <mergeCell ref="BH8:BQ8"/>
    <mergeCell ref="BR8:CF8"/>
    <mergeCell ref="CG9:CW9"/>
    <mergeCell ref="AK8:AT8"/>
    <mergeCell ref="CG8:CW8"/>
    <mergeCell ref="CX9:DJ9"/>
    <mergeCell ref="CG10:CW10"/>
    <mergeCell ref="A10:F10"/>
    <mergeCell ref="G10:AJ10"/>
    <mergeCell ref="AK10:AT10"/>
    <mergeCell ref="A17:F17"/>
    <mergeCell ref="G17:AJ17"/>
    <mergeCell ref="AK17:AT17"/>
    <mergeCell ref="AU17:BG17"/>
    <mergeCell ref="BH17:BQ17"/>
    <mergeCell ref="BR17:CF17"/>
    <mergeCell ref="CG17:CW17"/>
    <mergeCell ref="CX17:DJ17"/>
    <mergeCell ref="AU10:BG10"/>
    <mergeCell ref="A13:F13"/>
    <mergeCell ref="AU12:BG12"/>
    <mergeCell ref="A11:F11"/>
    <mergeCell ref="BH13:BQ13"/>
    <mergeCell ref="BH12:BQ12"/>
    <mergeCell ref="BR12:CF12"/>
    <mergeCell ref="CG12:CW12"/>
    <mergeCell ref="A12:F12"/>
    <mergeCell ref="DK17:DV17"/>
    <mergeCell ref="BR19:CF19"/>
    <mergeCell ref="A21:F21"/>
    <mergeCell ref="A19:F19"/>
    <mergeCell ref="G19:AJ19"/>
    <mergeCell ref="AK19:AT19"/>
    <mergeCell ref="AU19:BG19"/>
    <mergeCell ref="BH19:BQ19"/>
    <mergeCell ref="BH21:BQ21"/>
    <mergeCell ref="BR21:CF21"/>
    <mergeCell ref="A20:F20"/>
    <mergeCell ref="AU20:BG20"/>
    <mergeCell ref="BH20:BQ20"/>
    <mergeCell ref="BR20:CF20"/>
    <mergeCell ref="CG21:CW21"/>
    <mergeCell ref="CX21:DJ21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I17"/>
  <sheetViews>
    <sheetView view="pageBreakPreview" zoomScaleNormal="100" zoomScaleSheetLayoutView="100" workbookViewId="0">
      <selection activeCell="G15" sqref="G15:AA15"/>
    </sheetView>
  </sheetViews>
  <sheetFormatPr defaultColWidth="0.85546875" defaultRowHeight="15" x14ac:dyDescent="0.25"/>
  <cols>
    <col min="1" max="138" width="0.85546875" style="1"/>
    <col min="139" max="139" width="2.85546875" style="1" customWidth="1"/>
    <col min="140" max="16384" width="0.85546875" style="1"/>
  </cols>
  <sheetData>
    <row r="1" spans="1:139" s="5" customFormat="1" x14ac:dyDescent="0.25">
      <c r="A1" s="219" t="s">
        <v>213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  <c r="AN1" s="220"/>
      <c r="AO1" s="220"/>
      <c r="AP1" s="220"/>
      <c r="AQ1" s="220"/>
      <c r="AR1" s="220"/>
      <c r="AS1" s="220"/>
      <c r="AT1" s="220"/>
      <c r="AU1" s="220"/>
      <c r="AV1" s="220"/>
      <c r="AW1" s="220"/>
      <c r="AX1" s="220"/>
      <c r="AY1" s="220"/>
      <c r="AZ1" s="220"/>
      <c r="BA1" s="220"/>
      <c r="BB1" s="220"/>
      <c r="BC1" s="220"/>
      <c r="BD1" s="220"/>
      <c r="BE1" s="220"/>
      <c r="BF1" s="220"/>
      <c r="BG1" s="220"/>
      <c r="BH1" s="220"/>
      <c r="BI1" s="220"/>
      <c r="BJ1" s="220"/>
      <c r="BK1" s="220"/>
      <c r="BL1" s="220"/>
      <c r="BM1" s="220"/>
      <c r="BN1" s="220"/>
      <c r="BO1" s="220"/>
      <c r="BP1" s="220"/>
      <c r="BQ1" s="220"/>
      <c r="BR1" s="220"/>
      <c r="BS1" s="220"/>
      <c r="BT1" s="220"/>
      <c r="BU1" s="220"/>
      <c r="BV1" s="220"/>
      <c r="BW1" s="220"/>
      <c r="BX1" s="220"/>
      <c r="BY1" s="220"/>
      <c r="BZ1" s="220"/>
      <c r="CA1" s="220"/>
      <c r="CB1" s="220"/>
      <c r="CC1" s="220"/>
      <c r="CD1" s="220"/>
      <c r="CE1" s="220"/>
      <c r="CF1" s="220"/>
      <c r="CG1" s="220"/>
      <c r="CH1" s="220"/>
      <c r="CI1" s="220"/>
      <c r="CJ1" s="220"/>
      <c r="CK1" s="220"/>
      <c r="CL1" s="220"/>
      <c r="CM1" s="220"/>
      <c r="CN1" s="220"/>
      <c r="CO1" s="220"/>
      <c r="CP1" s="220"/>
      <c r="CQ1" s="220"/>
      <c r="CR1" s="220"/>
      <c r="CS1" s="220"/>
      <c r="CT1" s="220"/>
      <c r="CU1" s="220"/>
      <c r="CV1" s="220"/>
      <c r="CW1" s="220"/>
      <c r="CX1" s="220"/>
      <c r="CY1" s="220"/>
      <c r="CZ1" s="220"/>
      <c r="DA1" s="220"/>
      <c r="DB1" s="220"/>
      <c r="DC1" s="220"/>
      <c r="DD1" s="220"/>
      <c r="DE1" s="220"/>
      <c r="DF1" s="220"/>
      <c r="DG1" s="220"/>
      <c r="DH1" s="220"/>
      <c r="DI1" s="220"/>
      <c r="DJ1" s="220"/>
      <c r="DK1" s="220"/>
      <c r="DL1" s="220"/>
      <c r="DM1" s="220"/>
      <c r="DN1" s="220"/>
      <c r="DO1" s="220"/>
      <c r="DP1" s="220"/>
      <c r="DQ1" s="220"/>
      <c r="DR1" s="220"/>
      <c r="DS1" s="220"/>
      <c r="DT1" s="220"/>
      <c r="DU1" s="220"/>
      <c r="DV1" s="220"/>
      <c r="DW1" s="220"/>
      <c r="DX1" s="220"/>
      <c r="DY1" s="220"/>
      <c r="DZ1" s="220"/>
      <c r="EA1" s="220"/>
      <c r="EB1" s="220"/>
      <c r="EC1" s="220"/>
      <c r="ED1" s="220"/>
      <c r="EE1" s="220"/>
      <c r="EF1" s="220"/>
      <c r="EG1" s="220"/>
      <c r="EH1" s="220"/>
      <c r="EI1" s="220"/>
    </row>
    <row r="2" spans="1:139" s="5" customFormat="1" ht="12.75" customHeight="1" x14ac:dyDescent="0.25"/>
    <row r="3" spans="1:139" s="3" customFormat="1" ht="15" customHeight="1" x14ac:dyDescent="0.2">
      <c r="A3" s="201" t="s">
        <v>3</v>
      </c>
      <c r="B3" s="202"/>
      <c r="C3" s="202"/>
      <c r="D3" s="202"/>
      <c r="E3" s="202"/>
      <c r="F3" s="203"/>
      <c r="G3" s="201" t="s">
        <v>45</v>
      </c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3"/>
      <c r="AB3" s="201" t="s">
        <v>219</v>
      </c>
      <c r="AC3" s="202"/>
      <c r="AD3" s="202"/>
      <c r="AE3" s="202"/>
      <c r="AF3" s="202"/>
      <c r="AG3" s="202"/>
      <c r="AH3" s="202"/>
      <c r="AI3" s="202"/>
      <c r="AJ3" s="202"/>
      <c r="AK3" s="202"/>
      <c r="AL3" s="202"/>
      <c r="AM3" s="202"/>
      <c r="AN3" s="202"/>
      <c r="AO3" s="203"/>
      <c r="AP3" s="201" t="s">
        <v>54</v>
      </c>
      <c r="AQ3" s="202"/>
      <c r="AR3" s="202"/>
      <c r="AS3" s="202"/>
      <c r="AT3" s="202"/>
      <c r="AU3" s="202"/>
      <c r="AV3" s="202"/>
      <c r="AW3" s="202"/>
      <c r="AX3" s="202"/>
      <c r="AY3" s="202"/>
      <c r="AZ3" s="202"/>
      <c r="BA3" s="202"/>
      <c r="BB3" s="202"/>
      <c r="BC3" s="203"/>
      <c r="BD3" s="201" t="s">
        <v>55</v>
      </c>
      <c r="BE3" s="202"/>
      <c r="BF3" s="202"/>
      <c r="BG3" s="202"/>
      <c r="BH3" s="202"/>
      <c r="BI3" s="202"/>
      <c r="BJ3" s="202"/>
      <c r="BK3" s="202"/>
      <c r="BL3" s="202"/>
      <c r="BM3" s="202"/>
      <c r="BN3" s="202"/>
      <c r="BO3" s="202"/>
      <c r="BP3" s="202"/>
      <c r="BQ3" s="202"/>
      <c r="BR3" s="201" t="s">
        <v>237</v>
      </c>
      <c r="BS3" s="202"/>
      <c r="BT3" s="202"/>
      <c r="BU3" s="202"/>
      <c r="BV3" s="202"/>
      <c r="BW3" s="202"/>
      <c r="BX3" s="202"/>
      <c r="BY3" s="202"/>
      <c r="BZ3" s="202"/>
      <c r="CA3" s="202"/>
      <c r="CB3" s="202"/>
      <c r="CC3" s="202"/>
      <c r="CD3" s="202"/>
      <c r="CE3" s="203"/>
      <c r="CF3" s="210" t="s">
        <v>0</v>
      </c>
      <c r="CG3" s="168"/>
      <c r="CH3" s="168"/>
      <c r="CI3" s="168"/>
      <c r="CJ3" s="168"/>
      <c r="CK3" s="168"/>
      <c r="CL3" s="168"/>
      <c r="CM3" s="168"/>
      <c r="CN3" s="168"/>
      <c r="CO3" s="168"/>
      <c r="CP3" s="168"/>
      <c r="CQ3" s="168"/>
      <c r="CR3" s="168"/>
      <c r="CS3" s="168"/>
      <c r="CT3" s="168"/>
      <c r="CU3" s="168"/>
      <c r="CV3" s="168"/>
      <c r="CW3" s="168"/>
      <c r="CX3" s="168"/>
      <c r="CY3" s="168"/>
      <c r="CZ3" s="168"/>
      <c r="DA3" s="168"/>
      <c r="DB3" s="168"/>
      <c r="DC3" s="168"/>
      <c r="DD3" s="168"/>
      <c r="DE3" s="168"/>
      <c r="DF3" s="168"/>
      <c r="DG3" s="168"/>
      <c r="DH3" s="168"/>
      <c r="DI3" s="168"/>
      <c r="DJ3" s="168"/>
      <c r="DK3" s="168"/>
      <c r="DL3" s="168"/>
      <c r="DM3" s="168"/>
      <c r="DN3" s="168"/>
      <c r="DO3" s="168"/>
      <c r="DP3" s="168"/>
      <c r="DQ3" s="168"/>
      <c r="DR3" s="168"/>
      <c r="DS3" s="168"/>
      <c r="DT3" s="168"/>
      <c r="DU3" s="168"/>
      <c r="DV3" s="168"/>
      <c r="DW3" s="168"/>
      <c r="DX3" s="168"/>
      <c r="DY3" s="168"/>
      <c r="DZ3" s="168"/>
      <c r="EA3" s="168"/>
      <c r="EB3" s="168"/>
      <c r="EC3" s="168"/>
      <c r="ED3" s="168"/>
      <c r="EE3" s="168"/>
      <c r="EF3" s="168"/>
      <c r="EG3" s="168"/>
      <c r="EH3" s="168"/>
      <c r="EI3" s="169"/>
    </row>
    <row r="4" spans="1:139" s="3" customFormat="1" ht="65.25" customHeight="1" x14ac:dyDescent="0.2">
      <c r="A4" s="204"/>
      <c r="B4" s="205"/>
      <c r="C4" s="205"/>
      <c r="D4" s="205"/>
      <c r="E4" s="205"/>
      <c r="F4" s="206"/>
      <c r="G4" s="204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6"/>
      <c r="AB4" s="204"/>
      <c r="AC4" s="205"/>
      <c r="AD4" s="205"/>
      <c r="AE4" s="205"/>
      <c r="AF4" s="205"/>
      <c r="AG4" s="205"/>
      <c r="AH4" s="205"/>
      <c r="AI4" s="205"/>
      <c r="AJ4" s="205"/>
      <c r="AK4" s="205"/>
      <c r="AL4" s="205"/>
      <c r="AM4" s="205"/>
      <c r="AN4" s="205"/>
      <c r="AO4" s="206"/>
      <c r="AP4" s="204"/>
      <c r="AQ4" s="205"/>
      <c r="AR4" s="205"/>
      <c r="AS4" s="205"/>
      <c r="AT4" s="205"/>
      <c r="AU4" s="205"/>
      <c r="AV4" s="205"/>
      <c r="AW4" s="205"/>
      <c r="AX4" s="205"/>
      <c r="AY4" s="205"/>
      <c r="AZ4" s="205"/>
      <c r="BA4" s="205"/>
      <c r="BB4" s="205"/>
      <c r="BC4" s="206"/>
      <c r="BD4" s="204"/>
      <c r="BE4" s="205"/>
      <c r="BF4" s="205"/>
      <c r="BG4" s="205"/>
      <c r="BH4" s="205"/>
      <c r="BI4" s="205"/>
      <c r="BJ4" s="205"/>
      <c r="BK4" s="205"/>
      <c r="BL4" s="205"/>
      <c r="BM4" s="205"/>
      <c r="BN4" s="205"/>
      <c r="BO4" s="205"/>
      <c r="BP4" s="205"/>
      <c r="BQ4" s="205"/>
      <c r="BR4" s="204"/>
      <c r="BS4" s="205"/>
      <c r="BT4" s="205"/>
      <c r="BU4" s="205"/>
      <c r="BV4" s="205"/>
      <c r="BW4" s="205"/>
      <c r="BX4" s="205"/>
      <c r="BY4" s="205"/>
      <c r="BZ4" s="205"/>
      <c r="CA4" s="205"/>
      <c r="CB4" s="205"/>
      <c r="CC4" s="205"/>
      <c r="CD4" s="205"/>
      <c r="CE4" s="206"/>
      <c r="CF4" s="218" t="s">
        <v>168</v>
      </c>
      <c r="CG4" s="183"/>
      <c r="CH4" s="183"/>
      <c r="CI4" s="183"/>
      <c r="CJ4" s="183"/>
      <c r="CK4" s="183"/>
      <c r="CL4" s="183"/>
      <c r="CM4" s="183"/>
      <c r="CN4" s="183"/>
      <c r="CO4" s="183"/>
      <c r="CP4" s="183"/>
      <c r="CQ4" s="183"/>
      <c r="CR4" s="183"/>
      <c r="CS4" s="184"/>
      <c r="CT4" s="218" t="s">
        <v>176</v>
      </c>
      <c r="CU4" s="183"/>
      <c r="CV4" s="183"/>
      <c r="CW4" s="183"/>
      <c r="CX4" s="183"/>
      <c r="CY4" s="183"/>
      <c r="CZ4" s="183"/>
      <c r="DA4" s="183"/>
      <c r="DB4" s="183"/>
      <c r="DC4" s="183"/>
      <c r="DD4" s="183"/>
      <c r="DE4" s="183"/>
      <c r="DF4" s="183"/>
      <c r="DG4" s="183"/>
      <c r="DH4" s="183"/>
      <c r="DI4" s="184"/>
      <c r="DJ4" s="261" t="s">
        <v>18</v>
      </c>
      <c r="DK4" s="261"/>
      <c r="DL4" s="261"/>
      <c r="DM4" s="261"/>
      <c r="DN4" s="261"/>
      <c r="DO4" s="261"/>
      <c r="DP4" s="261"/>
      <c r="DQ4" s="261"/>
      <c r="DR4" s="261"/>
      <c r="DS4" s="261"/>
      <c r="DT4" s="261"/>
      <c r="DU4" s="261"/>
      <c r="DV4" s="261"/>
      <c r="DW4" s="261"/>
      <c r="DX4" s="261"/>
      <c r="DY4" s="261"/>
      <c r="DZ4" s="261"/>
      <c r="EA4" s="261"/>
      <c r="EB4" s="261"/>
      <c r="EC4" s="261"/>
      <c r="ED4" s="261"/>
      <c r="EE4" s="261"/>
      <c r="EF4" s="261"/>
      <c r="EG4" s="261"/>
      <c r="EH4" s="261"/>
      <c r="EI4" s="262"/>
    </row>
    <row r="5" spans="1:139" s="3" customFormat="1" ht="27" customHeight="1" x14ac:dyDescent="0.2">
      <c r="A5" s="207"/>
      <c r="B5" s="208"/>
      <c r="C5" s="208"/>
      <c r="D5" s="208"/>
      <c r="E5" s="208"/>
      <c r="F5" s="209"/>
      <c r="G5" s="207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9"/>
      <c r="AB5" s="207"/>
      <c r="AC5" s="208"/>
      <c r="AD5" s="208"/>
      <c r="AE5" s="208"/>
      <c r="AF5" s="208"/>
      <c r="AG5" s="208"/>
      <c r="AH5" s="208"/>
      <c r="AI5" s="208"/>
      <c r="AJ5" s="208"/>
      <c r="AK5" s="208"/>
      <c r="AL5" s="208"/>
      <c r="AM5" s="208"/>
      <c r="AN5" s="208"/>
      <c r="AO5" s="209"/>
      <c r="AP5" s="207"/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8"/>
      <c r="BC5" s="209"/>
      <c r="BD5" s="207"/>
      <c r="BE5" s="208"/>
      <c r="BF5" s="208"/>
      <c r="BG5" s="208"/>
      <c r="BH5" s="208"/>
      <c r="BI5" s="208"/>
      <c r="BJ5" s="208"/>
      <c r="BK5" s="208"/>
      <c r="BL5" s="208"/>
      <c r="BM5" s="208"/>
      <c r="BN5" s="208"/>
      <c r="BO5" s="208"/>
      <c r="BP5" s="208"/>
      <c r="BQ5" s="208"/>
      <c r="BR5" s="207"/>
      <c r="BS5" s="208"/>
      <c r="BT5" s="208"/>
      <c r="BU5" s="208"/>
      <c r="BV5" s="208"/>
      <c r="BW5" s="208"/>
      <c r="BX5" s="208"/>
      <c r="BY5" s="208"/>
      <c r="BZ5" s="208"/>
      <c r="CA5" s="208"/>
      <c r="CB5" s="208"/>
      <c r="CC5" s="208"/>
      <c r="CD5" s="208"/>
      <c r="CE5" s="209"/>
      <c r="CF5" s="185"/>
      <c r="CG5" s="186"/>
      <c r="CH5" s="186"/>
      <c r="CI5" s="186"/>
      <c r="CJ5" s="186"/>
      <c r="CK5" s="186"/>
      <c r="CL5" s="186"/>
      <c r="CM5" s="186"/>
      <c r="CN5" s="186"/>
      <c r="CO5" s="186"/>
      <c r="CP5" s="186"/>
      <c r="CQ5" s="186"/>
      <c r="CR5" s="186"/>
      <c r="CS5" s="187"/>
      <c r="CT5" s="185"/>
      <c r="CU5" s="186"/>
      <c r="CV5" s="186"/>
      <c r="CW5" s="186"/>
      <c r="CX5" s="186"/>
      <c r="CY5" s="186"/>
      <c r="CZ5" s="186"/>
      <c r="DA5" s="186"/>
      <c r="DB5" s="186"/>
      <c r="DC5" s="186"/>
      <c r="DD5" s="186"/>
      <c r="DE5" s="186"/>
      <c r="DF5" s="186"/>
      <c r="DG5" s="186"/>
      <c r="DH5" s="186"/>
      <c r="DI5" s="187"/>
      <c r="DJ5" s="210" t="s">
        <v>2</v>
      </c>
      <c r="DK5" s="211"/>
      <c r="DL5" s="211"/>
      <c r="DM5" s="211"/>
      <c r="DN5" s="211"/>
      <c r="DO5" s="211"/>
      <c r="DP5" s="211"/>
      <c r="DQ5" s="211"/>
      <c r="DR5" s="211"/>
      <c r="DS5" s="211"/>
      <c r="DT5" s="211"/>
      <c r="DU5" s="211"/>
      <c r="DV5" s="212"/>
      <c r="DW5" s="210" t="s">
        <v>43</v>
      </c>
      <c r="DX5" s="211"/>
      <c r="DY5" s="211"/>
      <c r="DZ5" s="211"/>
      <c r="EA5" s="211"/>
      <c r="EB5" s="211"/>
      <c r="EC5" s="211"/>
      <c r="ED5" s="211"/>
      <c r="EE5" s="211"/>
      <c r="EF5" s="211"/>
      <c r="EG5" s="211"/>
      <c r="EH5" s="211"/>
      <c r="EI5" s="212"/>
    </row>
    <row r="6" spans="1:139" s="7" customFormat="1" ht="12.75" x14ac:dyDescent="0.2">
      <c r="A6" s="213">
        <v>1</v>
      </c>
      <c r="B6" s="214"/>
      <c r="C6" s="214"/>
      <c r="D6" s="214"/>
      <c r="E6" s="214"/>
      <c r="F6" s="215"/>
      <c r="G6" s="213">
        <v>2</v>
      </c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5"/>
      <c r="AB6" s="213">
        <v>3</v>
      </c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4"/>
      <c r="AO6" s="215"/>
      <c r="AP6" s="213">
        <v>4</v>
      </c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4"/>
      <c r="BC6" s="215"/>
      <c r="BD6" s="213">
        <v>5</v>
      </c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4"/>
      <c r="BQ6" s="214"/>
      <c r="BR6" s="213">
        <v>6</v>
      </c>
      <c r="BS6" s="214"/>
      <c r="BT6" s="214"/>
      <c r="BU6" s="214"/>
      <c r="BV6" s="214"/>
      <c r="BW6" s="214"/>
      <c r="BX6" s="214"/>
      <c r="BY6" s="214"/>
      <c r="BZ6" s="214"/>
      <c r="CA6" s="214"/>
      <c r="CB6" s="214"/>
      <c r="CC6" s="214"/>
      <c r="CD6" s="214"/>
      <c r="CE6" s="215"/>
      <c r="CF6" s="213">
        <v>7</v>
      </c>
      <c r="CG6" s="214"/>
      <c r="CH6" s="214"/>
      <c r="CI6" s="214"/>
      <c r="CJ6" s="214"/>
      <c r="CK6" s="214"/>
      <c r="CL6" s="214"/>
      <c r="CM6" s="214"/>
      <c r="CN6" s="214"/>
      <c r="CO6" s="214"/>
      <c r="CP6" s="214"/>
      <c r="CQ6" s="214"/>
      <c r="CR6" s="214"/>
      <c r="CS6" s="215"/>
      <c r="CT6" s="213">
        <v>8</v>
      </c>
      <c r="CU6" s="214"/>
      <c r="CV6" s="214"/>
      <c r="CW6" s="214"/>
      <c r="CX6" s="214"/>
      <c r="CY6" s="214"/>
      <c r="CZ6" s="214"/>
      <c r="DA6" s="214"/>
      <c r="DB6" s="214"/>
      <c r="DC6" s="214"/>
      <c r="DD6" s="214"/>
      <c r="DE6" s="214"/>
      <c r="DF6" s="214"/>
      <c r="DG6" s="214"/>
      <c r="DH6" s="214"/>
      <c r="DI6" s="215"/>
      <c r="DJ6" s="213">
        <v>9</v>
      </c>
      <c r="DK6" s="214"/>
      <c r="DL6" s="214"/>
      <c r="DM6" s="214"/>
      <c r="DN6" s="214"/>
      <c r="DO6" s="214"/>
      <c r="DP6" s="214"/>
      <c r="DQ6" s="214"/>
      <c r="DR6" s="214"/>
      <c r="DS6" s="214"/>
      <c r="DT6" s="214"/>
      <c r="DU6" s="214"/>
      <c r="DV6" s="215"/>
      <c r="DW6" s="213">
        <v>10</v>
      </c>
      <c r="DX6" s="214"/>
      <c r="DY6" s="214"/>
      <c r="DZ6" s="214"/>
      <c r="EA6" s="214"/>
      <c r="EB6" s="214"/>
      <c r="EC6" s="214"/>
      <c r="ED6" s="214"/>
      <c r="EE6" s="214"/>
      <c r="EF6" s="214"/>
      <c r="EG6" s="214"/>
      <c r="EH6" s="214"/>
      <c r="EI6" s="215"/>
    </row>
    <row r="7" spans="1:139" s="6" customFormat="1" ht="66.75" customHeight="1" x14ac:dyDescent="0.2">
      <c r="A7" s="253" t="s">
        <v>6</v>
      </c>
      <c r="B7" s="254"/>
      <c r="C7" s="254"/>
      <c r="D7" s="254"/>
      <c r="E7" s="254"/>
      <c r="F7" s="255"/>
      <c r="G7" s="200" t="s">
        <v>46</v>
      </c>
      <c r="H7" s="195"/>
      <c r="I7" s="195"/>
      <c r="J7" s="195"/>
      <c r="K7" s="195"/>
      <c r="L7" s="195"/>
      <c r="M7" s="195"/>
      <c r="N7" s="195"/>
      <c r="O7" s="195"/>
      <c r="P7" s="195"/>
      <c r="Q7" s="195"/>
      <c r="R7" s="195"/>
      <c r="S7" s="195"/>
      <c r="T7" s="195"/>
      <c r="U7" s="195"/>
      <c r="V7" s="195"/>
      <c r="W7" s="195"/>
      <c r="X7" s="195"/>
      <c r="Y7" s="195"/>
      <c r="Z7" s="195"/>
      <c r="AA7" s="196"/>
      <c r="AB7" s="144"/>
      <c r="AC7" s="145"/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146"/>
      <c r="AP7" s="144"/>
      <c r="AQ7" s="145"/>
      <c r="AR7" s="145"/>
      <c r="AS7" s="145"/>
      <c r="AT7" s="145"/>
      <c r="AU7" s="145"/>
      <c r="AV7" s="145"/>
      <c r="AW7" s="145"/>
      <c r="AX7" s="145"/>
      <c r="AY7" s="145"/>
      <c r="AZ7" s="145"/>
      <c r="BA7" s="145"/>
      <c r="BB7" s="145"/>
      <c r="BC7" s="146"/>
      <c r="BD7" s="144"/>
      <c r="BE7" s="145"/>
      <c r="BF7" s="145"/>
      <c r="BG7" s="145"/>
      <c r="BH7" s="145"/>
      <c r="BI7" s="145"/>
      <c r="BJ7" s="145"/>
      <c r="BK7" s="145"/>
      <c r="BL7" s="145"/>
      <c r="BM7" s="145"/>
      <c r="BN7" s="145"/>
      <c r="BO7" s="145"/>
      <c r="BP7" s="145"/>
      <c r="BQ7" s="145"/>
      <c r="BR7" s="144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5"/>
      <c r="CE7" s="146"/>
      <c r="CF7" s="144"/>
      <c r="CG7" s="145"/>
      <c r="CH7" s="145"/>
      <c r="CI7" s="145"/>
      <c r="CJ7" s="145"/>
      <c r="CK7" s="145"/>
      <c r="CL7" s="145"/>
      <c r="CM7" s="145"/>
      <c r="CN7" s="145"/>
      <c r="CO7" s="145"/>
      <c r="CP7" s="145"/>
      <c r="CQ7" s="145"/>
      <c r="CR7" s="145"/>
      <c r="CS7" s="146"/>
      <c r="CT7" s="144"/>
      <c r="CU7" s="145"/>
      <c r="CV7" s="145"/>
      <c r="CW7" s="145"/>
      <c r="CX7" s="145"/>
      <c r="CY7" s="145"/>
      <c r="CZ7" s="145"/>
      <c r="DA7" s="145"/>
      <c r="DB7" s="145"/>
      <c r="DC7" s="145"/>
      <c r="DD7" s="145"/>
      <c r="DE7" s="145"/>
      <c r="DF7" s="145"/>
      <c r="DG7" s="145"/>
      <c r="DH7" s="145"/>
      <c r="DI7" s="146"/>
      <c r="DJ7" s="144"/>
      <c r="DK7" s="145"/>
      <c r="DL7" s="145"/>
      <c r="DM7" s="145"/>
      <c r="DN7" s="145"/>
      <c r="DO7" s="145"/>
      <c r="DP7" s="145"/>
      <c r="DQ7" s="145"/>
      <c r="DR7" s="145"/>
      <c r="DS7" s="145"/>
      <c r="DT7" s="145"/>
      <c r="DU7" s="145"/>
      <c r="DV7" s="146"/>
      <c r="DW7" s="144"/>
      <c r="DX7" s="145"/>
      <c r="DY7" s="145"/>
      <c r="DZ7" s="145"/>
      <c r="EA7" s="145"/>
      <c r="EB7" s="145"/>
      <c r="EC7" s="145"/>
      <c r="ED7" s="145"/>
      <c r="EE7" s="145"/>
      <c r="EF7" s="145"/>
      <c r="EG7" s="145"/>
      <c r="EH7" s="145"/>
      <c r="EI7" s="146"/>
    </row>
    <row r="8" spans="1:139" s="6" customFormat="1" ht="93" customHeight="1" x14ac:dyDescent="0.2">
      <c r="A8" s="253" t="s">
        <v>25</v>
      </c>
      <c r="B8" s="254"/>
      <c r="C8" s="254"/>
      <c r="D8" s="254"/>
      <c r="E8" s="254"/>
      <c r="F8" s="255"/>
      <c r="G8" s="200" t="s">
        <v>47</v>
      </c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6"/>
      <c r="AB8" s="144"/>
      <c r="AC8" s="145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6"/>
      <c r="AP8" s="144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5"/>
      <c r="BC8" s="146"/>
      <c r="BD8" s="144"/>
      <c r="BE8" s="145"/>
      <c r="BF8" s="145"/>
      <c r="BG8" s="145"/>
      <c r="BH8" s="145"/>
      <c r="BI8" s="145"/>
      <c r="BJ8" s="145"/>
      <c r="BK8" s="145"/>
      <c r="BL8" s="145"/>
      <c r="BM8" s="145"/>
      <c r="BN8" s="145"/>
      <c r="BO8" s="145"/>
      <c r="BP8" s="145"/>
      <c r="BQ8" s="145"/>
      <c r="BR8" s="144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6"/>
      <c r="CF8" s="144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6"/>
      <c r="CT8" s="144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6"/>
      <c r="DJ8" s="144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5"/>
      <c r="DV8" s="146"/>
      <c r="DW8" s="144"/>
      <c r="DX8" s="145"/>
      <c r="DY8" s="145"/>
      <c r="DZ8" s="145"/>
      <c r="EA8" s="145"/>
      <c r="EB8" s="145"/>
      <c r="EC8" s="145"/>
      <c r="ED8" s="145"/>
      <c r="EE8" s="145"/>
      <c r="EF8" s="145"/>
      <c r="EG8" s="145"/>
      <c r="EH8" s="145"/>
      <c r="EI8" s="146"/>
    </row>
    <row r="9" spans="1:139" s="6" customFormat="1" ht="16.5" customHeight="1" x14ac:dyDescent="0.2">
      <c r="A9" s="253" t="s">
        <v>7</v>
      </c>
      <c r="B9" s="254"/>
      <c r="C9" s="254"/>
      <c r="D9" s="254"/>
      <c r="E9" s="254"/>
      <c r="F9" s="255"/>
      <c r="G9" s="200" t="s">
        <v>48</v>
      </c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6"/>
      <c r="AB9" s="144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6"/>
      <c r="AP9" s="144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6"/>
      <c r="BD9" s="144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4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6"/>
      <c r="CF9" s="144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6"/>
      <c r="CT9" s="144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6"/>
      <c r="DJ9" s="144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6"/>
      <c r="DW9" s="144"/>
      <c r="DX9" s="145"/>
      <c r="DY9" s="145"/>
      <c r="DZ9" s="145"/>
      <c r="EA9" s="145"/>
      <c r="EB9" s="145"/>
      <c r="EC9" s="145"/>
      <c r="ED9" s="145"/>
      <c r="EE9" s="145"/>
      <c r="EF9" s="145"/>
      <c r="EG9" s="145"/>
      <c r="EH9" s="145"/>
      <c r="EI9" s="146"/>
    </row>
    <row r="10" spans="1:139" s="6" customFormat="1" ht="16.5" customHeight="1" x14ac:dyDescent="0.2">
      <c r="A10" s="256"/>
      <c r="B10" s="257"/>
      <c r="C10" s="257"/>
      <c r="D10" s="257"/>
      <c r="E10" s="257"/>
      <c r="F10" s="258"/>
      <c r="G10" s="210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  <c r="AA10" s="196"/>
      <c r="AB10" s="144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6"/>
      <c r="AP10" s="144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6"/>
      <c r="BD10" s="144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4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6"/>
      <c r="CF10" s="151"/>
      <c r="CG10" s="152"/>
      <c r="CH10" s="152"/>
      <c r="CI10" s="152"/>
      <c r="CJ10" s="152"/>
      <c r="CK10" s="152"/>
      <c r="CL10" s="152"/>
      <c r="CM10" s="152"/>
      <c r="CN10" s="152"/>
      <c r="CO10" s="152"/>
      <c r="CP10" s="152"/>
      <c r="CQ10" s="152"/>
      <c r="CR10" s="152"/>
      <c r="CS10" s="153"/>
      <c r="CT10" s="151"/>
      <c r="CU10" s="152"/>
      <c r="CV10" s="152"/>
      <c r="CW10" s="152"/>
      <c r="CX10" s="152"/>
      <c r="CY10" s="152"/>
      <c r="CZ10" s="152"/>
      <c r="DA10" s="152"/>
      <c r="DB10" s="152"/>
      <c r="DC10" s="152"/>
      <c r="DD10" s="152"/>
      <c r="DE10" s="152"/>
      <c r="DF10" s="152"/>
      <c r="DG10" s="152"/>
      <c r="DH10" s="152"/>
      <c r="DI10" s="153"/>
      <c r="DJ10" s="151"/>
      <c r="DK10" s="152"/>
      <c r="DL10" s="152"/>
      <c r="DM10" s="152"/>
      <c r="DN10" s="152"/>
      <c r="DO10" s="152"/>
      <c r="DP10" s="152"/>
      <c r="DQ10" s="152"/>
      <c r="DR10" s="152"/>
      <c r="DS10" s="152"/>
      <c r="DT10" s="152"/>
      <c r="DU10" s="152"/>
      <c r="DV10" s="153"/>
      <c r="DW10" s="151"/>
      <c r="DX10" s="152"/>
      <c r="DY10" s="152"/>
      <c r="DZ10" s="152"/>
      <c r="EA10" s="152"/>
      <c r="EB10" s="152"/>
      <c r="EC10" s="152"/>
      <c r="ED10" s="152"/>
      <c r="EE10" s="152"/>
      <c r="EF10" s="152"/>
      <c r="EG10" s="152"/>
      <c r="EH10" s="152"/>
      <c r="EI10" s="153"/>
    </row>
    <row r="11" spans="1:139" s="6" customFormat="1" ht="16.5" customHeight="1" x14ac:dyDescent="0.2">
      <c r="A11" s="253" t="s">
        <v>8</v>
      </c>
      <c r="B11" s="254"/>
      <c r="C11" s="254"/>
      <c r="D11" s="254"/>
      <c r="E11" s="254"/>
      <c r="F11" s="255"/>
      <c r="G11" s="200" t="s">
        <v>50</v>
      </c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95"/>
      <c r="U11" s="195"/>
      <c r="V11" s="195"/>
      <c r="W11" s="195"/>
      <c r="X11" s="195"/>
      <c r="Y11" s="195"/>
      <c r="Z11" s="195"/>
      <c r="AA11" s="196"/>
      <c r="AB11" s="144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6"/>
      <c r="AP11" s="144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6"/>
      <c r="BD11" s="144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5"/>
      <c r="BR11" s="144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6"/>
      <c r="CF11" s="144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6"/>
      <c r="CT11" s="144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6"/>
      <c r="DJ11" s="144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6"/>
      <c r="DW11" s="144"/>
      <c r="DX11" s="145"/>
      <c r="DY11" s="145"/>
      <c r="DZ11" s="145"/>
      <c r="EA11" s="145"/>
      <c r="EB11" s="145"/>
      <c r="EC11" s="145"/>
      <c r="ED11" s="145"/>
      <c r="EE11" s="145"/>
      <c r="EF11" s="145"/>
      <c r="EG11" s="145"/>
      <c r="EH11" s="145"/>
      <c r="EI11" s="146"/>
    </row>
    <row r="12" spans="1:139" s="6" customFormat="1" ht="16.5" customHeight="1" x14ac:dyDescent="0.2">
      <c r="A12" s="253" t="s">
        <v>11</v>
      </c>
      <c r="B12" s="254"/>
      <c r="C12" s="254"/>
      <c r="D12" s="254"/>
      <c r="E12" s="254"/>
      <c r="F12" s="255"/>
      <c r="G12" s="200" t="s">
        <v>51</v>
      </c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195"/>
      <c r="T12" s="195"/>
      <c r="U12" s="195"/>
      <c r="V12" s="195"/>
      <c r="W12" s="195"/>
      <c r="X12" s="195"/>
      <c r="Y12" s="195"/>
      <c r="Z12" s="195"/>
      <c r="AA12" s="196"/>
      <c r="AB12" s="144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6"/>
      <c r="AP12" s="144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6"/>
      <c r="BD12" s="144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4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6"/>
      <c r="CF12" s="151"/>
      <c r="CG12" s="152"/>
      <c r="CH12" s="152"/>
      <c r="CI12" s="152"/>
      <c r="CJ12" s="152"/>
      <c r="CK12" s="152"/>
      <c r="CL12" s="152"/>
      <c r="CM12" s="152"/>
      <c r="CN12" s="152"/>
      <c r="CO12" s="152"/>
      <c r="CP12" s="152"/>
      <c r="CQ12" s="152"/>
      <c r="CR12" s="152"/>
      <c r="CS12" s="153"/>
      <c r="CT12" s="151"/>
      <c r="CU12" s="152"/>
      <c r="CV12" s="152"/>
      <c r="CW12" s="152"/>
      <c r="CX12" s="152"/>
      <c r="CY12" s="152"/>
      <c r="CZ12" s="152"/>
      <c r="DA12" s="152"/>
      <c r="DB12" s="152"/>
      <c r="DC12" s="152"/>
      <c r="DD12" s="152"/>
      <c r="DE12" s="152"/>
      <c r="DF12" s="152"/>
      <c r="DG12" s="152"/>
      <c r="DH12" s="152"/>
      <c r="DI12" s="153"/>
      <c r="DJ12" s="151"/>
      <c r="DK12" s="152"/>
      <c r="DL12" s="152"/>
      <c r="DM12" s="152"/>
      <c r="DN12" s="152"/>
      <c r="DO12" s="152"/>
      <c r="DP12" s="152"/>
      <c r="DQ12" s="152"/>
      <c r="DR12" s="152"/>
      <c r="DS12" s="152"/>
      <c r="DT12" s="152"/>
      <c r="DU12" s="152"/>
      <c r="DV12" s="153"/>
      <c r="DW12" s="151"/>
      <c r="DX12" s="152"/>
      <c r="DY12" s="152"/>
      <c r="DZ12" s="152"/>
      <c r="EA12" s="152"/>
      <c r="EB12" s="152"/>
      <c r="EC12" s="152"/>
      <c r="ED12" s="152"/>
      <c r="EE12" s="152"/>
      <c r="EF12" s="152"/>
      <c r="EG12" s="152"/>
      <c r="EH12" s="152"/>
      <c r="EI12" s="153"/>
    </row>
    <row r="13" spans="1:139" s="6" customFormat="1" ht="16.5" customHeight="1" x14ac:dyDescent="0.2">
      <c r="A13" s="253" t="s">
        <v>12</v>
      </c>
      <c r="B13" s="254"/>
      <c r="C13" s="254"/>
      <c r="D13" s="254"/>
      <c r="E13" s="254"/>
      <c r="F13" s="255"/>
      <c r="G13" s="200" t="s">
        <v>52</v>
      </c>
      <c r="H13" s="195"/>
      <c r="I13" s="195"/>
      <c r="J13" s="195"/>
      <c r="K13" s="195"/>
      <c r="L13" s="195"/>
      <c r="M13" s="195"/>
      <c r="N13" s="195"/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6"/>
      <c r="AB13" s="144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6"/>
      <c r="AP13" s="144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6"/>
      <c r="BD13" s="144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4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6"/>
      <c r="CF13" s="151"/>
      <c r="CG13" s="152"/>
      <c r="CH13" s="152"/>
      <c r="CI13" s="152"/>
      <c r="CJ13" s="152"/>
      <c r="CK13" s="152"/>
      <c r="CL13" s="152"/>
      <c r="CM13" s="152"/>
      <c r="CN13" s="152"/>
      <c r="CO13" s="152"/>
      <c r="CP13" s="152"/>
      <c r="CQ13" s="152"/>
      <c r="CR13" s="152"/>
      <c r="CS13" s="153"/>
      <c r="CT13" s="151"/>
      <c r="CU13" s="152"/>
      <c r="CV13" s="152"/>
      <c r="CW13" s="152"/>
      <c r="CX13" s="152"/>
      <c r="CY13" s="152"/>
      <c r="CZ13" s="152"/>
      <c r="DA13" s="152"/>
      <c r="DB13" s="152"/>
      <c r="DC13" s="152"/>
      <c r="DD13" s="152"/>
      <c r="DE13" s="152"/>
      <c r="DF13" s="152"/>
      <c r="DG13" s="152"/>
      <c r="DH13" s="152"/>
      <c r="DI13" s="153"/>
      <c r="DJ13" s="151"/>
      <c r="DK13" s="152"/>
      <c r="DL13" s="152"/>
      <c r="DM13" s="152"/>
      <c r="DN13" s="152"/>
      <c r="DO13" s="152"/>
      <c r="DP13" s="152"/>
      <c r="DQ13" s="152"/>
      <c r="DR13" s="152"/>
      <c r="DS13" s="152"/>
      <c r="DT13" s="152"/>
      <c r="DU13" s="152"/>
      <c r="DV13" s="153"/>
      <c r="DW13" s="151"/>
      <c r="DX13" s="152"/>
      <c r="DY13" s="152"/>
      <c r="DZ13" s="152"/>
      <c r="EA13" s="152"/>
      <c r="EB13" s="152"/>
      <c r="EC13" s="152"/>
      <c r="ED13" s="152"/>
      <c r="EE13" s="152"/>
      <c r="EF13" s="152"/>
      <c r="EG13" s="152"/>
      <c r="EH13" s="152"/>
      <c r="EI13" s="153"/>
    </row>
    <row r="14" spans="1:139" s="6" customFormat="1" ht="26.25" customHeight="1" x14ac:dyDescent="0.2">
      <c r="A14" s="253" t="s">
        <v>9</v>
      </c>
      <c r="B14" s="254"/>
      <c r="C14" s="254"/>
      <c r="D14" s="254"/>
      <c r="E14" s="254"/>
      <c r="F14" s="255"/>
      <c r="G14" s="200" t="s">
        <v>53</v>
      </c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95"/>
      <c r="Z14" s="195"/>
      <c r="AA14" s="196"/>
      <c r="AB14" s="144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6"/>
      <c r="AP14" s="144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6"/>
      <c r="BD14" s="144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4"/>
      <c r="BS14" s="145"/>
      <c r="BT14" s="145"/>
      <c r="BU14" s="145"/>
      <c r="BV14" s="145"/>
      <c r="BW14" s="145"/>
      <c r="BX14" s="145"/>
      <c r="BY14" s="145"/>
      <c r="BZ14" s="145"/>
      <c r="CA14" s="145"/>
      <c r="CB14" s="145"/>
      <c r="CC14" s="145"/>
      <c r="CD14" s="145"/>
      <c r="CE14" s="146"/>
      <c r="CF14" s="144"/>
      <c r="CG14" s="145"/>
      <c r="CH14" s="145"/>
      <c r="CI14" s="145"/>
      <c r="CJ14" s="145"/>
      <c r="CK14" s="145"/>
      <c r="CL14" s="145"/>
      <c r="CM14" s="145"/>
      <c r="CN14" s="145"/>
      <c r="CO14" s="145"/>
      <c r="CP14" s="145"/>
      <c r="CQ14" s="145"/>
      <c r="CR14" s="145"/>
      <c r="CS14" s="146"/>
      <c r="CT14" s="144"/>
      <c r="CU14" s="145"/>
      <c r="CV14" s="145"/>
      <c r="CW14" s="145"/>
      <c r="CX14" s="145"/>
      <c r="CY14" s="145"/>
      <c r="CZ14" s="145"/>
      <c r="DA14" s="145"/>
      <c r="DB14" s="145"/>
      <c r="DC14" s="145"/>
      <c r="DD14" s="145"/>
      <c r="DE14" s="145"/>
      <c r="DF14" s="145"/>
      <c r="DG14" s="145"/>
      <c r="DH14" s="145"/>
      <c r="DI14" s="146"/>
      <c r="DJ14" s="144"/>
      <c r="DK14" s="145"/>
      <c r="DL14" s="145"/>
      <c r="DM14" s="145"/>
      <c r="DN14" s="145"/>
      <c r="DO14" s="145"/>
      <c r="DP14" s="145"/>
      <c r="DQ14" s="145"/>
      <c r="DR14" s="145"/>
      <c r="DS14" s="145"/>
      <c r="DT14" s="145"/>
      <c r="DU14" s="145"/>
      <c r="DV14" s="146"/>
      <c r="DW14" s="144"/>
      <c r="DX14" s="145"/>
      <c r="DY14" s="145"/>
      <c r="DZ14" s="145"/>
      <c r="EA14" s="145"/>
      <c r="EB14" s="145"/>
      <c r="EC14" s="145"/>
      <c r="ED14" s="145"/>
      <c r="EE14" s="145"/>
      <c r="EF14" s="145"/>
      <c r="EG14" s="145"/>
      <c r="EH14" s="145"/>
      <c r="EI14" s="146"/>
    </row>
    <row r="15" spans="1:139" s="6" customFormat="1" ht="16.5" customHeight="1" x14ac:dyDescent="0.2">
      <c r="A15" s="253" t="s">
        <v>49</v>
      </c>
      <c r="B15" s="254"/>
      <c r="C15" s="254"/>
      <c r="D15" s="254"/>
      <c r="E15" s="254"/>
      <c r="F15" s="255"/>
      <c r="G15" s="200"/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5"/>
      <c r="U15" s="195"/>
      <c r="V15" s="195"/>
      <c r="W15" s="195"/>
      <c r="X15" s="195"/>
      <c r="Y15" s="195"/>
      <c r="Z15" s="195"/>
      <c r="AA15" s="196"/>
      <c r="AB15" s="144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46"/>
      <c r="AP15" s="144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6"/>
      <c r="BD15" s="144"/>
      <c r="BE15" s="145"/>
      <c r="BF15" s="145"/>
      <c r="BG15" s="145"/>
      <c r="BH15" s="145"/>
      <c r="BI15" s="145"/>
      <c r="BJ15" s="145"/>
      <c r="BK15" s="145"/>
      <c r="BL15" s="145"/>
      <c r="BM15" s="145"/>
      <c r="BN15" s="145"/>
      <c r="BO15" s="145"/>
      <c r="BP15" s="145"/>
      <c r="BQ15" s="145"/>
      <c r="BR15" s="144"/>
      <c r="BS15" s="145"/>
      <c r="BT15" s="145"/>
      <c r="BU15" s="145"/>
      <c r="BV15" s="145"/>
      <c r="BW15" s="145"/>
      <c r="BX15" s="145"/>
      <c r="BY15" s="145"/>
      <c r="BZ15" s="145"/>
      <c r="CA15" s="145"/>
      <c r="CB15" s="145"/>
      <c r="CC15" s="145"/>
      <c r="CD15" s="145"/>
      <c r="CE15" s="146"/>
      <c r="CF15" s="151"/>
      <c r="CG15" s="152"/>
      <c r="CH15" s="152"/>
      <c r="CI15" s="152"/>
      <c r="CJ15" s="152"/>
      <c r="CK15" s="152"/>
      <c r="CL15" s="152"/>
      <c r="CM15" s="152"/>
      <c r="CN15" s="152"/>
      <c r="CO15" s="152"/>
      <c r="CP15" s="152"/>
      <c r="CQ15" s="152"/>
      <c r="CR15" s="152"/>
      <c r="CS15" s="153"/>
      <c r="CT15" s="151"/>
      <c r="CU15" s="152"/>
      <c r="CV15" s="152"/>
      <c r="CW15" s="152"/>
      <c r="CX15" s="152"/>
      <c r="CY15" s="152"/>
      <c r="CZ15" s="152"/>
      <c r="DA15" s="152"/>
      <c r="DB15" s="152"/>
      <c r="DC15" s="152"/>
      <c r="DD15" s="152"/>
      <c r="DE15" s="152"/>
      <c r="DF15" s="152"/>
      <c r="DG15" s="152"/>
      <c r="DH15" s="152"/>
      <c r="DI15" s="153"/>
      <c r="DJ15" s="151"/>
      <c r="DK15" s="152"/>
      <c r="DL15" s="152"/>
      <c r="DM15" s="152"/>
      <c r="DN15" s="152"/>
      <c r="DO15" s="152"/>
      <c r="DP15" s="152"/>
      <c r="DQ15" s="152"/>
      <c r="DR15" s="152"/>
      <c r="DS15" s="152"/>
      <c r="DT15" s="152"/>
      <c r="DU15" s="152"/>
      <c r="DV15" s="153"/>
      <c r="DW15" s="151"/>
      <c r="DX15" s="152"/>
      <c r="DY15" s="152"/>
      <c r="DZ15" s="152"/>
      <c r="EA15" s="152"/>
      <c r="EB15" s="152"/>
      <c r="EC15" s="152"/>
      <c r="ED15" s="152"/>
      <c r="EE15" s="152"/>
      <c r="EF15" s="152"/>
      <c r="EG15" s="152"/>
      <c r="EH15" s="152"/>
      <c r="EI15" s="153"/>
    </row>
    <row r="16" spans="1:139" s="6" customFormat="1" ht="16.5" customHeight="1" x14ac:dyDescent="0.2">
      <c r="A16" s="252" t="s">
        <v>16</v>
      </c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4"/>
      <c r="BR16" s="144"/>
      <c r="BS16" s="145"/>
      <c r="BT16" s="145"/>
      <c r="BU16" s="145"/>
      <c r="BV16" s="145"/>
      <c r="BW16" s="145"/>
      <c r="BX16" s="145"/>
      <c r="BY16" s="145"/>
      <c r="BZ16" s="145"/>
      <c r="CA16" s="145"/>
      <c r="CB16" s="145"/>
      <c r="CC16" s="145"/>
      <c r="CD16" s="145"/>
      <c r="CE16" s="146"/>
      <c r="CF16" s="144"/>
      <c r="CG16" s="145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6"/>
      <c r="CT16" s="144"/>
      <c r="CU16" s="145"/>
      <c r="CV16" s="145"/>
      <c r="CW16" s="145"/>
      <c r="CX16" s="145"/>
      <c r="CY16" s="145"/>
      <c r="CZ16" s="145"/>
      <c r="DA16" s="145"/>
      <c r="DB16" s="145"/>
      <c r="DC16" s="145"/>
      <c r="DD16" s="145"/>
      <c r="DE16" s="145"/>
      <c r="DF16" s="145"/>
      <c r="DG16" s="145"/>
      <c r="DH16" s="145"/>
      <c r="DI16" s="146"/>
      <c r="DJ16" s="144"/>
      <c r="DK16" s="145"/>
      <c r="DL16" s="145"/>
      <c r="DM16" s="145"/>
      <c r="DN16" s="145"/>
      <c r="DO16" s="145"/>
      <c r="DP16" s="145"/>
      <c r="DQ16" s="145"/>
      <c r="DR16" s="145"/>
      <c r="DS16" s="145"/>
      <c r="DT16" s="145"/>
      <c r="DU16" s="145"/>
      <c r="DV16" s="146"/>
      <c r="DW16" s="144"/>
      <c r="DX16" s="145"/>
      <c r="DY16" s="145"/>
      <c r="DZ16" s="145"/>
      <c r="EA16" s="145"/>
      <c r="EB16" s="145"/>
      <c r="EC16" s="145"/>
      <c r="ED16" s="145"/>
      <c r="EE16" s="145"/>
      <c r="EF16" s="145"/>
      <c r="EG16" s="145"/>
      <c r="EH16" s="145"/>
      <c r="EI16" s="146"/>
    </row>
    <row r="17" spans="1:139" ht="46.5" customHeight="1" x14ac:dyDescent="0.25">
      <c r="A17" s="259" t="s">
        <v>215</v>
      </c>
      <c r="B17" s="260"/>
      <c r="C17" s="260"/>
      <c r="D17" s="260"/>
      <c r="E17" s="260"/>
      <c r="F17" s="260"/>
      <c r="G17" s="260"/>
      <c r="H17" s="260"/>
      <c r="I17" s="260"/>
      <c r="J17" s="260"/>
      <c r="K17" s="260"/>
      <c r="L17" s="260"/>
      <c r="M17" s="260"/>
      <c r="N17" s="260"/>
      <c r="O17" s="260"/>
      <c r="P17" s="260"/>
      <c r="Q17" s="260"/>
      <c r="R17" s="260"/>
      <c r="S17" s="260"/>
      <c r="T17" s="260"/>
      <c r="U17" s="260"/>
      <c r="V17" s="260"/>
      <c r="W17" s="260"/>
      <c r="X17" s="260"/>
      <c r="Y17" s="260"/>
      <c r="Z17" s="260"/>
      <c r="AA17" s="260"/>
      <c r="AB17" s="260"/>
      <c r="AC17" s="260"/>
      <c r="AD17" s="260"/>
      <c r="AE17" s="260"/>
      <c r="AF17" s="260"/>
      <c r="AG17" s="260"/>
      <c r="AH17" s="260"/>
      <c r="AI17" s="260"/>
      <c r="AJ17" s="260"/>
      <c r="AK17" s="260"/>
      <c r="AL17" s="260"/>
      <c r="AM17" s="260"/>
      <c r="AN17" s="260"/>
      <c r="AO17" s="260"/>
      <c r="AP17" s="260"/>
      <c r="AQ17" s="260"/>
      <c r="AR17" s="260"/>
      <c r="AS17" s="260"/>
      <c r="AT17" s="260"/>
      <c r="AU17" s="260"/>
      <c r="AV17" s="260"/>
      <c r="AW17" s="260"/>
      <c r="AX17" s="260"/>
      <c r="AY17" s="260"/>
      <c r="AZ17" s="260"/>
      <c r="BA17" s="260"/>
      <c r="BB17" s="260"/>
      <c r="BC17" s="260"/>
      <c r="BD17" s="260"/>
      <c r="BE17" s="260"/>
      <c r="BF17" s="260"/>
      <c r="BG17" s="260"/>
      <c r="BH17" s="260"/>
      <c r="BI17" s="260"/>
      <c r="BJ17" s="260"/>
      <c r="BK17" s="260"/>
      <c r="BL17" s="260"/>
      <c r="BM17" s="260"/>
      <c r="BN17" s="260"/>
      <c r="BO17" s="260"/>
      <c r="BP17" s="260"/>
      <c r="BQ17" s="260"/>
      <c r="BR17" s="260"/>
      <c r="BS17" s="260"/>
      <c r="BT17" s="260"/>
      <c r="BU17" s="260"/>
      <c r="BV17" s="260"/>
      <c r="BW17" s="260"/>
      <c r="BX17" s="260"/>
      <c r="BY17" s="260"/>
      <c r="BZ17" s="260"/>
      <c r="CA17" s="260"/>
      <c r="CB17" s="260"/>
      <c r="CC17" s="260"/>
      <c r="CD17" s="260"/>
      <c r="CE17" s="260"/>
      <c r="CF17" s="260"/>
      <c r="CG17" s="260"/>
      <c r="CH17" s="260"/>
      <c r="CI17" s="260"/>
      <c r="CJ17" s="260"/>
      <c r="CK17" s="260"/>
      <c r="CL17" s="260"/>
      <c r="CM17" s="260"/>
      <c r="CN17" s="260"/>
      <c r="CO17" s="260"/>
      <c r="CP17" s="260"/>
      <c r="CQ17" s="260"/>
      <c r="CR17" s="260"/>
      <c r="CS17" s="260"/>
      <c r="CT17" s="260"/>
      <c r="CU17" s="260"/>
      <c r="CV17" s="260"/>
      <c r="CW17" s="260"/>
      <c r="CX17" s="260"/>
      <c r="CY17" s="260"/>
      <c r="CZ17" s="260"/>
      <c r="DA17" s="260"/>
      <c r="DB17" s="260"/>
      <c r="DC17" s="260"/>
      <c r="DD17" s="260"/>
      <c r="DE17" s="260"/>
      <c r="DF17" s="260"/>
      <c r="DG17" s="260"/>
      <c r="DH17" s="260"/>
      <c r="DI17" s="260"/>
      <c r="DJ17" s="260"/>
      <c r="DK17" s="260"/>
      <c r="DL17" s="260"/>
      <c r="DM17" s="260"/>
      <c r="DN17" s="260"/>
      <c r="DO17" s="260"/>
      <c r="DP17" s="260"/>
      <c r="DQ17" s="260"/>
      <c r="DR17" s="260"/>
      <c r="DS17" s="260"/>
      <c r="DT17" s="260"/>
      <c r="DU17" s="260"/>
      <c r="DV17" s="260"/>
      <c r="DW17" s="260"/>
      <c r="DX17" s="260"/>
      <c r="DY17" s="260"/>
      <c r="DZ17" s="260"/>
      <c r="EA17" s="260"/>
      <c r="EB17" s="260"/>
      <c r="EC17" s="260"/>
      <c r="ED17" s="260"/>
      <c r="EE17" s="260"/>
      <c r="EF17" s="260"/>
      <c r="EG17" s="260"/>
      <c r="EH17" s="260"/>
      <c r="EI17" s="260"/>
    </row>
  </sheetData>
  <mergeCells count="120">
    <mergeCell ref="DW5:EI5"/>
    <mergeCell ref="A6:F6"/>
    <mergeCell ref="CT6:DI6"/>
    <mergeCell ref="G3:AA5"/>
    <mergeCell ref="G6:AA6"/>
    <mergeCell ref="BD3:BQ5"/>
    <mergeCell ref="A17:EI17"/>
    <mergeCell ref="A1:EI1"/>
    <mergeCell ref="DJ5:DV5"/>
    <mergeCell ref="BD7:BQ7"/>
    <mergeCell ref="BR7:CE7"/>
    <mergeCell ref="CF7:CS7"/>
    <mergeCell ref="DJ4:EI4"/>
    <mergeCell ref="CF3:EI3"/>
    <mergeCell ref="CF4:CS5"/>
    <mergeCell ref="CT4:DI5"/>
    <mergeCell ref="DJ8:DV8"/>
    <mergeCell ref="DW8:EI8"/>
    <mergeCell ref="CT8:DI8"/>
    <mergeCell ref="BD8:BQ8"/>
    <mergeCell ref="BR8:CE8"/>
    <mergeCell ref="CF8:CS8"/>
    <mergeCell ref="AP8:BC8"/>
    <mergeCell ref="A3:F5"/>
    <mergeCell ref="BR3:CE5"/>
    <mergeCell ref="BR6:CE6"/>
    <mergeCell ref="BD6:BQ6"/>
    <mergeCell ref="AB3:AO5"/>
    <mergeCell ref="AB6:AO6"/>
    <mergeCell ref="AB7:AO7"/>
    <mergeCell ref="CT7:DI7"/>
    <mergeCell ref="A7:F7"/>
    <mergeCell ref="AP7:BC7"/>
    <mergeCell ref="AP3:BC5"/>
    <mergeCell ref="AP6:BC6"/>
    <mergeCell ref="CF6:CS6"/>
    <mergeCell ref="DJ7:DV7"/>
    <mergeCell ref="DW7:EI7"/>
    <mergeCell ref="DJ6:DV6"/>
    <mergeCell ref="CT9:DI9"/>
    <mergeCell ref="DJ9:DV9"/>
    <mergeCell ref="DW9:EI9"/>
    <mergeCell ref="A10:F10"/>
    <mergeCell ref="AP10:BC10"/>
    <mergeCell ref="BD10:BQ10"/>
    <mergeCell ref="BR10:CE10"/>
    <mergeCell ref="CF10:CS10"/>
    <mergeCell ref="CT10:DI10"/>
    <mergeCell ref="A9:F9"/>
    <mergeCell ref="AP9:BC9"/>
    <mergeCell ref="BD9:BQ9"/>
    <mergeCell ref="BR9:CE9"/>
    <mergeCell ref="CF9:CS9"/>
    <mergeCell ref="DJ10:DV10"/>
    <mergeCell ref="DW10:EI10"/>
    <mergeCell ref="A8:F8"/>
    <mergeCell ref="DW6:EI6"/>
    <mergeCell ref="BR11:CE11"/>
    <mergeCell ref="CF11:CS11"/>
    <mergeCell ref="CT11:DI11"/>
    <mergeCell ref="DJ11:DV11"/>
    <mergeCell ref="DW12:EI12"/>
    <mergeCell ref="CT13:DI13"/>
    <mergeCell ref="DJ13:DV13"/>
    <mergeCell ref="A12:F12"/>
    <mergeCell ref="AP12:BC12"/>
    <mergeCell ref="BD12:BQ12"/>
    <mergeCell ref="BR12:CE12"/>
    <mergeCell ref="CF12:CS12"/>
    <mergeCell ref="CT12:DI12"/>
    <mergeCell ref="DJ16:DV16"/>
    <mergeCell ref="DW16:EI16"/>
    <mergeCell ref="DJ15:DV15"/>
    <mergeCell ref="DW15:EI15"/>
    <mergeCell ref="BR16:CE16"/>
    <mergeCell ref="CF16:CS16"/>
    <mergeCell ref="CT16:DI16"/>
    <mergeCell ref="BR15:CE15"/>
    <mergeCell ref="CF15:CS15"/>
    <mergeCell ref="CT15:DI15"/>
    <mergeCell ref="DW14:EI14"/>
    <mergeCell ref="G12:AA12"/>
    <mergeCell ref="AB8:AO8"/>
    <mergeCell ref="AB9:AO9"/>
    <mergeCell ref="AB10:AO10"/>
    <mergeCell ref="AB11:AO11"/>
    <mergeCell ref="AB12:AO12"/>
    <mergeCell ref="G14:AA14"/>
    <mergeCell ref="AB14:AO14"/>
    <mergeCell ref="DJ14:DV14"/>
    <mergeCell ref="DW13:EI13"/>
    <mergeCell ref="AP14:BC14"/>
    <mergeCell ref="BD14:BQ14"/>
    <mergeCell ref="BR14:CE14"/>
    <mergeCell ref="CF14:CS14"/>
    <mergeCell ref="CT14:DI14"/>
    <mergeCell ref="AB13:AO13"/>
    <mergeCell ref="AP13:BC13"/>
    <mergeCell ref="BD13:BQ13"/>
    <mergeCell ref="BR13:CE13"/>
    <mergeCell ref="CF13:CS13"/>
    <mergeCell ref="G13:AA13"/>
    <mergeCell ref="DW11:EI11"/>
    <mergeCell ref="DJ12:DV12"/>
    <mergeCell ref="A16:BQ16"/>
    <mergeCell ref="G7:AA7"/>
    <mergeCell ref="G8:AA8"/>
    <mergeCell ref="G9:AA9"/>
    <mergeCell ref="G10:AA10"/>
    <mergeCell ref="G11:AA11"/>
    <mergeCell ref="A15:F15"/>
    <mergeCell ref="AP15:BC15"/>
    <mergeCell ref="BD15:BQ15"/>
    <mergeCell ref="G15:AA15"/>
    <mergeCell ref="AB15:AO15"/>
    <mergeCell ref="A14:F14"/>
    <mergeCell ref="A13:F13"/>
    <mergeCell ref="A11:F11"/>
    <mergeCell ref="AP11:BC11"/>
    <mergeCell ref="BD11:BQ11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W50"/>
  <sheetViews>
    <sheetView view="pageBreakPreview" topLeftCell="A40" zoomScaleNormal="100" zoomScaleSheetLayoutView="100" workbookViewId="0">
      <selection activeCell="A50" sqref="A50:DU50"/>
    </sheetView>
  </sheetViews>
  <sheetFormatPr defaultColWidth="0.85546875" defaultRowHeight="15" x14ac:dyDescent="0.25"/>
  <cols>
    <col min="1" max="126" width="0.85546875" style="1"/>
    <col min="127" max="127" width="9.85546875" style="41" hidden="1" customWidth="1"/>
    <col min="128" max="128" width="7" style="1" bestFit="1" customWidth="1"/>
    <col min="129" max="16384" width="0.85546875" style="1"/>
  </cols>
  <sheetData>
    <row r="1" spans="1:127" s="5" customFormat="1" ht="3" customHeight="1" x14ac:dyDescent="0.25">
      <c r="DW1" s="38"/>
    </row>
    <row r="2" spans="1:127" s="5" customFormat="1" x14ac:dyDescent="0.25">
      <c r="A2" s="5" t="s">
        <v>56</v>
      </c>
      <c r="DW2" s="38"/>
    </row>
    <row r="3" spans="1:127" s="5" customFormat="1" ht="18" customHeight="1" x14ac:dyDescent="0.25">
      <c r="A3" s="5" t="s">
        <v>57</v>
      </c>
      <c r="DW3" s="38"/>
    </row>
    <row r="4" spans="1:127" s="5" customFormat="1" ht="12.75" customHeight="1" x14ac:dyDescent="0.25">
      <c r="DW4" s="38"/>
    </row>
    <row r="5" spans="1:127" s="3" customFormat="1" ht="15.75" customHeight="1" x14ac:dyDescent="0.2">
      <c r="A5" s="201" t="s">
        <v>3</v>
      </c>
      <c r="B5" s="202"/>
      <c r="C5" s="202"/>
      <c r="D5" s="202"/>
      <c r="E5" s="202"/>
      <c r="F5" s="203"/>
      <c r="G5" s="201" t="s">
        <v>23</v>
      </c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2"/>
      <c r="AB5" s="203"/>
      <c r="AC5" s="201" t="s">
        <v>58</v>
      </c>
      <c r="AD5" s="202"/>
      <c r="AE5" s="202"/>
      <c r="AF5" s="202"/>
      <c r="AG5" s="202"/>
      <c r="AH5" s="202"/>
      <c r="AI5" s="202"/>
      <c r="AJ5" s="202"/>
      <c r="AK5" s="202"/>
      <c r="AL5" s="202"/>
      <c r="AM5" s="202"/>
      <c r="AN5" s="202"/>
      <c r="AO5" s="202"/>
      <c r="AP5" s="203"/>
      <c r="AQ5" s="201" t="s">
        <v>59</v>
      </c>
      <c r="AR5" s="202"/>
      <c r="AS5" s="202"/>
      <c r="AT5" s="202"/>
      <c r="AU5" s="202"/>
      <c r="AV5" s="202"/>
      <c r="AW5" s="202"/>
      <c r="AX5" s="202"/>
      <c r="AY5" s="202"/>
      <c r="AZ5" s="202"/>
      <c r="BA5" s="202"/>
      <c r="BB5" s="202"/>
      <c r="BC5" s="202"/>
      <c r="BD5" s="202"/>
      <c r="BE5" s="201" t="s">
        <v>60</v>
      </c>
      <c r="BF5" s="202"/>
      <c r="BG5" s="202"/>
      <c r="BH5" s="202"/>
      <c r="BI5" s="202"/>
      <c r="BJ5" s="202"/>
      <c r="BK5" s="202"/>
      <c r="BL5" s="202"/>
      <c r="BM5" s="202"/>
      <c r="BN5" s="202"/>
      <c r="BO5" s="202"/>
      <c r="BP5" s="202"/>
      <c r="BQ5" s="202"/>
      <c r="BR5" s="203"/>
      <c r="BS5" s="210" t="s">
        <v>0</v>
      </c>
      <c r="BT5" s="168"/>
      <c r="BU5" s="168"/>
      <c r="BV5" s="168"/>
      <c r="BW5" s="168"/>
      <c r="BX5" s="168"/>
      <c r="BY5" s="168"/>
      <c r="BZ5" s="168"/>
      <c r="CA5" s="168"/>
      <c r="CB5" s="168"/>
      <c r="CC5" s="168"/>
      <c r="CD5" s="168"/>
      <c r="CE5" s="168"/>
      <c r="CF5" s="168"/>
      <c r="CG5" s="168"/>
      <c r="CH5" s="168"/>
      <c r="CI5" s="168"/>
      <c r="CJ5" s="168"/>
      <c r="CK5" s="168"/>
      <c r="CL5" s="168"/>
      <c r="CM5" s="168"/>
      <c r="CN5" s="168"/>
      <c r="CO5" s="168"/>
      <c r="CP5" s="168"/>
      <c r="CQ5" s="168"/>
      <c r="CR5" s="168"/>
      <c r="CS5" s="168"/>
      <c r="CT5" s="168"/>
      <c r="CU5" s="168"/>
      <c r="CV5" s="168"/>
      <c r="CW5" s="168"/>
      <c r="CX5" s="168"/>
      <c r="CY5" s="168"/>
      <c r="CZ5" s="168"/>
      <c r="DA5" s="168"/>
      <c r="DB5" s="168"/>
      <c r="DC5" s="168"/>
      <c r="DD5" s="168"/>
      <c r="DE5" s="168"/>
      <c r="DF5" s="168"/>
      <c r="DG5" s="168"/>
      <c r="DH5" s="168"/>
      <c r="DI5" s="168"/>
      <c r="DJ5" s="168"/>
      <c r="DK5" s="168"/>
      <c r="DL5" s="168"/>
      <c r="DM5" s="168"/>
      <c r="DN5" s="168"/>
      <c r="DO5" s="168"/>
      <c r="DP5" s="168"/>
      <c r="DQ5" s="168"/>
      <c r="DR5" s="168"/>
      <c r="DS5" s="168"/>
      <c r="DT5" s="168"/>
      <c r="DU5" s="169"/>
      <c r="DW5" s="42"/>
    </row>
    <row r="6" spans="1:127" s="3" customFormat="1" ht="72" customHeight="1" x14ac:dyDescent="0.2">
      <c r="A6" s="204"/>
      <c r="B6" s="205"/>
      <c r="C6" s="205"/>
      <c r="D6" s="205"/>
      <c r="E6" s="205"/>
      <c r="F6" s="206"/>
      <c r="G6" s="204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6"/>
      <c r="AC6" s="204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6"/>
      <c r="AQ6" s="204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4"/>
      <c r="BF6" s="205"/>
      <c r="BG6" s="205"/>
      <c r="BH6" s="205"/>
      <c r="BI6" s="205"/>
      <c r="BJ6" s="205"/>
      <c r="BK6" s="205"/>
      <c r="BL6" s="205"/>
      <c r="BM6" s="205"/>
      <c r="BN6" s="205"/>
      <c r="BO6" s="205"/>
      <c r="BP6" s="205"/>
      <c r="BQ6" s="205"/>
      <c r="BR6" s="206"/>
      <c r="BS6" s="218" t="s">
        <v>169</v>
      </c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3"/>
      <c r="CF6" s="184"/>
      <c r="CG6" s="218" t="s">
        <v>176</v>
      </c>
      <c r="CH6" s="183"/>
      <c r="CI6" s="183"/>
      <c r="CJ6" s="183"/>
      <c r="CK6" s="183"/>
      <c r="CL6" s="183"/>
      <c r="CM6" s="183"/>
      <c r="CN6" s="183"/>
      <c r="CO6" s="183"/>
      <c r="CP6" s="183"/>
      <c r="CQ6" s="183"/>
      <c r="CR6" s="183"/>
      <c r="CS6" s="183"/>
      <c r="CT6" s="183"/>
      <c r="CU6" s="183"/>
      <c r="CV6" s="184"/>
      <c r="CW6" s="261" t="s">
        <v>18</v>
      </c>
      <c r="CX6" s="261"/>
      <c r="CY6" s="261"/>
      <c r="CZ6" s="261"/>
      <c r="DA6" s="261"/>
      <c r="DB6" s="261"/>
      <c r="DC6" s="261"/>
      <c r="DD6" s="261"/>
      <c r="DE6" s="261"/>
      <c r="DF6" s="261"/>
      <c r="DG6" s="261"/>
      <c r="DH6" s="261"/>
      <c r="DI6" s="261"/>
      <c r="DJ6" s="261"/>
      <c r="DK6" s="261"/>
      <c r="DL6" s="261"/>
      <c r="DM6" s="261"/>
      <c r="DN6" s="261"/>
      <c r="DO6" s="261"/>
      <c r="DP6" s="261"/>
      <c r="DQ6" s="261"/>
      <c r="DR6" s="261"/>
      <c r="DS6" s="261"/>
      <c r="DT6" s="261"/>
      <c r="DU6" s="262"/>
      <c r="DW6" s="42"/>
    </row>
    <row r="7" spans="1:127" s="3" customFormat="1" ht="25.5" customHeight="1" x14ac:dyDescent="0.2">
      <c r="A7" s="207"/>
      <c r="B7" s="208"/>
      <c r="C7" s="208"/>
      <c r="D7" s="208"/>
      <c r="E7" s="208"/>
      <c r="F7" s="209"/>
      <c r="G7" s="207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8"/>
      <c r="S7" s="208"/>
      <c r="T7" s="208"/>
      <c r="U7" s="208"/>
      <c r="V7" s="208"/>
      <c r="W7" s="208"/>
      <c r="X7" s="208"/>
      <c r="Y7" s="208"/>
      <c r="Z7" s="208"/>
      <c r="AA7" s="208"/>
      <c r="AB7" s="209"/>
      <c r="AC7" s="207"/>
      <c r="AD7" s="208"/>
      <c r="AE7" s="208"/>
      <c r="AF7" s="208"/>
      <c r="AG7" s="208"/>
      <c r="AH7" s="208"/>
      <c r="AI7" s="208"/>
      <c r="AJ7" s="208"/>
      <c r="AK7" s="208"/>
      <c r="AL7" s="208"/>
      <c r="AM7" s="208"/>
      <c r="AN7" s="208"/>
      <c r="AO7" s="208"/>
      <c r="AP7" s="209"/>
      <c r="AQ7" s="207"/>
      <c r="AR7" s="208"/>
      <c r="AS7" s="208"/>
      <c r="AT7" s="208"/>
      <c r="AU7" s="208"/>
      <c r="AV7" s="208"/>
      <c r="AW7" s="208"/>
      <c r="AX7" s="208"/>
      <c r="AY7" s="208"/>
      <c r="AZ7" s="208"/>
      <c r="BA7" s="208"/>
      <c r="BB7" s="208"/>
      <c r="BC7" s="208"/>
      <c r="BD7" s="208"/>
      <c r="BE7" s="207"/>
      <c r="BF7" s="208"/>
      <c r="BG7" s="208"/>
      <c r="BH7" s="208"/>
      <c r="BI7" s="208"/>
      <c r="BJ7" s="208"/>
      <c r="BK7" s="208"/>
      <c r="BL7" s="208"/>
      <c r="BM7" s="208"/>
      <c r="BN7" s="208"/>
      <c r="BO7" s="208"/>
      <c r="BP7" s="208"/>
      <c r="BQ7" s="208"/>
      <c r="BR7" s="209"/>
      <c r="BS7" s="185"/>
      <c r="BT7" s="186"/>
      <c r="BU7" s="186"/>
      <c r="BV7" s="186"/>
      <c r="BW7" s="186"/>
      <c r="BX7" s="186"/>
      <c r="BY7" s="186"/>
      <c r="BZ7" s="186"/>
      <c r="CA7" s="186"/>
      <c r="CB7" s="186"/>
      <c r="CC7" s="186"/>
      <c r="CD7" s="186"/>
      <c r="CE7" s="186"/>
      <c r="CF7" s="187"/>
      <c r="CG7" s="185"/>
      <c r="CH7" s="186"/>
      <c r="CI7" s="186"/>
      <c r="CJ7" s="186"/>
      <c r="CK7" s="186"/>
      <c r="CL7" s="186"/>
      <c r="CM7" s="186"/>
      <c r="CN7" s="186"/>
      <c r="CO7" s="186"/>
      <c r="CP7" s="186"/>
      <c r="CQ7" s="186"/>
      <c r="CR7" s="186"/>
      <c r="CS7" s="186"/>
      <c r="CT7" s="186"/>
      <c r="CU7" s="186"/>
      <c r="CV7" s="187"/>
      <c r="CW7" s="210" t="s">
        <v>2</v>
      </c>
      <c r="CX7" s="211"/>
      <c r="CY7" s="211"/>
      <c r="CZ7" s="211"/>
      <c r="DA7" s="211"/>
      <c r="DB7" s="211"/>
      <c r="DC7" s="211"/>
      <c r="DD7" s="211"/>
      <c r="DE7" s="211"/>
      <c r="DF7" s="211"/>
      <c r="DG7" s="211"/>
      <c r="DH7" s="211"/>
      <c r="DI7" s="212"/>
      <c r="DJ7" s="210" t="s">
        <v>43</v>
      </c>
      <c r="DK7" s="211"/>
      <c r="DL7" s="211"/>
      <c r="DM7" s="211"/>
      <c r="DN7" s="211"/>
      <c r="DO7" s="211"/>
      <c r="DP7" s="211"/>
      <c r="DQ7" s="211"/>
      <c r="DR7" s="211"/>
      <c r="DS7" s="211"/>
      <c r="DT7" s="211"/>
      <c r="DU7" s="212"/>
      <c r="DW7" s="42"/>
    </row>
    <row r="8" spans="1:127" s="7" customFormat="1" ht="12.75" x14ac:dyDescent="0.2">
      <c r="A8" s="213">
        <v>1</v>
      </c>
      <c r="B8" s="214"/>
      <c r="C8" s="214"/>
      <c r="D8" s="214"/>
      <c r="E8" s="214"/>
      <c r="F8" s="215"/>
      <c r="G8" s="213">
        <v>2</v>
      </c>
      <c r="H8" s="214"/>
      <c r="I8" s="214"/>
      <c r="J8" s="214"/>
      <c r="K8" s="214"/>
      <c r="L8" s="214"/>
      <c r="M8" s="214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  <c r="Y8" s="214"/>
      <c r="Z8" s="214"/>
      <c r="AA8" s="214"/>
      <c r="AB8" s="215"/>
      <c r="AC8" s="213">
        <v>3</v>
      </c>
      <c r="AD8" s="214"/>
      <c r="AE8" s="214"/>
      <c r="AF8" s="214"/>
      <c r="AG8" s="214"/>
      <c r="AH8" s="214"/>
      <c r="AI8" s="214"/>
      <c r="AJ8" s="214"/>
      <c r="AK8" s="214"/>
      <c r="AL8" s="214"/>
      <c r="AM8" s="214"/>
      <c r="AN8" s="214"/>
      <c r="AO8" s="214"/>
      <c r="AP8" s="215"/>
      <c r="AQ8" s="213">
        <v>4</v>
      </c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3">
        <v>5</v>
      </c>
      <c r="BF8" s="214"/>
      <c r="BG8" s="214"/>
      <c r="BH8" s="214"/>
      <c r="BI8" s="214"/>
      <c r="BJ8" s="214"/>
      <c r="BK8" s="214"/>
      <c r="BL8" s="214"/>
      <c r="BM8" s="214"/>
      <c r="BN8" s="214"/>
      <c r="BO8" s="214"/>
      <c r="BP8" s="214"/>
      <c r="BQ8" s="214"/>
      <c r="BR8" s="215"/>
      <c r="BS8" s="213">
        <v>6</v>
      </c>
      <c r="BT8" s="214"/>
      <c r="BU8" s="214"/>
      <c r="BV8" s="214"/>
      <c r="BW8" s="214"/>
      <c r="BX8" s="214"/>
      <c r="BY8" s="214"/>
      <c r="BZ8" s="214"/>
      <c r="CA8" s="214"/>
      <c r="CB8" s="214"/>
      <c r="CC8" s="214"/>
      <c r="CD8" s="214"/>
      <c r="CE8" s="214"/>
      <c r="CF8" s="215"/>
      <c r="CG8" s="213">
        <v>7</v>
      </c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214"/>
      <c r="CT8" s="214"/>
      <c r="CU8" s="214"/>
      <c r="CV8" s="215"/>
      <c r="CW8" s="213">
        <v>8</v>
      </c>
      <c r="CX8" s="214"/>
      <c r="CY8" s="214"/>
      <c r="CZ8" s="214"/>
      <c r="DA8" s="214"/>
      <c r="DB8" s="214"/>
      <c r="DC8" s="214"/>
      <c r="DD8" s="214"/>
      <c r="DE8" s="214"/>
      <c r="DF8" s="214"/>
      <c r="DG8" s="214"/>
      <c r="DH8" s="214"/>
      <c r="DI8" s="215"/>
      <c r="DJ8" s="213">
        <v>9</v>
      </c>
      <c r="DK8" s="214"/>
      <c r="DL8" s="214"/>
      <c r="DM8" s="214"/>
      <c r="DN8" s="214"/>
      <c r="DO8" s="214"/>
      <c r="DP8" s="214"/>
      <c r="DQ8" s="214"/>
      <c r="DR8" s="214"/>
      <c r="DS8" s="214"/>
      <c r="DT8" s="214"/>
      <c r="DU8" s="215"/>
      <c r="DW8" s="40"/>
    </row>
    <row r="9" spans="1:127" s="6" customFormat="1" ht="26.25" customHeight="1" x14ac:dyDescent="0.2">
      <c r="A9" s="253" t="s">
        <v>6</v>
      </c>
      <c r="B9" s="254"/>
      <c r="C9" s="254"/>
      <c r="D9" s="254"/>
      <c r="E9" s="254"/>
      <c r="F9" s="255"/>
      <c r="G9" s="267" t="s">
        <v>61</v>
      </c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5"/>
      <c r="AB9" s="196"/>
      <c r="AC9" s="236" t="s">
        <v>1</v>
      </c>
      <c r="AD9" s="237"/>
      <c r="AE9" s="237"/>
      <c r="AF9" s="237"/>
      <c r="AG9" s="237"/>
      <c r="AH9" s="237"/>
      <c r="AI9" s="237"/>
      <c r="AJ9" s="237"/>
      <c r="AK9" s="237"/>
      <c r="AL9" s="237"/>
      <c r="AM9" s="237"/>
      <c r="AN9" s="237"/>
      <c r="AO9" s="237"/>
      <c r="AP9" s="238"/>
      <c r="AQ9" s="151" t="s">
        <v>1</v>
      </c>
      <c r="AR9" s="152"/>
      <c r="AS9" s="152"/>
      <c r="AT9" s="152"/>
      <c r="AU9" s="152"/>
      <c r="AV9" s="152"/>
      <c r="AW9" s="152"/>
      <c r="AX9" s="152"/>
      <c r="AY9" s="152"/>
      <c r="AZ9" s="152"/>
      <c r="BA9" s="152"/>
      <c r="BB9" s="152"/>
      <c r="BC9" s="152"/>
      <c r="BD9" s="152"/>
      <c r="BE9" s="151"/>
      <c r="BF9" s="152"/>
      <c r="BG9" s="152"/>
      <c r="BH9" s="152"/>
      <c r="BI9" s="152"/>
      <c r="BJ9" s="152"/>
      <c r="BK9" s="152"/>
      <c r="BL9" s="152"/>
      <c r="BM9" s="152"/>
      <c r="BN9" s="152"/>
      <c r="BO9" s="152"/>
      <c r="BP9" s="152"/>
      <c r="BQ9" s="152"/>
      <c r="BR9" s="153"/>
      <c r="BS9" s="144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5"/>
      <c r="CF9" s="146"/>
      <c r="CG9" s="144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5"/>
      <c r="CV9" s="146"/>
      <c r="CW9" s="151"/>
      <c r="CX9" s="152"/>
      <c r="CY9" s="152"/>
      <c r="CZ9" s="152"/>
      <c r="DA9" s="152"/>
      <c r="DB9" s="152"/>
      <c r="DC9" s="152"/>
      <c r="DD9" s="152"/>
      <c r="DE9" s="152"/>
      <c r="DF9" s="152"/>
      <c r="DG9" s="152"/>
      <c r="DH9" s="152"/>
      <c r="DI9" s="153"/>
      <c r="DJ9" s="151"/>
      <c r="DK9" s="152"/>
      <c r="DL9" s="152"/>
      <c r="DM9" s="152"/>
      <c r="DN9" s="152"/>
      <c r="DO9" s="152"/>
      <c r="DP9" s="152"/>
      <c r="DQ9" s="152"/>
      <c r="DR9" s="152"/>
      <c r="DS9" s="152"/>
      <c r="DT9" s="152"/>
      <c r="DU9" s="153"/>
      <c r="DW9" s="35"/>
    </row>
    <row r="10" spans="1:127" s="6" customFormat="1" ht="26.25" customHeight="1" x14ac:dyDescent="0.2">
      <c r="A10" s="253" t="s">
        <v>25</v>
      </c>
      <c r="B10" s="254"/>
      <c r="C10" s="254"/>
      <c r="D10" s="254"/>
      <c r="E10" s="254"/>
      <c r="F10" s="255"/>
      <c r="G10" s="267" t="s">
        <v>62</v>
      </c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  <c r="AA10" s="195"/>
      <c r="AB10" s="196"/>
      <c r="AC10" s="144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6"/>
      <c r="AQ10" s="144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4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6"/>
      <c r="BS10" s="144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5"/>
      <c r="CF10" s="146"/>
      <c r="CG10" s="144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5"/>
      <c r="CV10" s="146"/>
      <c r="CW10" s="151"/>
      <c r="CX10" s="152"/>
      <c r="CY10" s="152"/>
      <c r="CZ10" s="152"/>
      <c r="DA10" s="152"/>
      <c r="DB10" s="152"/>
      <c r="DC10" s="152"/>
      <c r="DD10" s="152"/>
      <c r="DE10" s="152"/>
      <c r="DF10" s="152"/>
      <c r="DG10" s="152"/>
      <c r="DH10" s="152"/>
      <c r="DI10" s="153"/>
      <c r="DJ10" s="151"/>
      <c r="DK10" s="152"/>
      <c r="DL10" s="152"/>
      <c r="DM10" s="152"/>
      <c r="DN10" s="152"/>
      <c r="DO10" s="152"/>
      <c r="DP10" s="152"/>
      <c r="DQ10" s="152"/>
      <c r="DR10" s="152"/>
      <c r="DS10" s="152"/>
      <c r="DT10" s="152"/>
      <c r="DU10" s="153"/>
      <c r="DW10" s="35"/>
    </row>
    <row r="11" spans="1:127" s="6" customFormat="1" ht="12.75" customHeight="1" x14ac:dyDescent="0.2">
      <c r="A11" s="272" t="s">
        <v>65</v>
      </c>
      <c r="B11" s="273"/>
      <c r="C11" s="273"/>
      <c r="D11" s="273"/>
      <c r="E11" s="273"/>
      <c r="F11" s="274"/>
      <c r="G11" s="288" t="s">
        <v>63</v>
      </c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22"/>
      <c r="Z11" s="222"/>
      <c r="AA11" s="222"/>
      <c r="AB11" s="289"/>
      <c r="AC11" s="290"/>
      <c r="AD11" s="291"/>
      <c r="AE11" s="291"/>
      <c r="AF11" s="291"/>
      <c r="AG11" s="291"/>
      <c r="AH11" s="291"/>
      <c r="AI11" s="291"/>
      <c r="AJ11" s="291"/>
      <c r="AK11" s="291"/>
      <c r="AL11" s="291"/>
      <c r="AM11" s="291"/>
      <c r="AN11" s="291"/>
      <c r="AO11" s="291"/>
      <c r="AP11" s="292"/>
      <c r="AQ11" s="290"/>
      <c r="AR11" s="291"/>
      <c r="AS11" s="291"/>
      <c r="AT11" s="291"/>
      <c r="AU11" s="291"/>
      <c r="AV11" s="291"/>
      <c r="AW11" s="291"/>
      <c r="AX11" s="291"/>
      <c r="AY11" s="291"/>
      <c r="AZ11" s="291"/>
      <c r="BA11" s="291"/>
      <c r="BB11" s="291"/>
      <c r="BC11" s="291"/>
      <c r="BD11" s="292"/>
      <c r="BE11" s="290"/>
      <c r="BF11" s="291"/>
      <c r="BG11" s="291"/>
      <c r="BH11" s="291"/>
      <c r="BI11" s="291"/>
      <c r="BJ11" s="291"/>
      <c r="BK11" s="291"/>
      <c r="BL11" s="291"/>
      <c r="BM11" s="291"/>
      <c r="BN11" s="291"/>
      <c r="BO11" s="291"/>
      <c r="BP11" s="291"/>
      <c r="BQ11" s="291"/>
      <c r="BR11" s="292"/>
      <c r="BS11" s="290"/>
      <c r="BT11" s="291"/>
      <c r="BU11" s="291"/>
      <c r="BV11" s="291"/>
      <c r="BW11" s="291"/>
      <c r="BX11" s="291"/>
      <c r="BY11" s="291"/>
      <c r="BZ11" s="291"/>
      <c r="CA11" s="291"/>
      <c r="CB11" s="291"/>
      <c r="CC11" s="291"/>
      <c r="CD11" s="291"/>
      <c r="CE11" s="291"/>
      <c r="CF11" s="292"/>
      <c r="CG11" s="290"/>
      <c r="CH11" s="291"/>
      <c r="CI11" s="291"/>
      <c r="CJ11" s="291"/>
      <c r="CK11" s="291"/>
      <c r="CL11" s="291"/>
      <c r="CM11" s="291"/>
      <c r="CN11" s="291"/>
      <c r="CO11" s="291"/>
      <c r="CP11" s="291"/>
      <c r="CQ11" s="291"/>
      <c r="CR11" s="291"/>
      <c r="CS11" s="291"/>
      <c r="CT11" s="291"/>
      <c r="CU11" s="291"/>
      <c r="CV11" s="292"/>
      <c r="CW11" s="279"/>
      <c r="CX11" s="280"/>
      <c r="CY11" s="280"/>
      <c r="CZ11" s="280"/>
      <c r="DA11" s="280"/>
      <c r="DB11" s="280"/>
      <c r="DC11" s="280"/>
      <c r="DD11" s="280"/>
      <c r="DE11" s="280"/>
      <c r="DF11" s="280"/>
      <c r="DG11" s="280"/>
      <c r="DH11" s="280"/>
      <c r="DI11" s="281"/>
      <c r="DJ11" s="279"/>
      <c r="DK11" s="280"/>
      <c r="DL11" s="280"/>
      <c r="DM11" s="280"/>
      <c r="DN11" s="280"/>
      <c r="DO11" s="280"/>
      <c r="DP11" s="280"/>
      <c r="DQ11" s="280"/>
      <c r="DR11" s="280"/>
      <c r="DS11" s="280"/>
      <c r="DT11" s="280"/>
      <c r="DU11" s="281"/>
      <c r="DW11" s="35"/>
    </row>
    <row r="12" spans="1:127" s="6" customFormat="1" ht="12.75" x14ac:dyDescent="0.2">
      <c r="A12" s="275"/>
      <c r="B12" s="276"/>
      <c r="C12" s="276"/>
      <c r="D12" s="276"/>
      <c r="E12" s="276"/>
      <c r="F12" s="277"/>
      <c r="G12" s="285" t="s">
        <v>64</v>
      </c>
      <c r="H12" s="286"/>
      <c r="I12" s="286"/>
      <c r="J12" s="286"/>
      <c r="K12" s="286"/>
      <c r="L12" s="286"/>
      <c r="M12" s="286"/>
      <c r="N12" s="286"/>
      <c r="O12" s="286"/>
      <c r="P12" s="286"/>
      <c r="Q12" s="286"/>
      <c r="R12" s="286"/>
      <c r="S12" s="286"/>
      <c r="T12" s="286"/>
      <c r="U12" s="286"/>
      <c r="V12" s="286"/>
      <c r="W12" s="286"/>
      <c r="X12" s="286"/>
      <c r="Y12" s="286"/>
      <c r="Z12" s="286"/>
      <c r="AA12" s="286"/>
      <c r="AB12" s="287"/>
      <c r="AC12" s="293"/>
      <c r="AD12" s="294"/>
      <c r="AE12" s="294"/>
      <c r="AF12" s="294"/>
      <c r="AG12" s="294"/>
      <c r="AH12" s="294"/>
      <c r="AI12" s="294"/>
      <c r="AJ12" s="294"/>
      <c r="AK12" s="294"/>
      <c r="AL12" s="294"/>
      <c r="AM12" s="294"/>
      <c r="AN12" s="294"/>
      <c r="AO12" s="294"/>
      <c r="AP12" s="295"/>
      <c r="AQ12" s="293"/>
      <c r="AR12" s="294"/>
      <c r="AS12" s="294"/>
      <c r="AT12" s="294"/>
      <c r="AU12" s="294"/>
      <c r="AV12" s="294"/>
      <c r="AW12" s="294"/>
      <c r="AX12" s="294"/>
      <c r="AY12" s="294"/>
      <c r="AZ12" s="294"/>
      <c r="BA12" s="294"/>
      <c r="BB12" s="294"/>
      <c r="BC12" s="294"/>
      <c r="BD12" s="295"/>
      <c r="BE12" s="293"/>
      <c r="BF12" s="294"/>
      <c r="BG12" s="294"/>
      <c r="BH12" s="294"/>
      <c r="BI12" s="294"/>
      <c r="BJ12" s="294"/>
      <c r="BK12" s="294"/>
      <c r="BL12" s="294"/>
      <c r="BM12" s="294"/>
      <c r="BN12" s="294"/>
      <c r="BO12" s="294"/>
      <c r="BP12" s="294"/>
      <c r="BQ12" s="294"/>
      <c r="BR12" s="295"/>
      <c r="BS12" s="293"/>
      <c r="BT12" s="294"/>
      <c r="BU12" s="294"/>
      <c r="BV12" s="294"/>
      <c r="BW12" s="294"/>
      <c r="BX12" s="294"/>
      <c r="BY12" s="294"/>
      <c r="BZ12" s="294"/>
      <c r="CA12" s="294"/>
      <c r="CB12" s="294"/>
      <c r="CC12" s="294"/>
      <c r="CD12" s="294"/>
      <c r="CE12" s="294"/>
      <c r="CF12" s="295"/>
      <c r="CG12" s="293"/>
      <c r="CH12" s="294"/>
      <c r="CI12" s="294"/>
      <c r="CJ12" s="294"/>
      <c r="CK12" s="294"/>
      <c r="CL12" s="294"/>
      <c r="CM12" s="294"/>
      <c r="CN12" s="294"/>
      <c r="CO12" s="294"/>
      <c r="CP12" s="294"/>
      <c r="CQ12" s="294"/>
      <c r="CR12" s="294"/>
      <c r="CS12" s="294"/>
      <c r="CT12" s="294"/>
      <c r="CU12" s="294"/>
      <c r="CV12" s="295"/>
      <c r="CW12" s="282"/>
      <c r="CX12" s="283"/>
      <c r="CY12" s="283"/>
      <c r="CZ12" s="283"/>
      <c r="DA12" s="283"/>
      <c r="DB12" s="283"/>
      <c r="DC12" s="283"/>
      <c r="DD12" s="283"/>
      <c r="DE12" s="283"/>
      <c r="DF12" s="283"/>
      <c r="DG12" s="283"/>
      <c r="DH12" s="283"/>
      <c r="DI12" s="284"/>
      <c r="DJ12" s="282"/>
      <c r="DK12" s="283"/>
      <c r="DL12" s="283"/>
      <c r="DM12" s="283"/>
      <c r="DN12" s="283"/>
      <c r="DO12" s="283"/>
      <c r="DP12" s="283"/>
      <c r="DQ12" s="283"/>
      <c r="DR12" s="283"/>
      <c r="DS12" s="283"/>
      <c r="DT12" s="283"/>
      <c r="DU12" s="284"/>
      <c r="DW12" s="35"/>
    </row>
    <row r="13" spans="1:127" s="6" customFormat="1" ht="26.25" customHeight="1" x14ac:dyDescent="0.2">
      <c r="A13" s="253" t="s">
        <v>26</v>
      </c>
      <c r="B13" s="254"/>
      <c r="C13" s="254"/>
      <c r="D13" s="254"/>
      <c r="E13" s="254"/>
      <c r="F13" s="255"/>
      <c r="G13" s="267" t="s">
        <v>66</v>
      </c>
      <c r="H13" s="195"/>
      <c r="I13" s="195"/>
      <c r="J13" s="195"/>
      <c r="K13" s="195"/>
      <c r="L13" s="195"/>
      <c r="M13" s="195"/>
      <c r="N13" s="195"/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6"/>
      <c r="AC13" s="144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6"/>
      <c r="AQ13" s="144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4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6"/>
      <c r="BS13" s="144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5"/>
      <c r="CF13" s="146"/>
      <c r="CG13" s="144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6"/>
      <c r="CW13" s="151"/>
      <c r="CX13" s="152"/>
      <c r="CY13" s="152"/>
      <c r="CZ13" s="152"/>
      <c r="DA13" s="152"/>
      <c r="DB13" s="152"/>
      <c r="DC13" s="152"/>
      <c r="DD13" s="152"/>
      <c r="DE13" s="152"/>
      <c r="DF13" s="152"/>
      <c r="DG13" s="152"/>
      <c r="DH13" s="152"/>
      <c r="DI13" s="153"/>
      <c r="DJ13" s="151"/>
      <c r="DK13" s="152"/>
      <c r="DL13" s="152"/>
      <c r="DM13" s="152"/>
      <c r="DN13" s="152"/>
      <c r="DO13" s="152"/>
      <c r="DP13" s="152"/>
      <c r="DQ13" s="152"/>
      <c r="DR13" s="152"/>
      <c r="DS13" s="152"/>
      <c r="DT13" s="152"/>
      <c r="DU13" s="153"/>
      <c r="DW13" s="35"/>
    </row>
    <row r="14" spans="1:127" s="6" customFormat="1" ht="12.75" x14ac:dyDescent="0.2">
      <c r="A14" s="272" t="s">
        <v>150</v>
      </c>
      <c r="B14" s="273"/>
      <c r="C14" s="273"/>
      <c r="D14" s="273"/>
      <c r="E14" s="273"/>
      <c r="F14" s="274"/>
      <c r="G14" s="288" t="s">
        <v>63</v>
      </c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22"/>
      <c r="Z14" s="222"/>
      <c r="AA14" s="222"/>
      <c r="AB14" s="289"/>
      <c r="AC14" s="290"/>
      <c r="AD14" s="291"/>
      <c r="AE14" s="291"/>
      <c r="AF14" s="291"/>
      <c r="AG14" s="291"/>
      <c r="AH14" s="291"/>
      <c r="AI14" s="291"/>
      <c r="AJ14" s="291"/>
      <c r="AK14" s="291"/>
      <c r="AL14" s="291"/>
      <c r="AM14" s="291"/>
      <c r="AN14" s="291"/>
      <c r="AO14" s="291"/>
      <c r="AP14" s="292"/>
      <c r="AQ14" s="290"/>
      <c r="AR14" s="291"/>
      <c r="AS14" s="291"/>
      <c r="AT14" s="291"/>
      <c r="AU14" s="291"/>
      <c r="AV14" s="291"/>
      <c r="AW14" s="291"/>
      <c r="AX14" s="291"/>
      <c r="AY14" s="291"/>
      <c r="AZ14" s="291"/>
      <c r="BA14" s="291"/>
      <c r="BB14" s="291"/>
      <c r="BC14" s="291"/>
      <c r="BD14" s="292"/>
      <c r="BE14" s="290"/>
      <c r="BF14" s="291"/>
      <c r="BG14" s="291"/>
      <c r="BH14" s="291"/>
      <c r="BI14" s="291"/>
      <c r="BJ14" s="291"/>
      <c r="BK14" s="291"/>
      <c r="BL14" s="291"/>
      <c r="BM14" s="291"/>
      <c r="BN14" s="291"/>
      <c r="BO14" s="291"/>
      <c r="BP14" s="291"/>
      <c r="BQ14" s="291"/>
      <c r="BR14" s="292"/>
      <c r="BS14" s="290"/>
      <c r="BT14" s="291"/>
      <c r="BU14" s="291"/>
      <c r="BV14" s="291"/>
      <c r="BW14" s="291"/>
      <c r="BX14" s="291"/>
      <c r="BY14" s="291"/>
      <c r="BZ14" s="291"/>
      <c r="CA14" s="291"/>
      <c r="CB14" s="291"/>
      <c r="CC14" s="291"/>
      <c r="CD14" s="291"/>
      <c r="CE14" s="291"/>
      <c r="CF14" s="292"/>
      <c r="CG14" s="290"/>
      <c r="CH14" s="291"/>
      <c r="CI14" s="291"/>
      <c r="CJ14" s="291"/>
      <c r="CK14" s="291"/>
      <c r="CL14" s="291"/>
      <c r="CM14" s="291"/>
      <c r="CN14" s="291"/>
      <c r="CO14" s="291"/>
      <c r="CP14" s="291"/>
      <c r="CQ14" s="291"/>
      <c r="CR14" s="291"/>
      <c r="CS14" s="291"/>
      <c r="CT14" s="291"/>
      <c r="CU14" s="291"/>
      <c r="CV14" s="292"/>
      <c r="CW14" s="279"/>
      <c r="CX14" s="280"/>
      <c r="CY14" s="280"/>
      <c r="CZ14" s="280"/>
      <c r="DA14" s="280"/>
      <c r="DB14" s="280"/>
      <c r="DC14" s="280"/>
      <c r="DD14" s="280"/>
      <c r="DE14" s="280"/>
      <c r="DF14" s="280"/>
      <c r="DG14" s="280"/>
      <c r="DH14" s="280"/>
      <c r="DI14" s="281"/>
      <c r="DJ14" s="279"/>
      <c r="DK14" s="280"/>
      <c r="DL14" s="280"/>
      <c r="DM14" s="280"/>
      <c r="DN14" s="280"/>
      <c r="DO14" s="280"/>
      <c r="DP14" s="280"/>
      <c r="DQ14" s="280"/>
      <c r="DR14" s="280"/>
      <c r="DS14" s="280"/>
      <c r="DT14" s="280"/>
      <c r="DU14" s="281"/>
      <c r="DW14" s="35"/>
    </row>
    <row r="15" spans="1:127" s="6" customFormat="1" ht="12.75" x14ac:dyDescent="0.2">
      <c r="A15" s="275"/>
      <c r="B15" s="276"/>
      <c r="C15" s="276"/>
      <c r="D15" s="276"/>
      <c r="E15" s="276"/>
      <c r="F15" s="277"/>
      <c r="G15" s="285" t="s">
        <v>64</v>
      </c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  <c r="S15" s="286"/>
      <c r="T15" s="286"/>
      <c r="U15" s="286"/>
      <c r="V15" s="286"/>
      <c r="W15" s="286"/>
      <c r="X15" s="286"/>
      <c r="Y15" s="286"/>
      <c r="Z15" s="286"/>
      <c r="AA15" s="286"/>
      <c r="AB15" s="287"/>
      <c r="AC15" s="293"/>
      <c r="AD15" s="294"/>
      <c r="AE15" s="294"/>
      <c r="AF15" s="294"/>
      <c r="AG15" s="294"/>
      <c r="AH15" s="294"/>
      <c r="AI15" s="294"/>
      <c r="AJ15" s="294"/>
      <c r="AK15" s="294"/>
      <c r="AL15" s="294"/>
      <c r="AM15" s="294"/>
      <c r="AN15" s="294"/>
      <c r="AO15" s="294"/>
      <c r="AP15" s="295"/>
      <c r="AQ15" s="293"/>
      <c r="AR15" s="294"/>
      <c r="AS15" s="294"/>
      <c r="AT15" s="294"/>
      <c r="AU15" s="294"/>
      <c r="AV15" s="294"/>
      <c r="AW15" s="294"/>
      <c r="AX15" s="294"/>
      <c r="AY15" s="294"/>
      <c r="AZ15" s="294"/>
      <c r="BA15" s="294"/>
      <c r="BB15" s="294"/>
      <c r="BC15" s="294"/>
      <c r="BD15" s="295"/>
      <c r="BE15" s="293"/>
      <c r="BF15" s="294"/>
      <c r="BG15" s="294"/>
      <c r="BH15" s="294"/>
      <c r="BI15" s="294"/>
      <c r="BJ15" s="294"/>
      <c r="BK15" s="294"/>
      <c r="BL15" s="294"/>
      <c r="BM15" s="294"/>
      <c r="BN15" s="294"/>
      <c r="BO15" s="294"/>
      <c r="BP15" s="294"/>
      <c r="BQ15" s="294"/>
      <c r="BR15" s="295"/>
      <c r="BS15" s="293"/>
      <c r="BT15" s="294"/>
      <c r="BU15" s="294"/>
      <c r="BV15" s="294"/>
      <c r="BW15" s="294"/>
      <c r="BX15" s="294"/>
      <c r="BY15" s="294"/>
      <c r="BZ15" s="294"/>
      <c r="CA15" s="294"/>
      <c r="CB15" s="294"/>
      <c r="CC15" s="294"/>
      <c r="CD15" s="294"/>
      <c r="CE15" s="294"/>
      <c r="CF15" s="295"/>
      <c r="CG15" s="293"/>
      <c r="CH15" s="294"/>
      <c r="CI15" s="294"/>
      <c r="CJ15" s="294"/>
      <c r="CK15" s="294"/>
      <c r="CL15" s="294"/>
      <c r="CM15" s="294"/>
      <c r="CN15" s="294"/>
      <c r="CO15" s="294"/>
      <c r="CP15" s="294"/>
      <c r="CQ15" s="294"/>
      <c r="CR15" s="294"/>
      <c r="CS15" s="294"/>
      <c r="CT15" s="294"/>
      <c r="CU15" s="294"/>
      <c r="CV15" s="295"/>
      <c r="CW15" s="282"/>
      <c r="CX15" s="283"/>
      <c r="CY15" s="283"/>
      <c r="CZ15" s="283"/>
      <c r="DA15" s="283"/>
      <c r="DB15" s="283"/>
      <c r="DC15" s="283"/>
      <c r="DD15" s="283"/>
      <c r="DE15" s="283"/>
      <c r="DF15" s="283"/>
      <c r="DG15" s="283"/>
      <c r="DH15" s="283"/>
      <c r="DI15" s="284"/>
      <c r="DJ15" s="282"/>
      <c r="DK15" s="283"/>
      <c r="DL15" s="283"/>
      <c r="DM15" s="283"/>
      <c r="DN15" s="283"/>
      <c r="DO15" s="283"/>
      <c r="DP15" s="283"/>
      <c r="DQ15" s="283"/>
      <c r="DR15" s="283"/>
      <c r="DS15" s="283"/>
      <c r="DT15" s="283"/>
      <c r="DU15" s="284"/>
      <c r="DW15" s="35"/>
    </row>
    <row r="16" spans="1:127" s="6" customFormat="1" ht="16.5" customHeight="1" x14ac:dyDescent="0.2">
      <c r="A16" s="256"/>
      <c r="B16" s="257"/>
      <c r="C16" s="257"/>
      <c r="D16" s="257"/>
      <c r="E16" s="257"/>
      <c r="F16" s="258"/>
      <c r="G16" s="267"/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6"/>
      <c r="AC16" s="144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6"/>
      <c r="AQ16" s="144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4"/>
      <c r="BF16" s="145"/>
      <c r="BG16" s="145"/>
      <c r="BH16" s="145"/>
      <c r="BI16" s="145"/>
      <c r="BJ16" s="145"/>
      <c r="BK16" s="145"/>
      <c r="BL16" s="145"/>
      <c r="BM16" s="145"/>
      <c r="BN16" s="145"/>
      <c r="BO16" s="145"/>
      <c r="BP16" s="145"/>
      <c r="BQ16" s="145"/>
      <c r="BR16" s="146"/>
      <c r="BS16" s="144"/>
      <c r="BT16" s="145"/>
      <c r="BU16" s="145"/>
      <c r="BV16" s="145"/>
      <c r="BW16" s="145"/>
      <c r="BX16" s="145"/>
      <c r="BY16" s="145"/>
      <c r="BZ16" s="145"/>
      <c r="CA16" s="145"/>
      <c r="CB16" s="145"/>
      <c r="CC16" s="145"/>
      <c r="CD16" s="145"/>
      <c r="CE16" s="145"/>
      <c r="CF16" s="146"/>
      <c r="CG16" s="144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5"/>
      <c r="CT16" s="145"/>
      <c r="CU16" s="145"/>
      <c r="CV16" s="146"/>
      <c r="CW16" s="151"/>
      <c r="CX16" s="152"/>
      <c r="CY16" s="152"/>
      <c r="CZ16" s="152"/>
      <c r="DA16" s="152"/>
      <c r="DB16" s="152"/>
      <c r="DC16" s="152"/>
      <c r="DD16" s="152"/>
      <c r="DE16" s="152"/>
      <c r="DF16" s="152"/>
      <c r="DG16" s="152"/>
      <c r="DH16" s="152"/>
      <c r="DI16" s="153"/>
      <c r="DJ16" s="151"/>
      <c r="DK16" s="152"/>
      <c r="DL16" s="152"/>
      <c r="DM16" s="152"/>
      <c r="DN16" s="152"/>
      <c r="DO16" s="152"/>
      <c r="DP16" s="152"/>
      <c r="DQ16" s="152"/>
      <c r="DR16" s="152"/>
      <c r="DS16" s="152"/>
      <c r="DT16" s="152"/>
      <c r="DU16" s="153"/>
      <c r="DW16" s="35"/>
    </row>
    <row r="17" spans="1:127" s="6" customFormat="1" ht="26.25" customHeight="1" x14ac:dyDescent="0.2">
      <c r="A17" s="253" t="s">
        <v>7</v>
      </c>
      <c r="B17" s="254"/>
      <c r="C17" s="254"/>
      <c r="D17" s="254"/>
      <c r="E17" s="254"/>
      <c r="F17" s="255"/>
      <c r="G17" s="267" t="s">
        <v>67</v>
      </c>
      <c r="H17" s="195"/>
      <c r="I17" s="195"/>
      <c r="J17" s="195"/>
      <c r="K17" s="195"/>
      <c r="L17" s="195"/>
      <c r="M17" s="195"/>
      <c r="N17" s="195"/>
      <c r="O17" s="195"/>
      <c r="P17" s="195"/>
      <c r="Q17" s="195"/>
      <c r="R17" s="195"/>
      <c r="S17" s="195"/>
      <c r="T17" s="195"/>
      <c r="U17" s="195"/>
      <c r="V17" s="195"/>
      <c r="W17" s="195"/>
      <c r="X17" s="195"/>
      <c r="Y17" s="195"/>
      <c r="Z17" s="195"/>
      <c r="AA17" s="195"/>
      <c r="AB17" s="196"/>
      <c r="AC17" s="236" t="s">
        <v>1</v>
      </c>
      <c r="AD17" s="237"/>
      <c r="AE17" s="237"/>
      <c r="AF17" s="237"/>
      <c r="AG17" s="237"/>
      <c r="AH17" s="237"/>
      <c r="AI17" s="237"/>
      <c r="AJ17" s="237"/>
      <c r="AK17" s="237"/>
      <c r="AL17" s="237"/>
      <c r="AM17" s="237"/>
      <c r="AN17" s="237"/>
      <c r="AO17" s="237"/>
      <c r="AP17" s="238"/>
      <c r="AQ17" s="151" t="s">
        <v>1</v>
      </c>
      <c r="AR17" s="152"/>
      <c r="AS17" s="152"/>
      <c r="AT17" s="152"/>
      <c r="AU17" s="152"/>
      <c r="AV17" s="152"/>
      <c r="AW17" s="152"/>
      <c r="AX17" s="152"/>
      <c r="AY17" s="152"/>
      <c r="AZ17" s="152"/>
      <c r="BA17" s="152"/>
      <c r="BB17" s="152"/>
      <c r="BC17" s="152"/>
      <c r="BD17" s="152"/>
      <c r="BE17" s="144"/>
      <c r="BF17" s="145"/>
      <c r="BG17" s="145"/>
      <c r="BH17" s="145"/>
      <c r="BI17" s="145"/>
      <c r="BJ17" s="145"/>
      <c r="BK17" s="145"/>
      <c r="BL17" s="145"/>
      <c r="BM17" s="145"/>
      <c r="BN17" s="145"/>
      <c r="BO17" s="145"/>
      <c r="BP17" s="145"/>
      <c r="BQ17" s="145"/>
      <c r="BR17" s="146"/>
      <c r="BS17" s="144"/>
      <c r="BT17" s="145"/>
      <c r="BU17" s="145"/>
      <c r="BV17" s="145"/>
      <c r="BW17" s="145"/>
      <c r="BX17" s="145"/>
      <c r="BY17" s="145"/>
      <c r="BZ17" s="145"/>
      <c r="CA17" s="145"/>
      <c r="CB17" s="145"/>
      <c r="CC17" s="145"/>
      <c r="CD17" s="145"/>
      <c r="CE17" s="145"/>
      <c r="CF17" s="146"/>
      <c r="CG17" s="144"/>
      <c r="CH17" s="145"/>
      <c r="CI17" s="145"/>
      <c r="CJ17" s="145"/>
      <c r="CK17" s="145"/>
      <c r="CL17" s="145"/>
      <c r="CM17" s="145"/>
      <c r="CN17" s="145"/>
      <c r="CO17" s="145"/>
      <c r="CP17" s="145"/>
      <c r="CQ17" s="145"/>
      <c r="CR17" s="145"/>
      <c r="CS17" s="145"/>
      <c r="CT17" s="145"/>
      <c r="CU17" s="145"/>
      <c r="CV17" s="146"/>
      <c r="CW17" s="151"/>
      <c r="CX17" s="152"/>
      <c r="CY17" s="152"/>
      <c r="CZ17" s="152"/>
      <c r="DA17" s="152"/>
      <c r="DB17" s="152"/>
      <c r="DC17" s="152"/>
      <c r="DD17" s="152"/>
      <c r="DE17" s="152"/>
      <c r="DF17" s="152"/>
      <c r="DG17" s="152"/>
      <c r="DH17" s="152"/>
      <c r="DI17" s="153"/>
      <c r="DJ17" s="151"/>
      <c r="DK17" s="152"/>
      <c r="DL17" s="152"/>
      <c r="DM17" s="152"/>
      <c r="DN17" s="152"/>
      <c r="DO17" s="152"/>
      <c r="DP17" s="152"/>
      <c r="DQ17" s="152"/>
      <c r="DR17" s="152"/>
      <c r="DS17" s="152"/>
      <c r="DT17" s="152"/>
      <c r="DU17" s="153"/>
      <c r="DW17" s="35"/>
    </row>
    <row r="18" spans="1:127" s="6" customFormat="1" ht="12.75" customHeight="1" x14ac:dyDescent="0.2">
      <c r="A18" s="253" t="s">
        <v>30</v>
      </c>
      <c r="B18" s="254"/>
      <c r="C18" s="254"/>
      <c r="D18" s="254"/>
      <c r="E18" s="254"/>
      <c r="F18" s="255"/>
      <c r="G18" s="267" t="s">
        <v>68</v>
      </c>
      <c r="H18" s="195"/>
      <c r="I18" s="195"/>
      <c r="J18" s="195"/>
      <c r="K18" s="195"/>
      <c r="L18" s="195"/>
      <c r="M18" s="195"/>
      <c r="N18" s="195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5"/>
      <c r="Z18" s="195"/>
      <c r="AA18" s="195"/>
      <c r="AB18" s="196"/>
      <c r="AC18" s="144" t="s">
        <v>1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145"/>
      <c r="AP18" s="146"/>
      <c r="AQ18" s="144" t="s">
        <v>1</v>
      </c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4" t="s">
        <v>1</v>
      </c>
      <c r="BF18" s="145"/>
      <c r="BG18" s="145"/>
      <c r="BH18" s="145"/>
      <c r="BI18" s="145"/>
      <c r="BJ18" s="145"/>
      <c r="BK18" s="145"/>
      <c r="BL18" s="145"/>
      <c r="BM18" s="145"/>
      <c r="BN18" s="145"/>
      <c r="BO18" s="145"/>
      <c r="BP18" s="145"/>
      <c r="BQ18" s="145"/>
      <c r="BR18" s="146"/>
      <c r="BS18" s="144" t="s">
        <v>1</v>
      </c>
      <c r="BT18" s="145"/>
      <c r="BU18" s="145"/>
      <c r="BV18" s="145"/>
      <c r="BW18" s="145"/>
      <c r="BX18" s="145"/>
      <c r="BY18" s="145"/>
      <c r="BZ18" s="145"/>
      <c r="CA18" s="145"/>
      <c r="CB18" s="145"/>
      <c r="CC18" s="145"/>
      <c r="CD18" s="145"/>
      <c r="CE18" s="145"/>
      <c r="CF18" s="146"/>
      <c r="CG18" s="144" t="s">
        <v>1</v>
      </c>
      <c r="CH18" s="145"/>
      <c r="CI18" s="145"/>
      <c r="CJ18" s="145"/>
      <c r="CK18" s="145"/>
      <c r="CL18" s="145"/>
      <c r="CM18" s="145"/>
      <c r="CN18" s="145"/>
      <c r="CO18" s="145"/>
      <c r="CP18" s="145"/>
      <c r="CQ18" s="145"/>
      <c r="CR18" s="145"/>
      <c r="CS18" s="145"/>
      <c r="CT18" s="145"/>
      <c r="CU18" s="145"/>
      <c r="CV18" s="146"/>
      <c r="CW18" s="151" t="s">
        <v>1</v>
      </c>
      <c r="CX18" s="152"/>
      <c r="CY18" s="152"/>
      <c r="CZ18" s="152"/>
      <c r="DA18" s="152"/>
      <c r="DB18" s="152"/>
      <c r="DC18" s="152"/>
      <c r="DD18" s="152"/>
      <c r="DE18" s="152"/>
      <c r="DF18" s="152"/>
      <c r="DG18" s="152"/>
      <c r="DH18" s="152"/>
      <c r="DI18" s="153"/>
      <c r="DJ18" s="151" t="s">
        <v>1</v>
      </c>
      <c r="DK18" s="152"/>
      <c r="DL18" s="152"/>
      <c r="DM18" s="152"/>
      <c r="DN18" s="152"/>
      <c r="DO18" s="152"/>
      <c r="DP18" s="152"/>
      <c r="DQ18" s="152"/>
      <c r="DR18" s="152"/>
      <c r="DS18" s="152"/>
      <c r="DT18" s="152"/>
      <c r="DU18" s="153"/>
      <c r="DW18" s="35"/>
    </row>
    <row r="19" spans="1:127" s="6" customFormat="1" ht="16.5" customHeight="1" x14ac:dyDescent="0.2">
      <c r="A19" s="256"/>
      <c r="B19" s="257"/>
      <c r="C19" s="257"/>
      <c r="D19" s="257"/>
      <c r="E19" s="257"/>
      <c r="F19" s="258"/>
      <c r="G19" s="267"/>
      <c r="H19" s="195"/>
      <c r="I19" s="195"/>
      <c r="J19" s="195"/>
      <c r="K19" s="195"/>
      <c r="L19" s="195"/>
      <c r="M19" s="195"/>
      <c r="N19" s="195"/>
      <c r="O19" s="195"/>
      <c r="P19" s="195"/>
      <c r="Q19" s="195"/>
      <c r="R19" s="195"/>
      <c r="S19" s="195"/>
      <c r="T19" s="195"/>
      <c r="U19" s="195"/>
      <c r="V19" s="195"/>
      <c r="W19" s="195"/>
      <c r="X19" s="195"/>
      <c r="Y19" s="195"/>
      <c r="Z19" s="195"/>
      <c r="AA19" s="195"/>
      <c r="AB19" s="196"/>
      <c r="AC19" s="144"/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145"/>
      <c r="AP19" s="146"/>
      <c r="AQ19" s="144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4"/>
      <c r="BF19" s="145"/>
      <c r="BG19" s="145"/>
      <c r="BH19" s="145"/>
      <c r="BI19" s="145"/>
      <c r="BJ19" s="145"/>
      <c r="BK19" s="145"/>
      <c r="BL19" s="145"/>
      <c r="BM19" s="145"/>
      <c r="BN19" s="145"/>
      <c r="BO19" s="145"/>
      <c r="BP19" s="145"/>
      <c r="BQ19" s="145"/>
      <c r="BR19" s="146"/>
      <c r="BS19" s="144"/>
      <c r="BT19" s="145"/>
      <c r="BU19" s="145"/>
      <c r="BV19" s="145"/>
      <c r="BW19" s="145"/>
      <c r="BX19" s="145"/>
      <c r="BY19" s="145"/>
      <c r="BZ19" s="145"/>
      <c r="CA19" s="145"/>
      <c r="CB19" s="145"/>
      <c r="CC19" s="145"/>
      <c r="CD19" s="145"/>
      <c r="CE19" s="145"/>
      <c r="CF19" s="146"/>
      <c r="CG19" s="144"/>
      <c r="CH19" s="145"/>
      <c r="CI19" s="145"/>
      <c r="CJ19" s="145"/>
      <c r="CK19" s="145"/>
      <c r="CL19" s="145"/>
      <c r="CM19" s="145"/>
      <c r="CN19" s="145"/>
      <c r="CO19" s="145"/>
      <c r="CP19" s="145"/>
      <c r="CQ19" s="145"/>
      <c r="CR19" s="145"/>
      <c r="CS19" s="145"/>
      <c r="CT19" s="145"/>
      <c r="CU19" s="145"/>
      <c r="CV19" s="146"/>
      <c r="CW19" s="151"/>
      <c r="CX19" s="152"/>
      <c r="CY19" s="152"/>
      <c r="CZ19" s="152"/>
      <c r="DA19" s="152"/>
      <c r="DB19" s="152"/>
      <c r="DC19" s="152"/>
      <c r="DD19" s="152"/>
      <c r="DE19" s="152"/>
      <c r="DF19" s="152"/>
      <c r="DG19" s="152"/>
      <c r="DH19" s="152"/>
      <c r="DI19" s="153"/>
      <c r="DJ19" s="151"/>
      <c r="DK19" s="152"/>
      <c r="DL19" s="152"/>
      <c r="DM19" s="152"/>
      <c r="DN19" s="152"/>
      <c r="DO19" s="152"/>
      <c r="DP19" s="152"/>
      <c r="DQ19" s="152"/>
      <c r="DR19" s="152"/>
      <c r="DS19" s="152"/>
      <c r="DT19" s="152"/>
      <c r="DU19" s="153"/>
      <c r="DW19" s="35"/>
    </row>
    <row r="20" spans="1:127" s="6" customFormat="1" ht="16.5" customHeight="1" x14ac:dyDescent="0.2">
      <c r="A20" s="252" t="s">
        <v>16</v>
      </c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4"/>
      <c r="BE20" s="144"/>
      <c r="BF20" s="145"/>
      <c r="BG20" s="145"/>
      <c r="BH20" s="145"/>
      <c r="BI20" s="145"/>
      <c r="BJ20" s="145"/>
      <c r="BK20" s="145"/>
      <c r="BL20" s="145"/>
      <c r="BM20" s="145"/>
      <c r="BN20" s="145"/>
      <c r="BO20" s="145"/>
      <c r="BP20" s="145"/>
      <c r="BQ20" s="145"/>
      <c r="BR20" s="146"/>
      <c r="BS20" s="144"/>
      <c r="BT20" s="145"/>
      <c r="BU20" s="145"/>
      <c r="BV20" s="145"/>
      <c r="BW20" s="145"/>
      <c r="BX20" s="145"/>
      <c r="BY20" s="145"/>
      <c r="BZ20" s="145"/>
      <c r="CA20" s="145"/>
      <c r="CB20" s="145"/>
      <c r="CC20" s="145"/>
      <c r="CD20" s="145"/>
      <c r="CE20" s="145"/>
      <c r="CF20" s="146"/>
      <c r="CG20" s="144"/>
      <c r="CH20" s="145"/>
      <c r="CI20" s="145"/>
      <c r="CJ20" s="145"/>
      <c r="CK20" s="145"/>
      <c r="CL20" s="145"/>
      <c r="CM20" s="145"/>
      <c r="CN20" s="145"/>
      <c r="CO20" s="145"/>
      <c r="CP20" s="145"/>
      <c r="CQ20" s="145"/>
      <c r="CR20" s="145"/>
      <c r="CS20" s="145"/>
      <c r="CT20" s="145"/>
      <c r="CU20" s="145"/>
      <c r="CV20" s="146"/>
      <c r="CW20" s="144"/>
      <c r="CX20" s="145"/>
      <c r="CY20" s="145"/>
      <c r="CZ20" s="145"/>
      <c r="DA20" s="145"/>
      <c r="DB20" s="145"/>
      <c r="DC20" s="145"/>
      <c r="DD20" s="145"/>
      <c r="DE20" s="145"/>
      <c r="DF20" s="145"/>
      <c r="DG20" s="145"/>
      <c r="DH20" s="145"/>
      <c r="DI20" s="146"/>
      <c r="DJ20" s="144"/>
      <c r="DK20" s="145"/>
      <c r="DL20" s="145"/>
      <c r="DM20" s="145"/>
      <c r="DN20" s="145"/>
      <c r="DO20" s="145"/>
      <c r="DP20" s="145"/>
      <c r="DQ20" s="145"/>
      <c r="DR20" s="145"/>
      <c r="DS20" s="145"/>
      <c r="DT20" s="145"/>
      <c r="DU20" s="146"/>
      <c r="DW20" s="35"/>
    </row>
    <row r="21" spans="1:127" s="6" customFormat="1" ht="28.5" customHeight="1" x14ac:dyDescent="0.2">
      <c r="A21" s="270" t="s">
        <v>238</v>
      </c>
      <c r="B21" s="271"/>
      <c r="C21" s="271"/>
      <c r="D21" s="271"/>
      <c r="E21" s="271"/>
      <c r="F21" s="271"/>
      <c r="G21" s="271"/>
      <c r="H21" s="271"/>
      <c r="I21" s="271"/>
      <c r="J21" s="271"/>
      <c r="K21" s="271"/>
      <c r="L21" s="271"/>
      <c r="M21" s="271"/>
      <c r="N21" s="271"/>
      <c r="O21" s="271"/>
      <c r="P21" s="271"/>
      <c r="Q21" s="271"/>
      <c r="R21" s="271"/>
      <c r="S21" s="271"/>
      <c r="T21" s="271"/>
      <c r="U21" s="271"/>
      <c r="V21" s="271"/>
      <c r="W21" s="271"/>
      <c r="X21" s="271"/>
      <c r="Y21" s="271"/>
      <c r="Z21" s="271"/>
      <c r="AA21" s="271"/>
      <c r="AB21" s="271"/>
      <c r="AC21" s="271"/>
      <c r="AD21" s="271"/>
      <c r="AE21" s="271"/>
      <c r="AF21" s="271"/>
      <c r="AG21" s="271"/>
      <c r="AH21" s="271"/>
      <c r="AI21" s="271"/>
      <c r="AJ21" s="271"/>
      <c r="AK21" s="271"/>
      <c r="AL21" s="271"/>
      <c r="AM21" s="271"/>
      <c r="AN21" s="271"/>
      <c r="AO21" s="271"/>
      <c r="AP21" s="271"/>
      <c r="AQ21" s="271"/>
      <c r="AR21" s="271"/>
      <c r="AS21" s="271"/>
      <c r="AT21" s="271"/>
      <c r="AU21" s="271"/>
      <c r="AV21" s="271"/>
      <c r="AW21" s="271"/>
      <c r="AX21" s="271"/>
      <c r="AY21" s="271"/>
      <c r="AZ21" s="271"/>
      <c r="BA21" s="271"/>
      <c r="BB21" s="271"/>
      <c r="BC21" s="271"/>
      <c r="BD21" s="271"/>
      <c r="BE21" s="271"/>
      <c r="BF21" s="271"/>
      <c r="BG21" s="271"/>
      <c r="BH21" s="271"/>
      <c r="BI21" s="271"/>
      <c r="BJ21" s="271"/>
      <c r="BK21" s="271"/>
      <c r="BL21" s="271"/>
      <c r="BM21" s="271"/>
      <c r="BN21" s="271"/>
      <c r="BO21" s="271"/>
      <c r="BP21" s="271"/>
      <c r="BQ21" s="271"/>
      <c r="BR21" s="271"/>
      <c r="BS21" s="271"/>
      <c r="BT21" s="271"/>
      <c r="BU21" s="271"/>
      <c r="BV21" s="271"/>
      <c r="BW21" s="271"/>
      <c r="BX21" s="271"/>
      <c r="BY21" s="271"/>
      <c r="BZ21" s="271"/>
      <c r="CA21" s="271"/>
      <c r="CB21" s="271"/>
      <c r="CC21" s="271"/>
      <c r="CD21" s="271"/>
      <c r="CE21" s="271"/>
      <c r="CF21" s="271"/>
      <c r="CG21" s="271"/>
      <c r="CH21" s="271"/>
      <c r="CI21" s="271"/>
      <c r="CJ21" s="271"/>
      <c r="CK21" s="271"/>
      <c r="CL21" s="271"/>
      <c r="CM21" s="271"/>
      <c r="CN21" s="271"/>
      <c r="CO21" s="271"/>
      <c r="CP21" s="271"/>
      <c r="CQ21" s="271"/>
      <c r="CR21" s="271"/>
      <c r="CS21" s="271"/>
      <c r="CT21" s="271"/>
      <c r="CU21" s="271"/>
      <c r="CV21" s="271"/>
      <c r="CW21" s="271"/>
      <c r="CX21" s="271"/>
      <c r="CY21" s="271"/>
      <c r="CZ21" s="271"/>
      <c r="DA21" s="271"/>
      <c r="DB21" s="271"/>
      <c r="DC21" s="271"/>
      <c r="DD21" s="271"/>
      <c r="DE21" s="271"/>
      <c r="DF21" s="271"/>
      <c r="DG21" s="271"/>
      <c r="DH21" s="271"/>
      <c r="DI21" s="271"/>
      <c r="DJ21" s="271"/>
      <c r="DK21" s="271"/>
      <c r="DL21" s="271"/>
      <c r="DM21" s="271"/>
      <c r="DN21" s="271"/>
      <c r="DO21" s="271"/>
      <c r="DP21" s="271"/>
      <c r="DQ21" s="271"/>
      <c r="DR21" s="271"/>
      <c r="DS21" s="271"/>
      <c r="DT21" s="271"/>
      <c r="DU21" s="271"/>
      <c r="DW21" s="35"/>
    </row>
    <row r="22" spans="1:127" x14ac:dyDescent="0.25">
      <c r="A22" s="268"/>
      <c r="B22" s="269"/>
      <c r="C22" s="269"/>
      <c r="D22" s="269"/>
      <c r="E22" s="269"/>
      <c r="F22" s="269"/>
      <c r="G22" s="269"/>
      <c r="H22" s="269"/>
      <c r="I22" s="269"/>
      <c r="J22" s="269"/>
      <c r="K22" s="269"/>
      <c r="L22" s="269"/>
      <c r="M22" s="269"/>
      <c r="N22" s="269"/>
      <c r="O22" s="269"/>
      <c r="P22" s="269"/>
      <c r="Q22" s="269"/>
      <c r="R22" s="269"/>
      <c r="S22" s="269"/>
      <c r="T22" s="269"/>
      <c r="U22" s="269"/>
      <c r="V22" s="269"/>
      <c r="W22" s="269"/>
      <c r="X22" s="269"/>
      <c r="Y22" s="269"/>
      <c r="Z22" s="269"/>
      <c r="AA22" s="269"/>
      <c r="AB22" s="269"/>
      <c r="AC22" s="269"/>
      <c r="AD22" s="269"/>
      <c r="AE22" s="269"/>
      <c r="AF22" s="269"/>
      <c r="AG22" s="269"/>
      <c r="AH22" s="269"/>
      <c r="AI22" s="269"/>
      <c r="AJ22" s="269"/>
      <c r="AK22" s="269"/>
      <c r="AL22" s="269"/>
      <c r="AM22" s="269"/>
      <c r="AN22" s="269"/>
      <c r="AO22" s="269"/>
      <c r="AP22" s="269"/>
      <c r="AQ22" s="269"/>
      <c r="AR22" s="269"/>
      <c r="AS22" s="269"/>
      <c r="AT22" s="269"/>
      <c r="AU22" s="269"/>
      <c r="AV22" s="269"/>
      <c r="AW22" s="269"/>
      <c r="AX22" s="269"/>
      <c r="AY22" s="269"/>
      <c r="AZ22" s="269"/>
      <c r="BA22" s="269"/>
      <c r="BB22" s="269"/>
      <c r="BC22" s="269"/>
      <c r="BD22" s="269"/>
      <c r="BE22" s="269"/>
      <c r="BF22" s="269"/>
      <c r="BG22" s="269"/>
      <c r="BH22" s="269"/>
      <c r="BI22" s="269"/>
      <c r="BJ22" s="269"/>
      <c r="BK22" s="269"/>
      <c r="BL22" s="269"/>
      <c r="BM22" s="269"/>
      <c r="BN22" s="269"/>
      <c r="BO22" s="269"/>
      <c r="BP22" s="269"/>
      <c r="BQ22" s="269"/>
      <c r="BR22" s="269"/>
      <c r="BS22" s="269"/>
      <c r="BT22" s="269"/>
      <c r="BU22" s="269"/>
      <c r="BV22" s="269"/>
      <c r="BW22" s="269"/>
      <c r="BX22" s="269"/>
      <c r="BY22" s="269"/>
      <c r="BZ22" s="269"/>
      <c r="CA22" s="269"/>
      <c r="CB22" s="269"/>
      <c r="CC22" s="269"/>
      <c r="CD22" s="269"/>
      <c r="CE22" s="269"/>
      <c r="CF22" s="269"/>
      <c r="CG22" s="269"/>
      <c r="CH22" s="269"/>
      <c r="CI22" s="269"/>
      <c r="CJ22" s="269"/>
      <c r="CK22" s="269"/>
      <c r="CL22" s="269"/>
      <c r="CM22" s="269"/>
      <c r="CN22" s="269"/>
      <c r="CO22" s="269"/>
      <c r="CP22" s="269"/>
      <c r="CQ22" s="269"/>
      <c r="CR22" s="269"/>
      <c r="CS22" s="269"/>
      <c r="CT22" s="269"/>
      <c r="CU22" s="269"/>
      <c r="CV22" s="269"/>
      <c r="CW22" s="269"/>
      <c r="CX22" s="269"/>
      <c r="CY22" s="269"/>
      <c r="CZ22" s="269"/>
      <c r="DA22" s="269"/>
      <c r="DB22" s="269"/>
      <c r="DC22" s="269"/>
      <c r="DD22" s="269"/>
      <c r="DE22" s="269"/>
      <c r="DF22" s="269"/>
      <c r="DG22" s="269"/>
      <c r="DH22" s="269"/>
      <c r="DI22" s="269"/>
      <c r="DJ22" s="269"/>
      <c r="DK22" s="269"/>
      <c r="DL22" s="269"/>
      <c r="DM22" s="269"/>
      <c r="DN22" s="269"/>
      <c r="DO22" s="269"/>
      <c r="DP22" s="269"/>
      <c r="DQ22" s="269"/>
      <c r="DR22" s="269"/>
      <c r="DS22" s="269"/>
      <c r="DT22" s="269"/>
      <c r="DU22" s="269"/>
    </row>
    <row r="23" spans="1:127" s="5" customFormat="1" ht="19.5" customHeight="1" x14ac:dyDescent="0.25">
      <c r="A23" s="5" t="s">
        <v>69</v>
      </c>
      <c r="DW23" s="38"/>
    </row>
    <row r="24" spans="1:127" s="5" customFormat="1" ht="12.75" customHeight="1" x14ac:dyDescent="0.25">
      <c r="DW24" s="38"/>
    </row>
    <row r="25" spans="1:127" s="3" customFormat="1" ht="19.5" customHeight="1" x14ac:dyDescent="0.2">
      <c r="A25" s="201" t="s">
        <v>3</v>
      </c>
      <c r="B25" s="202"/>
      <c r="C25" s="202"/>
      <c r="D25" s="202"/>
      <c r="E25" s="202"/>
      <c r="F25" s="203"/>
      <c r="G25" s="201" t="s">
        <v>23</v>
      </c>
      <c r="H25" s="202"/>
      <c r="I25" s="202"/>
      <c r="J25" s="202"/>
      <c r="K25" s="202"/>
      <c r="L25" s="202"/>
      <c r="M25" s="202"/>
      <c r="N25" s="202"/>
      <c r="O25" s="202"/>
      <c r="P25" s="202"/>
      <c r="Q25" s="202"/>
      <c r="R25" s="202"/>
      <c r="S25" s="202"/>
      <c r="T25" s="202"/>
      <c r="U25" s="202"/>
      <c r="V25" s="202"/>
      <c r="W25" s="202"/>
      <c r="X25" s="202"/>
      <c r="Y25" s="202"/>
      <c r="Z25" s="202"/>
      <c r="AA25" s="202"/>
      <c r="AB25" s="203"/>
      <c r="AC25" s="201" t="s">
        <v>58</v>
      </c>
      <c r="AD25" s="202"/>
      <c r="AE25" s="202"/>
      <c r="AF25" s="202"/>
      <c r="AG25" s="202"/>
      <c r="AH25" s="202"/>
      <c r="AI25" s="202"/>
      <c r="AJ25" s="202"/>
      <c r="AK25" s="202"/>
      <c r="AL25" s="202"/>
      <c r="AM25" s="202"/>
      <c r="AN25" s="202"/>
      <c r="AO25" s="202"/>
      <c r="AP25" s="203"/>
      <c r="AQ25" s="201" t="s">
        <v>59</v>
      </c>
      <c r="AR25" s="202"/>
      <c r="AS25" s="202"/>
      <c r="AT25" s="202"/>
      <c r="AU25" s="202"/>
      <c r="AV25" s="202"/>
      <c r="AW25" s="202"/>
      <c r="AX25" s="202"/>
      <c r="AY25" s="202"/>
      <c r="AZ25" s="202"/>
      <c r="BA25" s="202"/>
      <c r="BB25" s="202"/>
      <c r="BC25" s="202"/>
      <c r="BD25" s="202"/>
      <c r="BE25" s="201" t="s">
        <v>88</v>
      </c>
      <c r="BF25" s="202"/>
      <c r="BG25" s="202"/>
      <c r="BH25" s="202"/>
      <c r="BI25" s="202"/>
      <c r="BJ25" s="202"/>
      <c r="BK25" s="202"/>
      <c r="BL25" s="202"/>
      <c r="BM25" s="202"/>
      <c r="BN25" s="202"/>
      <c r="BO25" s="202"/>
      <c r="BP25" s="202"/>
      <c r="BQ25" s="202"/>
      <c r="BR25" s="203"/>
      <c r="BS25" s="210" t="s">
        <v>0</v>
      </c>
      <c r="BT25" s="168"/>
      <c r="BU25" s="168"/>
      <c r="BV25" s="168"/>
      <c r="BW25" s="168"/>
      <c r="BX25" s="168"/>
      <c r="BY25" s="168"/>
      <c r="BZ25" s="168"/>
      <c r="CA25" s="168"/>
      <c r="CB25" s="168"/>
      <c r="CC25" s="168"/>
      <c r="CD25" s="168"/>
      <c r="CE25" s="168"/>
      <c r="CF25" s="168"/>
      <c r="CG25" s="168"/>
      <c r="CH25" s="168"/>
      <c r="CI25" s="168"/>
      <c r="CJ25" s="168"/>
      <c r="CK25" s="168"/>
      <c r="CL25" s="168"/>
      <c r="CM25" s="168"/>
      <c r="CN25" s="168"/>
      <c r="CO25" s="168"/>
      <c r="CP25" s="168"/>
      <c r="CQ25" s="168"/>
      <c r="CR25" s="168"/>
      <c r="CS25" s="168"/>
      <c r="CT25" s="168"/>
      <c r="CU25" s="168"/>
      <c r="CV25" s="168"/>
      <c r="CW25" s="168"/>
      <c r="CX25" s="168"/>
      <c r="CY25" s="168"/>
      <c r="CZ25" s="168"/>
      <c r="DA25" s="168"/>
      <c r="DB25" s="168"/>
      <c r="DC25" s="168"/>
      <c r="DD25" s="168"/>
      <c r="DE25" s="168"/>
      <c r="DF25" s="168"/>
      <c r="DG25" s="168"/>
      <c r="DH25" s="168"/>
      <c r="DI25" s="168"/>
      <c r="DJ25" s="168"/>
      <c r="DK25" s="168"/>
      <c r="DL25" s="168"/>
      <c r="DM25" s="168"/>
      <c r="DN25" s="168"/>
      <c r="DO25" s="168"/>
      <c r="DP25" s="168"/>
      <c r="DQ25" s="168"/>
      <c r="DR25" s="168"/>
      <c r="DS25" s="168"/>
      <c r="DT25" s="168"/>
      <c r="DU25" s="169"/>
      <c r="DW25" s="42"/>
    </row>
    <row r="26" spans="1:127" s="3" customFormat="1" ht="67.7" customHeight="1" x14ac:dyDescent="0.2">
      <c r="A26" s="204"/>
      <c r="B26" s="205"/>
      <c r="C26" s="205"/>
      <c r="D26" s="205"/>
      <c r="E26" s="205"/>
      <c r="F26" s="206"/>
      <c r="G26" s="204"/>
      <c r="H26" s="205"/>
      <c r="I26" s="205"/>
      <c r="J26" s="205"/>
      <c r="K26" s="205"/>
      <c r="L26" s="205"/>
      <c r="M26" s="205"/>
      <c r="N26" s="205"/>
      <c r="O26" s="205"/>
      <c r="P26" s="205"/>
      <c r="Q26" s="205"/>
      <c r="R26" s="205"/>
      <c r="S26" s="205"/>
      <c r="T26" s="205"/>
      <c r="U26" s="205"/>
      <c r="V26" s="205"/>
      <c r="W26" s="205"/>
      <c r="X26" s="205"/>
      <c r="Y26" s="205"/>
      <c r="Z26" s="205"/>
      <c r="AA26" s="205"/>
      <c r="AB26" s="206"/>
      <c r="AC26" s="204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6"/>
      <c r="AQ26" s="204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4"/>
      <c r="BF26" s="205"/>
      <c r="BG26" s="205"/>
      <c r="BH26" s="205"/>
      <c r="BI26" s="205"/>
      <c r="BJ26" s="205"/>
      <c r="BK26" s="205"/>
      <c r="BL26" s="205"/>
      <c r="BM26" s="205"/>
      <c r="BN26" s="205"/>
      <c r="BO26" s="205"/>
      <c r="BP26" s="205"/>
      <c r="BQ26" s="205"/>
      <c r="BR26" s="206"/>
      <c r="BS26" s="218" t="s">
        <v>169</v>
      </c>
      <c r="BT26" s="183"/>
      <c r="BU26" s="183"/>
      <c r="BV26" s="183"/>
      <c r="BW26" s="183"/>
      <c r="BX26" s="183"/>
      <c r="BY26" s="183"/>
      <c r="BZ26" s="183"/>
      <c r="CA26" s="183"/>
      <c r="CB26" s="183"/>
      <c r="CC26" s="183"/>
      <c r="CD26" s="183"/>
      <c r="CE26" s="183"/>
      <c r="CF26" s="184"/>
      <c r="CG26" s="218" t="s">
        <v>176</v>
      </c>
      <c r="CH26" s="183"/>
      <c r="CI26" s="183"/>
      <c r="CJ26" s="183"/>
      <c r="CK26" s="183"/>
      <c r="CL26" s="183"/>
      <c r="CM26" s="183"/>
      <c r="CN26" s="183"/>
      <c r="CO26" s="183"/>
      <c r="CP26" s="183"/>
      <c r="CQ26" s="183"/>
      <c r="CR26" s="183"/>
      <c r="CS26" s="183"/>
      <c r="CT26" s="183"/>
      <c r="CU26" s="183"/>
      <c r="CV26" s="184"/>
      <c r="CW26" s="303" t="s">
        <v>18</v>
      </c>
      <c r="CX26" s="304"/>
      <c r="CY26" s="304"/>
      <c r="CZ26" s="304"/>
      <c r="DA26" s="304"/>
      <c r="DB26" s="304"/>
      <c r="DC26" s="304"/>
      <c r="DD26" s="304"/>
      <c r="DE26" s="304"/>
      <c r="DF26" s="304"/>
      <c r="DG26" s="304"/>
      <c r="DH26" s="304"/>
      <c r="DI26" s="304"/>
      <c r="DJ26" s="304"/>
      <c r="DK26" s="304"/>
      <c r="DL26" s="304"/>
      <c r="DM26" s="304"/>
      <c r="DN26" s="304"/>
      <c r="DO26" s="304"/>
      <c r="DP26" s="304"/>
      <c r="DQ26" s="304"/>
      <c r="DR26" s="304"/>
      <c r="DS26" s="304"/>
      <c r="DT26" s="304"/>
      <c r="DU26" s="305"/>
      <c r="DW26" s="42"/>
    </row>
    <row r="27" spans="1:127" s="3" customFormat="1" ht="28.5" customHeight="1" x14ac:dyDescent="0.2">
      <c r="A27" s="207"/>
      <c r="B27" s="208"/>
      <c r="C27" s="208"/>
      <c r="D27" s="208"/>
      <c r="E27" s="208"/>
      <c r="F27" s="209"/>
      <c r="G27" s="207"/>
      <c r="H27" s="208"/>
      <c r="I27" s="208"/>
      <c r="J27" s="208"/>
      <c r="K27" s="208"/>
      <c r="L27" s="208"/>
      <c r="M27" s="208"/>
      <c r="N27" s="208"/>
      <c r="O27" s="208"/>
      <c r="P27" s="208"/>
      <c r="Q27" s="208"/>
      <c r="R27" s="208"/>
      <c r="S27" s="208"/>
      <c r="T27" s="208"/>
      <c r="U27" s="208"/>
      <c r="V27" s="208"/>
      <c r="W27" s="208"/>
      <c r="X27" s="208"/>
      <c r="Y27" s="208"/>
      <c r="Z27" s="208"/>
      <c r="AA27" s="208"/>
      <c r="AB27" s="209"/>
      <c r="AC27" s="207"/>
      <c r="AD27" s="208"/>
      <c r="AE27" s="208"/>
      <c r="AF27" s="208"/>
      <c r="AG27" s="208"/>
      <c r="AH27" s="208"/>
      <c r="AI27" s="208"/>
      <c r="AJ27" s="208"/>
      <c r="AK27" s="208"/>
      <c r="AL27" s="208"/>
      <c r="AM27" s="208"/>
      <c r="AN27" s="208"/>
      <c r="AO27" s="208"/>
      <c r="AP27" s="209"/>
      <c r="AQ27" s="207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7"/>
      <c r="BF27" s="208"/>
      <c r="BG27" s="208"/>
      <c r="BH27" s="208"/>
      <c r="BI27" s="208"/>
      <c r="BJ27" s="208"/>
      <c r="BK27" s="208"/>
      <c r="BL27" s="208"/>
      <c r="BM27" s="208"/>
      <c r="BN27" s="208"/>
      <c r="BO27" s="208"/>
      <c r="BP27" s="208"/>
      <c r="BQ27" s="208"/>
      <c r="BR27" s="209"/>
      <c r="BS27" s="185"/>
      <c r="BT27" s="186"/>
      <c r="BU27" s="186"/>
      <c r="BV27" s="186"/>
      <c r="BW27" s="186"/>
      <c r="BX27" s="186"/>
      <c r="BY27" s="186"/>
      <c r="BZ27" s="186"/>
      <c r="CA27" s="186"/>
      <c r="CB27" s="186"/>
      <c r="CC27" s="186"/>
      <c r="CD27" s="186"/>
      <c r="CE27" s="186"/>
      <c r="CF27" s="187"/>
      <c r="CG27" s="185"/>
      <c r="CH27" s="186"/>
      <c r="CI27" s="186"/>
      <c r="CJ27" s="186"/>
      <c r="CK27" s="186"/>
      <c r="CL27" s="186"/>
      <c r="CM27" s="186"/>
      <c r="CN27" s="186"/>
      <c r="CO27" s="186"/>
      <c r="CP27" s="186"/>
      <c r="CQ27" s="186"/>
      <c r="CR27" s="186"/>
      <c r="CS27" s="186"/>
      <c r="CT27" s="186"/>
      <c r="CU27" s="186"/>
      <c r="CV27" s="187"/>
      <c r="CW27" s="210" t="s">
        <v>2</v>
      </c>
      <c r="CX27" s="211"/>
      <c r="CY27" s="211"/>
      <c r="CZ27" s="211"/>
      <c r="DA27" s="211"/>
      <c r="DB27" s="211"/>
      <c r="DC27" s="211"/>
      <c r="DD27" s="211"/>
      <c r="DE27" s="211"/>
      <c r="DF27" s="211"/>
      <c r="DG27" s="211"/>
      <c r="DH27" s="211"/>
      <c r="DI27" s="212"/>
      <c r="DJ27" s="210" t="s">
        <v>43</v>
      </c>
      <c r="DK27" s="211"/>
      <c r="DL27" s="211"/>
      <c r="DM27" s="211"/>
      <c r="DN27" s="211"/>
      <c r="DO27" s="211"/>
      <c r="DP27" s="211"/>
      <c r="DQ27" s="211"/>
      <c r="DR27" s="211"/>
      <c r="DS27" s="211"/>
      <c r="DT27" s="211"/>
      <c r="DU27" s="212"/>
      <c r="DW27" s="42"/>
    </row>
    <row r="28" spans="1:127" s="7" customFormat="1" ht="12.75" customHeight="1" x14ac:dyDescent="0.2">
      <c r="A28" s="213">
        <v>1</v>
      </c>
      <c r="B28" s="214"/>
      <c r="C28" s="214"/>
      <c r="D28" s="214"/>
      <c r="E28" s="214"/>
      <c r="F28" s="215"/>
      <c r="G28" s="213">
        <v>2</v>
      </c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5"/>
      <c r="AC28" s="213">
        <v>3</v>
      </c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5"/>
      <c r="AQ28" s="213">
        <v>4</v>
      </c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3">
        <v>5</v>
      </c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5"/>
      <c r="BS28" s="213">
        <v>6</v>
      </c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5"/>
      <c r="CG28" s="213">
        <v>7</v>
      </c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5"/>
      <c r="CW28" s="213">
        <v>8</v>
      </c>
      <c r="CX28" s="214"/>
      <c r="CY28" s="214"/>
      <c r="CZ28" s="214"/>
      <c r="DA28" s="214"/>
      <c r="DB28" s="214"/>
      <c r="DC28" s="214"/>
      <c r="DD28" s="214"/>
      <c r="DE28" s="214"/>
      <c r="DF28" s="214"/>
      <c r="DG28" s="214"/>
      <c r="DH28" s="214"/>
      <c r="DI28" s="215"/>
      <c r="DJ28" s="213">
        <v>9</v>
      </c>
      <c r="DK28" s="214"/>
      <c r="DL28" s="214"/>
      <c r="DM28" s="214"/>
      <c r="DN28" s="214"/>
      <c r="DO28" s="214"/>
      <c r="DP28" s="214"/>
      <c r="DQ28" s="214"/>
      <c r="DR28" s="214"/>
      <c r="DS28" s="214"/>
      <c r="DT28" s="214"/>
      <c r="DU28" s="215"/>
      <c r="DW28" s="40"/>
    </row>
    <row r="29" spans="1:127" s="6" customFormat="1" ht="16.5" customHeight="1" x14ac:dyDescent="0.2">
      <c r="A29" s="147" t="s">
        <v>6</v>
      </c>
      <c r="B29" s="148"/>
      <c r="C29" s="148"/>
      <c r="D29" s="148"/>
      <c r="E29" s="148"/>
      <c r="F29" s="149"/>
      <c r="G29" s="141" t="s">
        <v>70</v>
      </c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7"/>
      <c r="AC29" s="151" t="s">
        <v>1</v>
      </c>
      <c r="AD29" s="152"/>
      <c r="AE29" s="152"/>
      <c r="AF29" s="152"/>
      <c r="AG29" s="152"/>
      <c r="AH29" s="152"/>
      <c r="AI29" s="152"/>
      <c r="AJ29" s="152"/>
      <c r="AK29" s="152"/>
      <c r="AL29" s="152"/>
      <c r="AM29" s="152"/>
      <c r="AN29" s="152"/>
      <c r="AO29" s="152"/>
      <c r="AP29" s="153"/>
      <c r="AQ29" s="151" t="s">
        <v>1</v>
      </c>
      <c r="AR29" s="152"/>
      <c r="AS29" s="152"/>
      <c r="AT29" s="152"/>
      <c r="AU29" s="152"/>
      <c r="AV29" s="152"/>
      <c r="AW29" s="152"/>
      <c r="AX29" s="152"/>
      <c r="AY29" s="152"/>
      <c r="AZ29" s="152"/>
      <c r="BA29" s="152"/>
      <c r="BB29" s="152"/>
      <c r="BC29" s="152"/>
      <c r="BD29" s="152"/>
      <c r="BE29" s="135"/>
      <c r="BF29" s="145"/>
      <c r="BG29" s="145"/>
      <c r="BH29" s="145"/>
      <c r="BI29" s="145"/>
      <c r="BJ29" s="145"/>
      <c r="BK29" s="145"/>
      <c r="BL29" s="145"/>
      <c r="BM29" s="145"/>
      <c r="BN29" s="145"/>
      <c r="BO29" s="145"/>
      <c r="BP29" s="145"/>
      <c r="BQ29" s="145"/>
      <c r="BR29" s="146"/>
      <c r="BS29" s="144"/>
      <c r="BT29" s="145"/>
      <c r="BU29" s="145"/>
      <c r="BV29" s="145"/>
      <c r="BW29" s="145"/>
      <c r="BX29" s="145"/>
      <c r="BY29" s="145"/>
      <c r="BZ29" s="145"/>
      <c r="CA29" s="145"/>
      <c r="CB29" s="145"/>
      <c r="CC29" s="145"/>
      <c r="CD29" s="145"/>
      <c r="CE29" s="145"/>
      <c r="CF29" s="146"/>
      <c r="CG29" s="144"/>
      <c r="CH29" s="145"/>
      <c r="CI29" s="145"/>
      <c r="CJ29" s="145"/>
      <c r="CK29" s="145"/>
      <c r="CL29" s="145"/>
      <c r="CM29" s="145"/>
      <c r="CN29" s="145"/>
      <c r="CO29" s="145"/>
      <c r="CP29" s="145"/>
      <c r="CQ29" s="145"/>
      <c r="CR29" s="145"/>
      <c r="CS29" s="145"/>
      <c r="CT29" s="145"/>
      <c r="CU29" s="145"/>
      <c r="CV29" s="146"/>
      <c r="CW29" s="278"/>
      <c r="CX29" s="152"/>
      <c r="CY29" s="152"/>
      <c r="CZ29" s="152"/>
      <c r="DA29" s="152"/>
      <c r="DB29" s="152"/>
      <c r="DC29" s="152"/>
      <c r="DD29" s="152"/>
      <c r="DE29" s="152"/>
      <c r="DF29" s="152"/>
      <c r="DG29" s="152"/>
      <c r="DH29" s="152"/>
      <c r="DI29" s="153"/>
      <c r="DJ29" s="151"/>
      <c r="DK29" s="152"/>
      <c r="DL29" s="152"/>
      <c r="DM29" s="152"/>
      <c r="DN29" s="152"/>
      <c r="DO29" s="152"/>
      <c r="DP29" s="152"/>
      <c r="DQ29" s="152"/>
      <c r="DR29" s="152"/>
      <c r="DS29" s="152"/>
      <c r="DT29" s="152"/>
      <c r="DU29" s="153"/>
      <c r="DW29" s="35"/>
    </row>
    <row r="30" spans="1:127" s="6" customFormat="1" ht="26.25" customHeight="1" x14ac:dyDescent="0.2">
      <c r="A30" s="147" t="s">
        <v>25</v>
      </c>
      <c r="B30" s="148"/>
      <c r="C30" s="148"/>
      <c r="D30" s="148"/>
      <c r="E30" s="148"/>
      <c r="F30" s="149"/>
      <c r="G30" s="141" t="s">
        <v>71</v>
      </c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7"/>
      <c r="AC30" s="151" t="s">
        <v>1</v>
      </c>
      <c r="AD30" s="152"/>
      <c r="AE30" s="152"/>
      <c r="AF30" s="152"/>
      <c r="AG30" s="152"/>
      <c r="AH30" s="152"/>
      <c r="AI30" s="152"/>
      <c r="AJ30" s="152"/>
      <c r="AK30" s="152"/>
      <c r="AL30" s="152"/>
      <c r="AM30" s="152"/>
      <c r="AN30" s="152"/>
      <c r="AO30" s="152"/>
      <c r="AP30" s="153"/>
      <c r="AQ30" s="151" t="s">
        <v>1</v>
      </c>
      <c r="AR30" s="152"/>
      <c r="AS30" s="152"/>
      <c r="AT30" s="152"/>
      <c r="AU30" s="152"/>
      <c r="AV30" s="152"/>
      <c r="AW30" s="152"/>
      <c r="AX30" s="152"/>
      <c r="AY30" s="152"/>
      <c r="AZ30" s="152"/>
      <c r="BA30" s="152"/>
      <c r="BB30" s="152"/>
      <c r="BC30" s="152"/>
      <c r="BD30" s="152"/>
      <c r="BE30" s="144" t="s">
        <v>1</v>
      </c>
      <c r="BF30" s="145"/>
      <c r="BG30" s="145"/>
      <c r="BH30" s="145"/>
      <c r="BI30" s="145"/>
      <c r="BJ30" s="145"/>
      <c r="BK30" s="145"/>
      <c r="BL30" s="145"/>
      <c r="BM30" s="145"/>
      <c r="BN30" s="145"/>
      <c r="BO30" s="145"/>
      <c r="BP30" s="145"/>
      <c r="BQ30" s="145"/>
      <c r="BR30" s="146"/>
      <c r="BS30" s="144" t="s">
        <v>1</v>
      </c>
      <c r="BT30" s="145"/>
      <c r="BU30" s="145"/>
      <c r="BV30" s="145"/>
      <c r="BW30" s="145"/>
      <c r="BX30" s="145"/>
      <c r="BY30" s="145"/>
      <c r="BZ30" s="145"/>
      <c r="CA30" s="145"/>
      <c r="CB30" s="145"/>
      <c r="CC30" s="145"/>
      <c r="CD30" s="145"/>
      <c r="CE30" s="145"/>
      <c r="CF30" s="146"/>
      <c r="CG30" s="144" t="s">
        <v>1</v>
      </c>
      <c r="CH30" s="145"/>
      <c r="CI30" s="145"/>
      <c r="CJ30" s="145"/>
      <c r="CK30" s="145"/>
      <c r="CL30" s="145"/>
      <c r="CM30" s="145"/>
      <c r="CN30" s="145"/>
      <c r="CO30" s="145"/>
      <c r="CP30" s="145"/>
      <c r="CQ30" s="145"/>
      <c r="CR30" s="145"/>
      <c r="CS30" s="145"/>
      <c r="CT30" s="145"/>
      <c r="CU30" s="145"/>
      <c r="CV30" s="146"/>
      <c r="CW30" s="151" t="s">
        <v>1</v>
      </c>
      <c r="CX30" s="152"/>
      <c r="CY30" s="152"/>
      <c r="CZ30" s="152"/>
      <c r="DA30" s="152"/>
      <c r="DB30" s="152"/>
      <c r="DC30" s="152"/>
      <c r="DD30" s="152"/>
      <c r="DE30" s="152"/>
      <c r="DF30" s="152"/>
      <c r="DG30" s="152"/>
      <c r="DH30" s="152"/>
      <c r="DI30" s="153"/>
      <c r="DJ30" s="151" t="s">
        <v>1</v>
      </c>
      <c r="DK30" s="152"/>
      <c r="DL30" s="152"/>
      <c r="DM30" s="152"/>
      <c r="DN30" s="152"/>
      <c r="DO30" s="152"/>
      <c r="DP30" s="152"/>
      <c r="DQ30" s="152"/>
      <c r="DR30" s="152"/>
      <c r="DS30" s="152"/>
      <c r="DT30" s="152"/>
      <c r="DU30" s="153"/>
      <c r="DW30" s="35"/>
    </row>
    <row r="31" spans="1:127" s="6" customFormat="1" ht="16.5" customHeight="1" x14ac:dyDescent="0.2">
      <c r="A31" s="197"/>
      <c r="B31" s="198"/>
      <c r="C31" s="198"/>
      <c r="D31" s="198"/>
      <c r="E31" s="198"/>
      <c r="F31" s="199"/>
      <c r="G31" s="31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  <c r="AA31" s="126"/>
      <c r="AB31" s="127"/>
      <c r="AC31" s="151"/>
      <c r="AD31" s="152"/>
      <c r="AE31" s="152"/>
      <c r="AF31" s="152"/>
      <c r="AG31" s="152"/>
      <c r="AH31" s="152"/>
      <c r="AI31" s="152"/>
      <c r="AJ31" s="152"/>
      <c r="AK31" s="152"/>
      <c r="AL31" s="152"/>
      <c r="AM31" s="152"/>
      <c r="AN31" s="152"/>
      <c r="AO31" s="152"/>
      <c r="AP31" s="153"/>
      <c r="AQ31" s="151"/>
      <c r="AR31" s="152"/>
      <c r="AS31" s="152"/>
      <c r="AT31" s="152"/>
      <c r="AU31" s="152"/>
      <c r="AV31" s="152"/>
      <c r="AW31" s="152"/>
      <c r="AX31" s="152"/>
      <c r="AY31" s="152"/>
      <c r="AZ31" s="152"/>
      <c r="BA31" s="152"/>
      <c r="BB31" s="152"/>
      <c r="BC31" s="152"/>
      <c r="BD31" s="152"/>
      <c r="BE31" s="144"/>
      <c r="BF31" s="145"/>
      <c r="BG31" s="145"/>
      <c r="BH31" s="145"/>
      <c r="BI31" s="145"/>
      <c r="BJ31" s="145"/>
      <c r="BK31" s="145"/>
      <c r="BL31" s="145"/>
      <c r="BM31" s="145"/>
      <c r="BN31" s="145"/>
      <c r="BO31" s="145"/>
      <c r="BP31" s="145"/>
      <c r="BQ31" s="145"/>
      <c r="BR31" s="146"/>
      <c r="BS31" s="144"/>
      <c r="BT31" s="145"/>
      <c r="BU31" s="145"/>
      <c r="BV31" s="145"/>
      <c r="BW31" s="145"/>
      <c r="BX31" s="145"/>
      <c r="BY31" s="145"/>
      <c r="BZ31" s="145"/>
      <c r="CA31" s="145"/>
      <c r="CB31" s="145"/>
      <c r="CC31" s="145"/>
      <c r="CD31" s="145"/>
      <c r="CE31" s="145"/>
      <c r="CF31" s="146"/>
      <c r="CG31" s="144"/>
      <c r="CH31" s="145"/>
      <c r="CI31" s="145"/>
      <c r="CJ31" s="145"/>
      <c r="CK31" s="145"/>
      <c r="CL31" s="145"/>
      <c r="CM31" s="145"/>
      <c r="CN31" s="145"/>
      <c r="CO31" s="145"/>
      <c r="CP31" s="145"/>
      <c r="CQ31" s="145"/>
      <c r="CR31" s="145"/>
      <c r="CS31" s="145"/>
      <c r="CT31" s="145"/>
      <c r="CU31" s="145"/>
      <c r="CV31" s="146"/>
      <c r="CW31" s="151"/>
      <c r="CX31" s="152"/>
      <c r="CY31" s="152"/>
      <c r="CZ31" s="152"/>
      <c r="DA31" s="152"/>
      <c r="DB31" s="152"/>
      <c r="DC31" s="152"/>
      <c r="DD31" s="152"/>
      <c r="DE31" s="152"/>
      <c r="DF31" s="152"/>
      <c r="DG31" s="152"/>
      <c r="DH31" s="152"/>
      <c r="DI31" s="153"/>
      <c r="DJ31" s="151"/>
      <c r="DK31" s="152"/>
      <c r="DL31" s="152"/>
      <c r="DM31" s="152"/>
      <c r="DN31" s="152"/>
      <c r="DO31" s="152"/>
      <c r="DP31" s="152"/>
      <c r="DQ31" s="152"/>
      <c r="DR31" s="152"/>
      <c r="DS31" s="152"/>
      <c r="DT31" s="152"/>
      <c r="DU31" s="153"/>
      <c r="DW31" s="35"/>
    </row>
    <row r="32" spans="1:127" s="6" customFormat="1" ht="16.5" customHeight="1" x14ac:dyDescent="0.2">
      <c r="A32" s="147" t="s">
        <v>7</v>
      </c>
      <c r="B32" s="148"/>
      <c r="C32" s="148"/>
      <c r="D32" s="148"/>
      <c r="E32" s="148"/>
      <c r="F32" s="149"/>
      <c r="G32" s="141" t="s">
        <v>72</v>
      </c>
      <c r="H32" s="126"/>
      <c r="I32" s="126"/>
      <c r="J32" s="126"/>
      <c r="K32" s="126"/>
      <c r="L32" s="126"/>
      <c r="M32" s="126"/>
      <c r="N32" s="126"/>
      <c r="O32" s="126"/>
      <c r="P32" s="126"/>
      <c r="Q32" s="126"/>
      <c r="R32" s="126"/>
      <c r="S32" s="126"/>
      <c r="T32" s="126"/>
      <c r="U32" s="126"/>
      <c r="V32" s="126"/>
      <c r="W32" s="126"/>
      <c r="X32" s="126"/>
      <c r="Y32" s="126"/>
      <c r="Z32" s="126"/>
      <c r="AA32" s="126"/>
      <c r="AB32" s="127"/>
      <c r="AC32" s="151" t="s">
        <v>1</v>
      </c>
      <c r="AD32" s="152"/>
      <c r="AE32" s="152"/>
      <c r="AF32" s="152"/>
      <c r="AG32" s="152"/>
      <c r="AH32" s="152"/>
      <c r="AI32" s="152"/>
      <c r="AJ32" s="152"/>
      <c r="AK32" s="152"/>
      <c r="AL32" s="152"/>
      <c r="AM32" s="152"/>
      <c r="AN32" s="152"/>
      <c r="AO32" s="152"/>
      <c r="AP32" s="153"/>
      <c r="AQ32" s="151" t="s">
        <v>1</v>
      </c>
      <c r="AR32" s="152"/>
      <c r="AS32" s="152"/>
      <c r="AT32" s="152"/>
      <c r="AU32" s="152"/>
      <c r="AV32" s="152"/>
      <c r="AW32" s="152"/>
      <c r="AX32" s="152"/>
      <c r="AY32" s="152"/>
      <c r="AZ32" s="152"/>
      <c r="BA32" s="152"/>
      <c r="BB32" s="152"/>
      <c r="BC32" s="152"/>
      <c r="BD32" s="152"/>
      <c r="BE32" s="135">
        <v>60000</v>
      </c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7"/>
      <c r="BS32" s="135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6"/>
      <c r="CE32" s="136"/>
      <c r="CF32" s="137"/>
      <c r="CG32" s="135"/>
      <c r="CH32" s="136"/>
      <c r="CI32" s="136"/>
      <c r="CJ32" s="136"/>
      <c r="CK32" s="136"/>
      <c r="CL32" s="136"/>
      <c r="CM32" s="136"/>
      <c r="CN32" s="136"/>
      <c r="CO32" s="136"/>
      <c r="CP32" s="136"/>
      <c r="CQ32" s="136"/>
      <c r="CR32" s="136"/>
      <c r="CS32" s="136"/>
      <c r="CT32" s="136"/>
      <c r="CU32" s="136"/>
      <c r="CV32" s="137"/>
      <c r="CW32" s="278">
        <v>60000</v>
      </c>
      <c r="CX32" s="314"/>
      <c r="CY32" s="314"/>
      <c r="CZ32" s="314"/>
      <c r="DA32" s="314"/>
      <c r="DB32" s="314"/>
      <c r="DC32" s="314"/>
      <c r="DD32" s="314"/>
      <c r="DE32" s="314"/>
      <c r="DF32" s="314"/>
      <c r="DG32" s="314"/>
      <c r="DH32" s="314"/>
      <c r="DI32" s="315"/>
      <c r="DJ32" s="151"/>
      <c r="DK32" s="152"/>
      <c r="DL32" s="152"/>
      <c r="DM32" s="152"/>
      <c r="DN32" s="152"/>
      <c r="DO32" s="152"/>
      <c r="DP32" s="152"/>
      <c r="DQ32" s="152"/>
      <c r="DR32" s="152"/>
      <c r="DS32" s="152"/>
      <c r="DT32" s="152"/>
      <c r="DU32" s="153"/>
      <c r="DW32" s="35"/>
    </row>
    <row r="33" spans="1:127" s="6" customFormat="1" ht="16.5" customHeight="1" x14ac:dyDescent="0.2">
      <c r="A33" s="147" t="s">
        <v>30</v>
      </c>
      <c r="B33" s="148"/>
      <c r="C33" s="148"/>
      <c r="D33" s="148"/>
      <c r="E33" s="148"/>
      <c r="F33" s="149"/>
      <c r="G33" s="141" t="s">
        <v>73</v>
      </c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26"/>
      <c r="Z33" s="126"/>
      <c r="AA33" s="126"/>
      <c r="AB33" s="127"/>
      <c r="AC33" s="151" t="s">
        <v>1</v>
      </c>
      <c r="AD33" s="152"/>
      <c r="AE33" s="152"/>
      <c r="AF33" s="152"/>
      <c r="AG33" s="152"/>
      <c r="AH33" s="152"/>
      <c r="AI33" s="152"/>
      <c r="AJ33" s="152"/>
      <c r="AK33" s="152"/>
      <c r="AL33" s="152"/>
      <c r="AM33" s="152"/>
      <c r="AN33" s="152"/>
      <c r="AO33" s="152"/>
      <c r="AP33" s="153"/>
      <c r="AQ33" s="151" t="s">
        <v>1</v>
      </c>
      <c r="AR33" s="152"/>
      <c r="AS33" s="152"/>
      <c r="AT33" s="152"/>
      <c r="AU33" s="152"/>
      <c r="AV33" s="152"/>
      <c r="AW33" s="152"/>
      <c r="AX33" s="152"/>
      <c r="AY33" s="152"/>
      <c r="AZ33" s="152"/>
      <c r="BA33" s="152"/>
      <c r="BB33" s="152"/>
      <c r="BC33" s="152"/>
      <c r="BD33" s="152"/>
      <c r="BE33" s="144" t="s">
        <v>1</v>
      </c>
      <c r="BF33" s="145"/>
      <c r="BG33" s="145"/>
      <c r="BH33" s="145"/>
      <c r="BI33" s="145"/>
      <c r="BJ33" s="145"/>
      <c r="BK33" s="145"/>
      <c r="BL33" s="145"/>
      <c r="BM33" s="145"/>
      <c r="BN33" s="145"/>
      <c r="BO33" s="145"/>
      <c r="BP33" s="145"/>
      <c r="BQ33" s="145"/>
      <c r="BR33" s="146"/>
      <c r="BS33" s="144" t="s">
        <v>1</v>
      </c>
      <c r="BT33" s="145"/>
      <c r="BU33" s="145"/>
      <c r="BV33" s="145"/>
      <c r="BW33" s="145"/>
      <c r="BX33" s="145"/>
      <c r="BY33" s="145"/>
      <c r="BZ33" s="145"/>
      <c r="CA33" s="145"/>
      <c r="CB33" s="145"/>
      <c r="CC33" s="145"/>
      <c r="CD33" s="145"/>
      <c r="CE33" s="145"/>
      <c r="CF33" s="146"/>
      <c r="CG33" s="144" t="s">
        <v>1</v>
      </c>
      <c r="CH33" s="145"/>
      <c r="CI33" s="145"/>
      <c r="CJ33" s="145"/>
      <c r="CK33" s="145"/>
      <c r="CL33" s="145"/>
      <c r="CM33" s="145"/>
      <c r="CN33" s="145"/>
      <c r="CO33" s="145"/>
      <c r="CP33" s="145"/>
      <c r="CQ33" s="145"/>
      <c r="CR33" s="145"/>
      <c r="CS33" s="145"/>
      <c r="CT33" s="145"/>
      <c r="CU33" s="145"/>
      <c r="CV33" s="146"/>
      <c r="CW33" s="151" t="s">
        <v>1</v>
      </c>
      <c r="CX33" s="152"/>
      <c r="CY33" s="152"/>
      <c r="CZ33" s="152"/>
      <c r="DA33" s="152"/>
      <c r="DB33" s="152"/>
      <c r="DC33" s="152"/>
      <c r="DD33" s="152"/>
      <c r="DE33" s="152"/>
      <c r="DF33" s="152"/>
      <c r="DG33" s="152"/>
      <c r="DH33" s="152"/>
      <c r="DI33" s="153"/>
      <c r="DJ33" s="151" t="s">
        <v>1</v>
      </c>
      <c r="DK33" s="152"/>
      <c r="DL33" s="152"/>
      <c r="DM33" s="152"/>
      <c r="DN33" s="152"/>
      <c r="DO33" s="152"/>
      <c r="DP33" s="152"/>
      <c r="DQ33" s="152"/>
      <c r="DR33" s="152"/>
      <c r="DS33" s="152"/>
      <c r="DT33" s="152"/>
      <c r="DU33" s="153"/>
      <c r="DW33" s="35"/>
    </row>
    <row r="34" spans="1:127" s="6" customFormat="1" ht="16.5" customHeight="1" x14ac:dyDescent="0.2">
      <c r="A34" s="197"/>
      <c r="B34" s="198"/>
      <c r="C34" s="198"/>
      <c r="D34" s="198"/>
      <c r="E34" s="198"/>
      <c r="F34" s="199"/>
      <c r="G34" s="141" t="s">
        <v>277</v>
      </c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26"/>
      <c r="AB34" s="127"/>
      <c r="AC34" s="278">
        <f>BE32/AQ34*100</f>
        <v>4166.6666666666661</v>
      </c>
      <c r="AD34" s="314"/>
      <c r="AE34" s="314"/>
      <c r="AF34" s="314"/>
      <c r="AG34" s="314"/>
      <c r="AH34" s="314"/>
      <c r="AI34" s="314"/>
      <c r="AJ34" s="314"/>
      <c r="AK34" s="314"/>
      <c r="AL34" s="314"/>
      <c r="AM34" s="314"/>
      <c r="AN34" s="314"/>
      <c r="AO34" s="314"/>
      <c r="AP34" s="315"/>
      <c r="AQ34" s="151">
        <v>1440</v>
      </c>
      <c r="AR34" s="152"/>
      <c r="AS34" s="152"/>
      <c r="AT34" s="152"/>
      <c r="AU34" s="152"/>
      <c r="AV34" s="152"/>
      <c r="AW34" s="152"/>
      <c r="AX34" s="152"/>
      <c r="AY34" s="152"/>
      <c r="AZ34" s="152"/>
      <c r="BA34" s="152"/>
      <c r="BB34" s="152"/>
      <c r="BC34" s="152"/>
      <c r="BD34" s="152"/>
      <c r="BE34" s="135">
        <f>AC34*AQ34/100</f>
        <v>59999.999999999993</v>
      </c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7"/>
      <c r="BS34" s="144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5"/>
      <c r="CE34" s="145"/>
      <c r="CF34" s="146"/>
      <c r="CG34" s="144"/>
      <c r="CH34" s="145"/>
      <c r="CI34" s="145"/>
      <c r="CJ34" s="145"/>
      <c r="CK34" s="145"/>
      <c r="CL34" s="145"/>
      <c r="CM34" s="145"/>
      <c r="CN34" s="145"/>
      <c r="CO34" s="145"/>
      <c r="CP34" s="145"/>
      <c r="CQ34" s="145"/>
      <c r="CR34" s="145"/>
      <c r="CS34" s="145"/>
      <c r="CT34" s="145"/>
      <c r="CU34" s="145"/>
      <c r="CV34" s="146"/>
      <c r="CW34" s="278">
        <f>BE34</f>
        <v>59999.999999999993</v>
      </c>
      <c r="CX34" s="314"/>
      <c r="CY34" s="314"/>
      <c r="CZ34" s="314"/>
      <c r="DA34" s="314"/>
      <c r="DB34" s="314"/>
      <c r="DC34" s="314"/>
      <c r="DD34" s="314"/>
      <c r="DE34" s="314"/>
      <c r="DF34" s="314"/>
      <c r="DG34" s="314"/>
      <c r="DH34" s="314"/>
      <c r="DI34" s="315"/>
      <c r="DJ34" s="151"/>
      <c r="DK34" s="152"/>
      <c r="DL34" s="152"/>
      <c r="DM34" s="152"/>
      <c r="DN34" s="152"/>
      <c r="DO34" s="152"/>
      <c r="DP34" s="152"/>
      <c r="DQ34" s="152"/>
      <c r="DR34" s="152"/>
      <c r="DS34" s="152"/>
      <c r="DT34" s="152"/>
      <c r="DU34" s="153"/>
      <c r="DW34" s="35"/>
    </row>
    <row r="35" spans="1:127" s="6" customFormat="1" ht="16.5" customHeight="1" x14ac:dyDescent="0.2">
      <c r="A35" s="197"/>
      <c r="B35" s="198"/>
      <c r="C35" s="198"/>
      <c r="D35" s="198"/>
      <c r="E35" s="198"/>
      <c r="F35" s="199"/>
      <c r="G35" s="141"/>
      <c r="H35" s="126"/>
      <c r="I35" s="126"/>
      <c r="J35" s="126"/>
      <c r="K35" s="126"/>
      <c r="L35" s="126"/>
      <c r="M35" s="126"/>
      <c r="N35" s="126"/>
      <c r="O35" s="126"/>
      <c r="P35" s="126"/>
      <c r="Q35" s="126"/>
      <c r="R35" s="126"/>
      <c r="S35" s="126"/>
      <c r="T35" s="126"/>
      <c r="U35" s="126"/>
      <c r="V35" s="126"/>
      <c r="W35" s="126"/>
      <c r="X35" s="126"/>
      <c r="Y35" s="126"/>
      <c r="Z35" s="126"/>
      <c r="AA35" s="126"/>
      <c r="AB35" s="127"/>
      <c r="AC35" s="151"/>
      <c r="AD35" s="152"/>
      <c r="AE35" s="152"/>
      <c r="AF35" s="152"/>
      <c r="AG35" s="152"/>
      <c r="AH35" s="152"/>
      <c r="AI35" s="152"/>
      <c r="AJ35" s="152"/>
      <c r="AK35" s="152"/>
      <c r="AL35" s="152"/>
      <c r="AM35" s="152"/>
      <c r="AN35" s="152"/>
      <c r="AO35" s="152"/>
      <c r="AP35" s="153"/>
      <c r="AQ35" s="151"/>
      <c r="AR35" s="152"/>
      <c r="AS35" s="152"/>
      <c r="AT35" s="152"/>
      <c r="AU35" s="152"/>
      <c r="AV35" s="152"/>
      <c r="AW35" s="152"/>
      <c r="AX35" s="152"/>
      <c r="AY35" s="152"/>
      <c r="AZ35" s="152"/>
      <c r="BA35" s="152"/>
      <c r="BB35" s="152"/>
      <c r="BC35" s="152"/>
      <c r="BD35" s="152"/>
      <c r="BE35" s="144"/>
      <c r="BF35" s="145"/>
      <c r="BG35" s="145"/>
      <c r="BH35" s="145"/>
      <c r="BI35" s="145"/>
      <c r="BJ35" s="145"/>
      <c r="BK35" s="145"/>
      <c r="BL35" s="145"/>
      <c r="BM35" s="145"/>
      <c r="BN35" s="145"/>
      <c r="BO35" s="145"/>
      <c r="BP35" s="145"/>
      <c r="BQ35" s="145"/>
      <c r="BR35" s="146"/>
      <c r="BS35" s="144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5"/>
      <c r="CE35" s="145"/>
      <c r="CF35" s="146"/>
      <c r="CG35" s="144"/>
      <c r="CH35" s="145"/>
      <c r="CI35" s="145"/>
      <c r="CJ35" s="145"/>
      <c r="CK35" s="145"/>
      <c r="CL35" s="145"/>
      <c r="CM35" s="145"/>
      <c r="CN35" s="145"/>
      <c r="CO35" s="145"/>
      <c r="CP35" s="145"/>
      <c r="CQ35" s="145"/>
      <c r="CR35" s="145"/>
      <c r="CS35" s="145"/>
      <c r="CT35" s="145"/>
      <c r="CU35" s="145"/>
      <c r="CV35" s="146"/>
      <c r="CW35" s="144"/>
      <c r="CX35" s="145"/>
      <c r="CY35" s="145"/>
      <c r="CZ35" s="145"/>
      <c r="DA35" s="145"/>
      <c r="DB35" s="145"/>
      <c r="DC35" s="145"/>
      <c r="DD35" s="145"/>
      <c r="DE35" s="145"/>
      <c r="DF35" s="145"/>
      <c r="DG35" s="145"/>
      <c r="DH35" s="145"/>
      <c r="DI35" s="146"/>
      <c r="DJ35" s="144"/>
      <c r="DK35" s="145"/>
      <c r="DL35" s="145"/>
      <c r="DM35" s="145"/>
      <c r="DN35" s="145"/>
      <c r="DO35" s="145"/>
      <c r="DP35" s="145"/>
      <c r="DQ35" s="145"/>
      <c r="DR35" s="145"/>
      <c r="DS35" s="145"/>
      <c r="DT35" s="145"/>
      <c r="DU35" s="146"/>
      <c r="DW35" s="35"/>
    </row>
    <row r="36" spans="1:127" s="6" customFormat="1" ht="16.5" customHeight="1" x14ac:dyDescent="0.2">
      <c r="A36" s="194" t="s">
        <v>16</v>
      </c>
      <c r="B36" s="126"/>
      <c r="C36" s="126"/>
      <c r="D36" s="126"/>
      <c r="E36" s="126"/>
      <c r="F36" s="126"/>
      <c r="G36" s="126"/>
      <c r="H36" s="126"/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6"/>
      <c r="T36" s="126"/>
      <c r="U36" s="126"/>
      <c r="V36" s="126"/>
      <c r="W36" s="126"/>
      <c r="X36" s="126"/>
      <c r="Y36" s="126"/>
      <c r="Z36" s="126"/>
      <c r="AA36" s="126"/>
      <c r="AB36" s="126"/>
      <c r="AC36" s="126"/>
      <c r="AD36" s="126"/>
      <c r="AE36" s="126"/>
      <c r="AF36" s="126"/>
      <c r="AG36" s="126"/>
      <c r="AH36" s="126"/>
      <c r="AI36" s="126"/>
      <c r="AJ36" s="126"/>
      <c r="AK36" s="126"/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  <c r="AV36" s="126"/>
      <c r="AW36" s="126"/>
      <c r="AX36" s="126"/>
      <c r="AY36" s="126"/>
      <c r="AZ36" s="126"/>
      <c r="BA36" s="126"/>
      <c r="BB36" s="126"/>
      <c r="BC36" s="126"/>
      <c r="BD36" s="127"/>
      <c r="BE36" s="245">
        <f>BE32+BE29</f>
        <v>60000</v>
      </c>
      <c r="BF36" s="317"/>
      <c r="BG36" s="317"/>
      <c r="BH36" s="317"/>
      <c r="BI36" s="317"/>
      <c r="BJ36" s="317"/>
      <c r="BK36" s="317"/>
      <c r="BL36" s="317"/>
      <c r="BM36" s="317"/>
      <c r="BN36" s="317"/>
      <c r="BO36" s="317"/>
      <c r="BP36" s="317"/>
      <c r="BQ36" s="317"/>
      <c r="BR36" s="318"/>
      <c r="BS36" s="144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5"/>
      <c r="CE36" s="145"/>
      <c r="CF36" s="146"/>
      <c r="CG36" s="144"/>
      <c r="CH36" s="145"/>
      <c r="CI36" s="145"/>
      <c r="CJ36" s="145"/>
      <c r="CK36" s="145"/>
      <c r="CL36" s="145"/>
      <c r="CM36" s="145"/>
      <c r="CN36" s="145"/>
      <c r="CO36" s="145"/>
      <c r="CP36" s="145"/>
      <c r="CQ36" s="145"/>
      <c r="CR36" s="145"/>
      <c r="CS36" s="145"/>
      <c r="CT36" s="145"/>
      <c r="CU36" s="145"/>
      <c r="CV36" s="146"/>
      <c r="CW36" s="135">
        <f>CW32</f>
        <v>60000</v>
      </c>
      <c r="CX36" s="145"/>
      <c r="CY36" s="145"/>
      <c r="CZ36" s="145"/>
      <c r="DA36" s="145"/>
      <c r="DB36" s="145"/>
      <c r="DC36" s="145"/>
      <c r="DD36" s="145"/>
      <c r="DE36" s="145"/>
      <c r="DF36" s="145"/>
      <c r="DG36" s="145"/>
      <c r="DH36" s="145"/>
      <c r="DI36" s="146"/>
      <c r="DJ36" s="144"/>
      <c r="DK36" s="145"/>
      <c r="DL36" s="145"/>
      <c r="DM36" s="145"/>
      <c r="DN36" s="145"/>
      <c r="DO36" s="145"/>
      <c r="DP36" s="145"/>
      <c r="DQ36" s="145"/>
      <c r="DR36" s="145"/>
      <c r="DS36" s="145"/>
      <c r="DT36" s="145"/>
      <c r="DU36" s="146"/>
      <c r="DW36" s="35">
        <v>60000</v>
      </c>
    </row>
    <row r="37" spans="1:127" s="6" customFormat="1" ht="16.5" customHeight="1" x14ac:dyDescent="0.2">
      <c r="A37" s="297" t="s">
        <v>239</v>
      </c>
      <c r="B37" s="298"/>
      <c r="C37" s="298"/>
      <c r="D37" s="298"/>
      <c r="E37" s="298"/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98"/>
      <c r="R37" s="298"/>
      <c r="S37" s="298"/>
      <c r="T37" s="298"/>
      <c r="U37" s="298"/>
      <c r="V37" s="298"/>
      <c r="W37" s="298"/>
      <c r="X37" s="298"/>
      <c r="Y37" s="298"/>
      <c r="Z37" s="298"/>
      <c r="AA37" s="298"/>
      <c r="AB37" s="298"/>
      <c r="AC37" s="298"/>
      <c r="AD37" s="298"/>
      <c r="AE37" s="298"/>
      <c r="AF37" s="298"/>
      <c r="AG37" s="298"/>
      <c r="AH37" s="298"/>
      <c r="AI37" s="298"/>
      <c r="AJ37" s="298"/>
      <c r="AK37" s="298"/>
      <c r="AL37" s="298"/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  <c r="BJ37" s="298"/>
      <c r="BK37" s="298"/>
      <c r="BL37" s="298"/>
      <c r="BM37" s="298"/>
      <c r="BN37" s="298"/>
      <c r="BO37" s="298"/>
      <c r="BP37" s="298"/>
      <c r="BQ37" s="298"/>
      <c r="BR37" s="298"/>
      <c r="BS37" s="298"/>
      <c r="BT37" s="298"/>
      <c r="BU37" s="298"/>
      <c r="BV37" s="298"/>
      <c r="BW37" s="298"/>
      <c r="BX37" s="298"/>
      <c r="BY37" s="298"/>
      <c r="BZ37" s="298"/>
      <c r="CA37" s="298"/>
      <c r="CB37" s="298"/>
      <c r="CC37" s="298"/>
      <c r="CD37" s="298"/>
      <c r="CE37" s="298"/>
      <c r="CF37" s="298"/>
      <c r="CG37" s="298"/>
      <c r="CH37" s="298"/>
      <c r="CI37" s="298"/>
      <c r="CJ37" s="298"/>
      <c r="CK37" s="298"/>
      <c r="CL37" s="298"/>
      <c r="CM37" s="298"/>
      <c r="CN37" s="298"/>
      <c r="CO37" s="298"/>
      <c r="CP37" s="298"/>
      <c r="CQ37" s="298"/>
      <c r="CR37" s="298"/>
      <c r="CS37" s="298"/>
      <c r="CT37" s="298"/>
      <c r="CU37" s="298"/>
      <c r="CV37" s="298"/>
      <c r="CW37" s="298"/>
      <c r="CX37" s="298"/>
      <c r="CY37" s="298"/>
      <c r="CZ37" s="298"/>
      <c r="DA37" s="298"/>
      <c r="DB37" s="298"/>
      <c r="DC37" s="298"/>
      <c r="DD37" s="298"/>
      <c r="DE37" s="298"/>
      <c r="DF37" s="298"/>
      <c r="DG37" s="298"/>
      <c r="DH37" s="298"/>
      <c r="DI37" s="298"/>
      <c r="DJ37" s="298"/>
      <c r="DK37" s="298"/>
      <c r="DL37" s="298"/>
      <c r="DM37" s="298"/>
      <c r="DN37" s="298"/>
      <c r="DO37" s="298"/>
      <c r="DP37" s="298"/>
      <c r="DQ37" s="298"/>
      <c r="DR37" s="298"/>
      <c r="DS37" s="298"/>
      <c r="DT37" s="298"/>
      <c r="DU37" s="298"/>
      <c r="DW37" s="35"/>
    </row>
    <row r="39" spans="1:127" s="5" customFormat="1" x14ac:dyDescent="0.25">
      <c r="A39" s="5" t="s">
        <v>74</v>
      </c>
      <c r="DW39" s="38"/>
    </row>
    <row r="40" spans="1:127" s="5" customFormat="1" ht="12.75" customHeight="1" x14ac:dyDescent="0.25">
      <c r="DW40" s="38"/>
    </row>
    <row r="41" spans="1:127" s="3" customFormat="1" ht="18.95" customHeight="1" x14ac:dyDescent="0.2">
      <c r="A41" s="201" t="s">
        <v>3</v>
      </c>
      <c r="B41" s="202"/>
      <c r="C41" s="202"/>
      <c r="D41" s="202"/>
      <c r="E41" s="202"/>
      <c r="F41" s="203"/>
      <c r="G41" s="201" t="s">
        <v>75</v>
      </c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3"/>
      <c r="AC41" s="201" t="s">
        <v>219</v>
      </c>
      <c r="AD41" s="70"/>
      <c r="AE41" s="70"/>
      <c r="AF41" s="70"/>
      <c r="AG41" s="70"/>
      <c r="AH41" s="70"/>
      <c r="AI41" s="70"/>
      <c r="AJ41" s="70"/>
      <c r="AK41" s="70"/>
      <c r="AL41" s="201" t="s">
        <v>76</v>
      </c>
      <c r="AM41" s="70"/>
      <c r="AN41" s="70"/>
      <c r="AO41" s="70"/>
      <c r="AP41" s="70"/>
      <c r="AQ41" s="70"/>
      <c r="AR41" s="70"/>
      <c r="AS41" s="70"/>
      <c r="AT41" s="70"/>
      <c r="AU41" s="71"/>
      <c r="AV41" s="307" t="s">
        <v>240</v>
      </c>
      <c r="AW41" s="308"/>
      <c r="AX41" s="308"/>
      <c r="AY41" s="308"/>
      <c r="AZ41" s="308"/>
      <c r="BA41" s="308"/>
      <c r="BB41" s="308"/>
      <c r="BC41" s="308"/>
      <c r="BD41" s="309"/>
      <c r="BE41" s="201" t="s">
        <v>241</v>
      </c>
      <c r="BF41" s="202"/>
      <c r="BG41" s="202"/>
      <c r="BH41" s="202"/>
      <c r="BI41" s="202"/>
      <c r="BJ41" s="202"/>
      <c r="BK41" s="202"/>
      <c r="BL41" s="202"/>
      <c r="BM41" s="202"/>
      <c r="BN41" s="202"/>
      <c r="BO41" s="202"/>
      <c r="BP41" s="202"/>
      <c r="BQ41" s="202"/>
      <c r="BR41" s="203"/>
      <c r="BS41" s="210" t="s">
        <v>0</v>
      </c>
      <c r="BT41" s="168"/>
      <c r="BU41" s="168"/>
      <c r="BV41" s="168"/>
      <c r="BW41" s="168"/>
      <c r="BX41" s="168"/>
      <c r="BY41" s="168"/>
      <c r="BZ41" s="168"/>
      <c r="CA41" s="168"/>
      <c r="CB41" s="168"/>
      <c r="CC41" s="168"/>
      <c r="CD41" s="168"/>
      <c r="CE41" s="168"/>
      <c r="CF41" s="168"/>
      <c r="CG41" s="168"/>
      <c r="CH41" s="168"/>
      <c r="CI41" s="168"/>
      <c r="CJ41" s="168"/>
      <c r="CK41" s="168"/>
      <c r="CL41" s="168"/>
      <c r="CM41" s="168"/>
      <c r="CN41" s="168"/>
      <c r="CO41" s="168"/>
      <c r="CP41" s="168"/>
      <c r="CQ41" s="168"/>
      <c r="CR41" s="168"/>
      <c r="CS41" s="168"/>
      <c r="CT41" s="168"/>
      <c r="CU41" s="168"/>
      <c r="CV41" s="168"/>
      <c r="CW41" s="168"/>
      <c r="CX41" s="168"/>
      <c r="CY41" s="168"/>
      <c r="CZ41" s="168"/>
      <c r="DA41" s="168"/>
      <c r="DB41" s="168"/>
      <c r="DC41" s="168"/>
      <c r="DD41" s="168"/>
      <c r="DE41" s="168"/>
      <c r="DF41" s="168"/>
      <c r="DG41" s="168"/>
      <c r="DH41" s="168"/>
      <c r="DI41" s="168"/>
      <c r="DJ41" s="168"/>
      <c r="DK41" s="168"/>
      <c r="DL41" s="168"/>
      <c r="DM41" s="168"/>
      <c r="DN41" s="168"/>
      <c r="DO41" s="168"/>
      <c r="DP41" s="168"/>
      <c r="DQ41" s="168"/>
      <c r="DR41" s="168"/>
      <c r="DS41" s="168"/>
      <c r="DT41" s="168"/>
      <c r="DU41" s="169"/>
      <c r="DW41" s="42"/>
    </row>
    <row r="42" spans="1:127" s="3" customFormat="1" ht="67.7" customHeight="1" x14ac:dyDescent="0.2">
      <c r="A42" s="204"/>
      <c r="B42" s="205"/>
      <c r="C42" s="205"/>
      <c r="D42" s="205"/>
      <c r="E42" s="205"/>
      <c r="F42" s="206"/>
      <c r="G42" s="204"/>
      <c r="H42" s="205"/>
      <c r="I42" s="205"/>
      <c r="J42" s="205"/>
      <c r="K42" s="205"/>
      <c r="L42" s="205"/>
      <c r="M42" s="205"/>
      <c r="N42" s="205"/>
      <c r="O42" s="205"/>
      <c r="P42" s="205"/>
      <c r="Q42" s="205"/>
      <c r="R42" s="205"/>
      <c r="S42" s="205"/>
      <c r="T42" s="205"/>
      <c r="U42" s="205"/>
      <c r="V42" s="205"/>
      <c r="W42" s="205"/>
      <c r="X42" s="205"/>
      <c r="Y42" s="205"/>
      <c r="Z42" s="205"/>
      <c r="AA42" s="205"/>
      <c r="AB42" s="206"/>
      <c r="AC42" s="223"/>
      <c r="AD42" s="224"/>
      <c r="AE42" s="224"/>
      <c r="AF42" s="224"/>
      <c r="AG42" s="224"/>
      <c r="AH42" s="224"/>
      <c r="AI42" s="224"/>
      <c r="AJ42" s="224"/>
      <c r="AK42" s="224"/>
      <c r="AL42" s="223"/>
      <c r="AM42" s="306"/>
      <c r="AN42" s="306"/>
      <c r="AO42" s="306"/>
      <c r="AP42" s="306"/>
      <c r="AQ42" s="306"/>
      <c r="AR42" s="306"/>
      <c r="AS42" s="306"/>
      <c r="AT42" s="306"/>
      <c r="AU42" s="225"/>
      <c r="AV42" s="310"/>
      <c r="AW42" s="310"/>
      <c r="AX42" s="310"/>
      <c r="AY42" s="310"/>
      <c r="AZ42" s="310"/>
      <c r="BA42" s="310"/>
      <c r="BB42" s="310"/>
      <c r="BC42" s="310"/>
      <c r="BD42" s="311"/>
      <c r="BE42" s="204"/>
      <c r="BF42" s="205"/>
      <c r="BG42" s="205"/>
      <c r="BH42" s="205"/>
      <c r="BI42" s="205"/>
      <c r="BJ42" s="205"/>
      <c r="BK42" s="205"/>
      <c r="BL42" s="205"/>
      <c r="BM42" s="205"/>
      <c r="BN42" s="205"/>
      <c r="BO42" s="205"/>
      <c r="BP42" s="205"/>
      <c r="BQ42" s="205"/>
      <c r="BR42" s="206"/>
      <c r="BS42" s="218" t="s">
        <v>169</v>
      </c>
      <c r="BT42" s="183"/>
      <c r="BU42" s="183"/>
      <c r="BV42" s="183"/>
      <c r="BW42" s="183"/>
      <c r="BX42" s="183"/>
      <c r="BY42" s="183"/>
      <c r="BZ42" s="183"/>
      <c r="CA42" s="183"/>
      <c r="CB42" s="183"/>
      <c r="CC42" s="183"/>
      <c r="CD42" s="183"/>
      <c r="CE42" s="183"/>
      <c r="CF42" s="184"/>
      <c r="CG42" s="218" t="s">
        <v>176</v>
      </c>
      <c r="CH42" s="183"/>
      <c r="CI42" s="183"/>
      <c r="CJ42" s="183"/>
      <c r="CK42" s="183"/>
      <c r="CL42" s="183"/>
      <c r="CM42" s="183"/>
      <c r="CN42" s="183"/>
      <c r="CO42" s="183"/>
      <c r="CP42" s="183"/>
      <c r="CQ42" s="183"/>
      <c r="CR42" s="183"/>
      <c r="CS42" s="183"/>
      <c r="CT42" s="183"/>
      <c r="CU42" s="183"/>
      <c r="CV42" s="184"/>
      <c r="CW42" s="303" t="s">
        <v>18</v>
      </c>
      <c r="CX42" s="304"/>
      <c r="CY42" s="304"/>
      <c r="CZ42" s="304"/>
      <c r="DA42" s="304"/>
      <c r="DB42" s="304"/>
      <c r="DC42" s="304"/>
      <c r="DD42" s="304"/>
      <c r="DE42" s="304"/>
      <c r="DF42" s="304"/>
      <c r="DG42" s="304"/>
      <c r="DH42" s="304"/>
      <c r="DI42" s="304"/>
      <c r="DJ42" s="304"/>
      <c r="DK42" s="304"/>
      <c r="DL42" s="304"/>
      <c r="DM42" s="304"/>
      <c r="DN42" s="304"/>
      <c r="DO42" s="304"/>
      <c r="DP42" s="304"/>
      <c r="DQ42" s="304"/>
      <c r="DR42" s="304"/>
      <c r="DS42" s="304"/>
      <c r="DT42" s="304"/>
      <c r="DU42" s="305"/>
      <c r="DW42" s="42"/>
    </row>
    <row r="43" spans="1:127" s="3" customFormat="1" ht="32.25" customHeight="1" x14ac:dyDescent="0.2">
      <c r="A43" s="207"/>
      <c r="B43" s="208"/>
      <c r="C43" s="208"/>
      <c r="D43" s="208"/>
      <c r="E43" s="208"/>
      <c r="F43" s="209"/>
      <c r="G43" s="207"/>
      <c r="H43" s="208"/>
      <c r="I43" s="208"/>
      <c r="J43" s="208"/>
      <c r="K43" s="208"/>
      <c r="L43" s="208"/>
      <c r="M43" s="208"/>
      <c r="N43" s="208"/>
      <c r="O43" s="208"/>
      <c r="P43" s="208"/>
      <c r="Q43" s="208"/>
      <c r="R43" s="208"/>
      <c r="S43" s="208"/>
      <c r="T43" s="208"/>
      <c r="U43" s="208"/>
      <c r="V43" s="208"/>
      <c r="W43" s="208"/>
      <c r="X43" s="208"/>
      <c r="Y43" s="208"/>
      <c r="Z43" s="208"/>
      <c r="AA43" s="208"/>
      <c r="AB43" s="209"/>
      <c r="AC43" s="72"/>
      <c r="AD43" s="73"/>
      <c r="AE43" s="73"/>
      <c r="AF43" s="73"/>
      <c r="AG43" s="73"/>
      <c r="AH43" s="73"/>
      <c r="AI43" s="73"/>
      <c r="AJ43" s="73"/>
      <c r="AK43" s="73"/>
      <c r="AL43" s="72"/>
      <c r="AM43" s="73"/>
      <c r="AN43" s="73"/>
      <c r="AO43" s="73"/>
      <c r="AP43" s="73"/>
      <c r="AQ43" s="73"/>
      <c r="AR43" s="73"/>
      <c r="AS43" s="73"/>
      <c r="AT43" s="73"/>
      <c r="AU43" s="74"/>
      <c r="AV43" s="312"/>
      <c r="AW43" s="312"/>
      <c r="AX43" s="312"/>
      <c r="AY43" s="312"/>
      <c r="AZ43" s="312"/>
      <c r="BA43" s="312"/>
      <c r="BB43" s="312"/>
      <c r="BC43" s="312"/>
      <c r="BD43" s="313"/>
      <c r="BE43" s="207"/>
      <c r="BF43" s="208"/>
      <c r="BG43" s="208"/>
      <c r="BH43" s="208"/>
      <c r="BI43" s="208"/>
      <c r="BJ43" s="208"/>
      <c r="BK43" s="208"/>
      <c r="BL43" s="208"/>
      <c r="BM43" s="208"/>
      <c r="BN43" s="208"/>
      <c r="BO43" s="208"/>
      <c r="BP43" s="208"/>
      <c r="BQ43" s="208"/>
      <c r="BR43" s="209"/>
      <c r="BS43" s="185"/>
      <c r="BT43" s="186"/>
      <c r="BU43" s="186"/>
      <c r="BV43" s="186"/>
      <c r="BW43" s="186"/>
      <c r="BX43" s="186"/>
      <c r="BY43" s="186"/>
      <c r="BZ43" s="186"/>
      <c r="CA43" s="186"/>
      <c r="CB43" s="186"/>
      <c r="CC43" s="186"/>
      <c r="CD43" s="186"/>
      <c r="CE43" s="186"/>
      <c r="CF43" s="187"/>
      <c r="CG43" s="185"/>
      <c r="CH43" s="186"/>
      <c r="CI43" s="186"/>
      <c r="CJ43" s="186"/>
      <c r="CK43" s="186"/>
      <c r="CL43" s="186"/>
      <c r="CM43" s="186"/>
      <c r="CN43" s="186"/>
      <c r="CO43" s="186"/>
      <c r="CP43" s="186"/>
      <c r="CQ43" s="186"/>
      <c r="CR43" s="186"/>
      <c r="CS43" s="186"/>
      <c r="CT43" s="186"/>
      <c r="CU43" s="186"/>
      <c r="CV43" s="187"/>
      <c r="CW43" s="210" t="s">
        <v>2</v>
      </c>
      <c r="CX43" s="211"/>
      <c r="CY43" s="211"/>
      <c r="CZ43" s="211"/>
      <c r="DA43" s="211"/>
      <c r="DB43" s="211"/>
      <c r="DC43" s="211"/>
      <c r="DD43" s="211"/>
      <c r="DE43" s="211"/>
      <c r="DF43" s="211"/>
      <c r="DG43" s="211"/>
      <c r="DH43" s="211"/>
      <c r="DI43" s="212"/>
      <c r="DJ43" s="210" t="s">
        <v>43</v>
      </c>
      <c r="DK43" s="211"/>
      <c r="DL43" s="211"/>
      <c r="DM43" s="211"/>
      <c r="DN43" s="211"/>
      <c r="DO43" s="211"/>
      <c r="DP43" s="211"/>
      <c r="DQ43" s="211"/>
      <c r="DR43" s="211"/>
      <c r="DS43" s="211"/>
      <c r="DT43" s="211"/>
      <c r="DU43" s="212"/>
      <c r="DW43" s="42"/>
    </row>
    <row r="44" spans="1:127" s="7" customFormat="1" ht="12.75" x14ac:dyDescent="0.2">
      <c r="A44" s="213">
        <v>1</v>
      </c>
      <c r="B44" s="214"/>
      <c r="C44" s="214"/>
      <c r="D44" s="214"/>
      <c r="E44" s="214"/>
      <c r="F44" s="215"/>
      <c r="G44" s="213">
        <v>2</v>
      </c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5"/>
      <c r="AC44" s="299">
        <v>3</v>
      </c>
      <c r="AD44" s="300"/>
      <c r="AE44" s="300"/>
      <c r="AF44" s="300"/>
      <c r="AG44" s="300"/>
      <c r="AH44" s="300"/>
      <c r="AI44" s="300"/>
      <c r="AJ44" s="300"/>
      <c r="AK44" s="300"/>
      <c r="AL44" s="299">
        <v>4</v>
      </c>
      <c r="AM44" s="300"/>
      <c r="AN44" s="300"/>
      <c r="AO44" s="300"/>
      <c r="AP44" s="300"/>
      <c r="AQ44" s="300"/>
      <c r="AR44" s="300"/>
      <c r="AS44" s="300"/>
      <c r="AT44" s="300"/>
      <c r="AU44" s="301"/>
      <c r="AV44" s="302">
        <v>5</v>
      </c>
      <c r="AW44" s="300"/>
      <c r="AX44" s="300"/>
      <c r="AY44" s="300"/>
      <c r="AZ44" s="300"/>
      <c r="BA44" s="300"/>
      <c r="BB44" s="300"/>
      <c r="BC44" s="300"/>
      <c r="BD44" s="301"/>
      <c r="BE44" s="213">
        <v>6</v>
      </c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5"/>
      <c r="BS44" s="213">
        <v>7</v>
      </c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5"/>
      <c r="CG44" s="213">
        <v>8</v>
      </c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5"/>
      <c r="CW44" s="213">
        <v>9</v>
      </c>
      <c r="CX44" s="214"/>
      <c r="CY44" s="214"/>
      <c r="CZ44" s="214"/>
      <c r="DA44" s="214"/>
      <c r="DB44" s="214"/>
      <c r="DC44" s="214"/>
      <c r="DD44" s="214"/>
      <c r="DE44" s="214"/>
      <c r="DF44" s="214"/>
      <c r="DG44" s="214"/>
      <c r="DH44" s="214"/>
      <c r="DI44" s="215"/>
      <c r="DJ44" s="213">
        <v>10</v>
      </c>
      <c r="DK44" s="214"/>
      <c r="DL44" s="214"/>
      <c r="DM44" s="214"/>
      <c r="DN44" s="214"/>
      <c r="DO44" s="214"/>
      <c r="DP44" s="214"/>
      <c r="DQ44" s="214"/>
      <c r="DR44" s="214"/>
      <c r="DS44" s="214"/>
      <c r="DT44" s="214"/>
      <c r="DU44" s="215"/>
      <c r="DW44" s="40"/>
    </row>
    <row r="45" spans="1:127" s="6" customFormat="1" ht="15.75" customHeight="1" x14ac:dyDescent="0.2">
      <c r="A45" s="147" t="s">
        <v>6</v>
      </c>
      <c r="B45" s="148"/>
      <c r="C45" s="148"/>
      <c r="D45" s="148"/>
      <c r="E45" s="148"/>
      <c r="F45" s="149"/>
      <c r="G45" s="141" t="s">
        <v>255</v>
      </c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4"/>
      <c r="AC45" s="299" t="s">
        <v>1</v>
      </c>
      <c r="AD45" s="300"/>
      <c r="AE45" s="300"/>
      <c r="AF45" s="300"/>
      <c r="AG45" s="300"/>
      <c r="AH45" s="300"/>
      <c r="AI45" s="300"/>
      <c r="AJ45" s="300"/>
      <c r="AK45" s="300"/>
      <c r="AL45" s="299" t="s">
        <v>1</v>
      </c>
      <c r="AM45" s="300"/>
      <c r="AN45" s="300"/>
      <c r="AO45" s="300"/>
      <c r="AP45" s="300"/>
      <c r="AQ45" s="300"/>
      <c r="AR45" s="300"/>
      <c r="AS45" s="300"/>
      <c r="AT45" s="300"/>
      <c r="AU45" s="301"/>
      <c r="AV45" s="302" t="s">
        <v>1</v>
      </c>
      <c r="AW45" s="300"/>
      <c r="AX45" s="300"/>
      <c r="AY45" s="300"/>
      <c r="AZ45" s="300"/>
      <c r="BA45" s="300"/>
      <c r="BB45" s="300"/>
      <c r="BC45" s="300"/>
      <c r="BD45" s="301"/>
      <c r="BE45" s="135">
        <f>BE49</f>
        <v>50000</v>
      </c>
      <c r="BF45" s="145"/>
      <c r="BG45" s="145"/>
      <c r="BH45" s="145"/>
      <c r="BI45" s="145"/>
      <c r="BJ45" s="145"/>
      <c r="BK45" s="145"/>
      <c r="BL45" s="145"/>
      <c r="BM45" s="145"/>
      <c r="BN45" s="145"/>
      <c r="BO45" s="145"/>
      <c r="BP45" s="145"/>
      <c r="BQ45" s="145"/>
      <c r="BR45" s="146"/>
      <c r="BS45" s="144"/>
      <c r="BT45" s="145"/>
      <c r="BU45" s="145"/>
      <c r="BV45" s="145"/>
      <c r="BW45" s="145"/>
      <c r="BX45" s="145"/>
      <c r="BY45" s="145"/>
      <c r="BZ45" s="145"/>
      <c r="CA45" s="145"/>
      <c r="CB45" s="145"/>
      <c r="CC45" s="145"/>
      <c r="CD45" s="145"/>
      <c r="CE45" s="145"/>
      <c r="CF45" s="146"/>
      <c r="CG45" s="144"/>
      <c r="CH45" s="145"/>
      <c r="CI45" s="145"/>
      <c r="CJ45" s="145"/>
      <c r="CK45" s="145"/>
      <c r="CL45" s="145"/>
      <c r="CM45" s="145"/>
      <c r="CN45" s="145"/>
      <c r="CO45" s="145"/>
      <c r="CP45" s="145"/>
      <c r="CQ45" s="145"/>
      <c r="CR45" s="145"/>
      <c r="CS45" s="145"/>
      <c r="CT45" s="145"/>
      <c r="CU45" s="145"/>
      <c r="CV45" s="146"/>
      <c r="CW45" s="278">
        <f>CW49</f>
        <v>50000</v>
      </c>
      <c r="CX45" s="314"/>
      <c r="CY45" s="314"/>
      <c r="CZ45" s="314"/>
      <c r="DA45" s="314"/>
      <c r="DB45" s="314"/>
      <c r="DC45" s="314"/>
      <c r="DD45" s="314"/>
      <c r="DE45" s="314"/>
      <c r="DF45" s="314"/>
      <c r="DG45" s="314"/>
      <c r="DH45" s="314"/>
      <c r="DI45" s="315"/>
      <c r="DJ45" s="151"/>
      <c r="DK45" s="152"/>
      <c r="DL45" s="152"/>
      <c r="DM45" s="152"/>
      <c r="DN45" s="152"/>
      <c r="DO45" s="152"/>
      <c r="DP45" s="152"/>
      <c r="DQ45" s="152"/>
      <c r="DR45" s="152"/>
      <c r="DS45" s="152"/>
      <c r="DT45" s="152"/>
      <c r="DU45" s="153"/>
      <c r="DW45" s="35"/>
    </row>
    <row r="46" spans="1:127" s="6" customFormat="1" ht="16.5" customHeight="1" x14ac:dyDescent="0.2">
      <c r="A46" s="197"/>
      <c r="B46" s="198"/>
      <c r="C46" s="198"/>
      <c r="D46" s="198"/>
      <c r="E46" s="198"/>
      <c r="F46" s="199"/>
      <c r="G46" s="200" t="s">
        <v>0</v>
      </c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9"/>
      <c r="AC46" s="299" t="s">
        <v>1</v>
      </c>
      <c r="AD46" s="300"/>
      <c r="AE46" s="300"/>
      <c r="AF46" s="300"/>
      <c r="AG46" s="300"/>
      <c r="AH46" s="300"/>
      <c r="AI46" s="300"/>
      <c r="AJ46" s="300"/>
      <c r="AK46" s="300"/>
      <c r="AL46" s="299" t="s">
        <v>1</v>
      </c>
      <c r="AM46" s="300"/>
      <c r="AN46" s="300"/>
      <c r="AO46" s="300"/>
      <c r="AP46" s="300"/>
      <c r="AQ46" s="300"/>
      <c r="AR46" s="300"/>
      <c r="AS46" s="300"/>
      <c r="AT46" s="300"/>
      <c r="AU46" s="301"/>
      <c r="AV46" s="302" t="s">
        <v>1</v>
      </c>
      <c r="AW46" s="300"/>
      <c r="AX46" s="300"/>
      <c r="AY46" s="300"/>
      <c r="AZ46" s="300"/>
      <c r="BA46" s="300"/>
      <c r="BB46" s="300"/>
      <c r="BC46" s="300"/>
      <c r="BD46" s="301"/>
      <c r="BE46" s="144" t="s">
        <v>1</v>
      </c>
      <c r="BF46" s="145"/>
      <c r="BG46" s="145"/>
      <c r="BH46" s="145"/>
      <c r="BI46" s="145"/>
      <c r="BJ46" s="145"/>
      <c r="BK46" s="145"/>
      <c r="BL46" s="145"/>
      <c r="BM46" s="145"/>
      <c r="BN46" s="145"/>
      <c r="BO46" s="145"/>
      <c r="BP46" s="145"/>
      <c r="BQ46" s="145"/>
      <c r="BR46" s="146"/>
      <c r="BS46" s="144" t="s">
        <v>1</v>
      </c>
      <c r="BT46" s="145"/>
      <c r="BU46" s="145"/>
      <c r="BV46" s="145"/>
      <c r="BW46" s="145"/>
      <c r="BX46" s="145"/>
      <c r="BY46" s="145"/>
      <c r="BZ46" s="145"/>
      <c r="CA46" s="145"/>
      <c r="CB46" s="145"/>
      <c r="CC46" s="145"/>
      <c r="CD46" s="145"/>
      <c r="CE46" s="145"/>
      <c r="CF46" s="146"/>
      <c r="CG46" s="144" t="s">
        <v>1</v>
      </c>
      <c r="CH46" s="145"/>
      <c r="CI46" s="145"/>
      <c r="CJ46" s="145"/>
      <c r="CK46" s="145"/>
      <c r="CL46" s="145"/>
      <c r="CM46" s="145"/>
      <c r="CN46" s="145"/>
      <c r="CO46" s="145"/>
      <c r="CP46" s="145"/>
      <c r="CQ46" s="145"/>
      <c r="CR46" s="145"/>
      <c r="CS46" s="145"/>
      <c r="CT46" s="145"/>
      <c r="CU46" s="145"/>
      <c r="CV46" s="146"/>
      <c r="CW46" s="151" t="s">
        <v>1</v>
      </c>
      <c r="CX46" s="152"/>
      <c r="CY46" s="152"/>
      <c r="CZ46" s="152"/>
      <c r="DA46" s="152"/>
      <c r="DB46" s="152"/>
      <c r="DC46" s="152"/>
      <c r="DD46" s="152"/>
      <c r="DE46" s="152"/>
      <c r="DF46" s="152"/>
      <c r="DG46" s="152"/>
      <c r="DH46" s="152"/>
      <c r="DI46" s="153"/>
      <c r="DJ46" s="151" t="s">
        <v>1</v>
      </c>
      <c r="DK46" s="152"/>
      <c r="DL46" s="152"/>
      <c r="DM46" s="152"/>
      <c r="DN46" s="152"/>
      <c r="DO46" s="152"/>
      <c r="DP46" s="152"/>
      <c r="DQ46" s="152"/>
      <c r="DR46" s="152"/>
      <c r="DS46" s="152"/>
      <c r="DT46" s="152"/>
      <c r="DU46" s="153"/>
      <c r="DW46" s="35"/>
    </row>
    <row r="47" spans="1:127" s="6" customFormat="1" ht="94.7" customHeight="1" x14ac:dyDescent="0.2">
      <c r="A47" s="197" t="s">
        <v>25</v>
      </c>
      <c r="B47" s="198"/>
      <c r="C47" s="198"/>
      <c r="D47" s="198"/>
      <c r="E47" s="198"/>
      <c r="F47" s="199"/>
      <c r="G47" s="200" t="s">
        <v>278</v>
      </c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  <c r="AA47" s="128"/>
      <c r="AB47" s="129"/>
      <c r="AC47" s="263">
        <v>293</v>
      </c>
      <c r="AD47" s="264"/>
      <c r="AE47" s="264"/>
      <c r="AF47" s="264"/>
      <c r="AG47" s="264"/>
      <c r="AH47" s="264"/>
      <c r="AI47" s="264"/>
      <c r="AJ47" s="264"/>
      <c r="AK47" s="264"/>
      <c r="AL47" s="296">
        <v>12500</v>
      </c>
      <c r="AM47" s="117"/>
      <c r="AN47" s="117"/>
      <c r="AO47" s="117"/>
      <c r="AP47" s="117"/>
      <c r="AQ47" s="117"/>
      <c r="AR47" s="117"/>
      <c r="AS47" s="117"/>
      <c r="AT47" s="117"/>
      <c r="AU47" s="118"/>
      <c r="AV47" s="266">
        <v>4</v>
      </c>
      <c r="AW47" s="264"/>
      <c r="AX47" s="264"/>
      <c r="AY47" s="264"/>
      <c r="AZ47" s="264"/>
      <c r="BA47" s="264"/>
      <c r="BB47" s="264"/>
      <c r="BC47" s="264"/>
      <c r="BD47" s="265"/>
      <c r="BE47" s="135">
        <f>AL47*AV47</f>
        <v>50000</v>
      </c>
      <c r="BF47" s="136"/>
      <c r="BG47" s="136"/>
      <c r="BH47" s="136"/>
      <c r="BI47" s="136"/>
      <c r="BJ47" s="136"/>
      <c r="BK47" s="136"/>
      <c r="BL47" s="136"/>
      <c r="BM47" s="136"/>
      <c r="BN47" s="136"/>
      <c r="BO47" s="136"/>
      <c r="BP47" s="136"/>
      <c r="BQ47" s="136"/>
      <c r="BR47" s="137"/>
      <c r="BS47" s="144"/>
      <c r="BT47" s="145"/>
      <c r="BU47" s="145"/>
      <c r="BV47" s="145"/>
      <c r="BW47" s="145"/>
      <c r="BX47" s="145"/>
      <c r="BY47" s="145"/>
      <c r="BZ47" s="145"/>
      <c r="CA47" s="145"/>
      <c r="CB47" s="145"/>
      <c r="CC47" s="145"/>
      <c r="CD47" s="145"/>
      <c r="CE47" s="145"/>
      <c r="CF47" s="146"/>
      <c r="CG47" s="144"/>
      <c r="CH47" s="145"/>
      <c r="CI47" s="145"/>
      <c r="CJ47" s="145"/>
      <c r="CK47" s="145"/>
      <c r="CL47" s="145"/>
      <c r="CM47" s="145"/>
      <c r="CN47" s="145"/>
      <c r="CO47" s="145"/>
      <c r="CP47" s="145"/>
      <c r="CQ47" s="145"/>
      <c r="CR47" s="145"/>
      <c r="CS47" s="145"/>
      <c r="CT47" s="145"/>
      <c r="CU47" s="145"/>
      <c r="CV47" s="146"/>
      <c r="CW47" s="278">
        <f>BE47</f>
        <v>50000</v>
      </c>
      <c r="CX47" s="152"/>
      <c r="CY47" s="152"/>
      <c r="CZ47" s="152"/>
      <c r="DA47" s="152"/>
      <c r="DB47" s="152"/>
      <c r="DC47" s="152"/>
      <c r="DD47" s="152"/>
      <c r="DE47" s="152"/>
      <c r="DF47" s="152"/>
      <c r="DG47" s="152"/>
      <c r="DH47" s="152"/>
      <c r="DI47" s="153"/>
      <c r="DJ47" s="151"/>
      <c r="DK47" s="152"/>
      <c r="DL47" s="152"/>
      <c r="DM47" s="152"/>
      <c r="DN47" s="152"/>
      <c r="DO47" s="152"/>
      <c r="DP47" s="152"/>
      <c r="DQ47" s="152"/>
      <c r="DR47" s="152"/>
      <c r="DS47" s="152"/>
      <c r="DT47" s="152"/>
      <c r="DU47" s="153"/>
      <c r="DW47" s="35">
        <v>50000</v>
      </c>
    </row>
    <row r="48" spans="1:127" s="6" customFormat="1" ht="37.5" customHeight="1" x14ac:dyDescent="0.2">
      <c r="A48" s="197" t="s">
        <v>26</v>
      </c>
      <c r="B48" s="198"/>
      <c r="C48" s="198"/>
      <c r="D48" s="198"/>
      <c r="E48" s="198"/>
      <c r="F48" s="199"/>
      <c r="G48" s="200" t="s">
        <v>279</v>
      </c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  <c r="AA48" s="128"/>
      <c r="AB48" s="129"/>
      <c r="AC48" s="263">
        <v>295</v>
      </c>
      <c r="AD48" s="264"/>
      <c r="AE48" s="264"/>
      <c r="AF48" s="264"/>
      <c r="AG48" s="264"/>
      <c r="AH48" s="264"/>
      <c r="AI48" s="264"/>
      <c r="AJ48" s="264"/>
      <c r="AK48" s="264"/>
      <c r="AL48" s="263">
        <v>12500</v>
      </c>
      <c r="AM48" s="264"/>
      <c r="AN48" s="264"/>
      <c r="AO48" s="264"/>
      <c r="AP48" s="264"/>
      <c r="AQ48" s="264"/>
      <c r="AR48" s="264"/>
      <c r="AS48" s="264"/>
      <c r="AT48" s="264"/>
      <c r="AU48" s="265"/>
      <c r="AV48" s="266"/>
      <c r="AW48" s="264"/>
      <c r="AX48" s="264"/>
      <c r="AY48" s="264"/>
      <c r="AZ48" s="264"/>
      <c r="BA48" s="264"/>
      <c r="BB48" s="264"/>
      <c r="BC48" s="264"/>
      <c r="BD48" s="265"/>
      <c r="BE48" s="135">
        <f>AL48*AV48</f>
        <v>0</v>
      </c>
      <c r="BF48" s="136"/>
      <c r="BG48" s="136"/>
      <c r="BH48" s="136"/>
      <c r="BI48" s="136"/>
      <c r="BJ48" s="136"/>
      <c r="BK48" s="136"/>
      <c r="BL48" s="136"/>
      <c r="BM48" s="136"/>
      <c r="BN48" s="136"/>
      <c r="BO48" s="136"/>
      <c r="BP48" s="136"/>
      <c r="BQ48" s="136"/>
      <c r="BR48" s="137"/>
      <c r="BS48" s="144"/>
      <c r="BT48" s="145"/>
      <c r="BU48" s="145"/>
      <c r="BV48" s="145"/>
      <c r="BW48" s="145"/>
      <c r="BX48" s="145"/>
      <c r="BY48" s="145"/>
      <c r="BZ48" s="145"/>
      <c r="CA48" s="145"/>
      <c r="CB48" s="145"/>
      <c r="CC48" s="145"/>
      <c r="CD48" s="145"/>
      <c r="CE48" s="145"/>
      <c r="CF48" s="146"/>
      <c r="CG48" s="144"/>
      <c r="CH48" s="145"/>
      <c r="CI48" s="145"/>
      <c r="CJ48" s="145"/>
      <c r="CK48" s="145"/>
      <c r="CL48" s="145"/>
      <c r="CM48" s="145"/>
      <c r="CN48" s="145"/>
      <c r="CO48" s="145"/>
      <c r="CP48" s="145"/>
      <c r="CQ48" s="145"/>
      <c r="CR48" s="145"/>
      <c r="CS48" s="145"/>
      <c r="CT48" s="145"/>
      <c r="CU48" s="145"/>
      <c r="CV48" s="146"/>
      <c r="CW48" s="278"/>
      <c r="CX48" s="152"/>
      <c r="CY48" s="152"/>
      <c r="CZ48" s="152"/>
      <c r="DA48" s="152"/>
      <c r="DB48" s="152"/>
      <c r="DC48" s="152"/>
      <c r="DD48" s="152"/>
      <c r="DE48" s="152"/>
      <c r="DF48" s="152"/>
      <c r="DG48" s="152"/>
      <c r="DH48" s="152"/>
      <c r="DI48" s="153"/>
      <c r="DJ48" s="151"/>
      <c r="DK48" s="152"/>
      <c r="DL48" s="152"/>
      <c r="DM48" s="152"/>
      <c r="DN48" s="152"/>
      <c r="DO48" s="152"/>
      <c r="DP48" s="152"/>
      <c r="DQ48" s="152"/>
      <c r="DR48" s="152"/>
      <c r="DS48" s="152"/>
      <c r="DT48" s="152"/>
      <c r="DU48" s="153"/>
      <c r="DW48" s="35">
        <v>50000</v>
      </c>
    </row>
    <row r="49" spans="1:127" s="6" customFormat="1" ht="16.5" customHeight="1" x14ac:dyDescent="0.2">
      <c r="A49" s="194" t="s">
        <v>16</v>
      </c>
      <c r="B49" s="113"/>
      <c r="C49" s="113"/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L49" s="113"/>
      <c r="AM49" s="113"/>
      <c r="AN49" s="113"/>
      <c r="AO49" s="113"/>
      <c r="AP49" s="113"/>
      <c r="AQ49" s="113"/>
      <c r="AR49" s="113"/>
      <c r="AS49" s="113"/>
      <c r="AT49" s="113"/>
      <c r="AU49" s="113"/>
      <c r="AV49" s="113"/>
      <c r="AW49" s="113"/>
      <c r="AX49" s="113"/>
      <c r="AY49" s="113"/>
      <c r="AZ49" s="113"/>
      <c r="BA49" s="113"/>
      <c r="BB49" s="113"/>
      <c r="BC49" s="113"/>
      <c r="BD49" s="114"/>
      <c r="BE49" s="135">
        <f>BE47+BE48</f>
        <v>50000</v>
      </c>
      <c r="BF49" s="145"/>
      <c r="BG49" s="145"/>
      <c r="BH49" s="145"/>
      <c r="BI49" s="145"/>
      <c r="BJ49" s="145"/>
      <c r="BK49" s="145"/>
      <c r="BL49" s="145"/>
      <c r="BM49" s="145"/>
      <c r="BN49" s="145"/>
      <c r="BO49" s="145"/>
      <c r="BP49" s="145"/>
      <c r="BQ49" s="145"/>
      <c r="BR49" s="146"/>
      <c r="BS49" s="144"/>
      <c r="BT49" s="145"/>
      <c r="BU49" s="145"/>
      <c r="BV49" s="145"/>
      <c r="BW49" s="145"/>
      <c r="BX49" s="145"/>
      <c r="BY49" s="145"/>
      <c r="BZ49" s="145"/>
      <c r="CA49" s="145"/>
      <c r="CB49" s="145"/>
      <c r="CC49" s="145"/>
      <c r="CD49" s="145"/>
      <c r="CE49" s="145"/>
      <c r="CF49" s="146"/>
      <c r="CG49" s="144"/>
      <c r="CH49" s="145"/>
      <c r="CI49" s="145"/>
      <c r="CJ49" s="145"/>
      <c r="CK49" s="145"/>
      <c r="CL49" s="145"/>
      <c r="CM49" s="145"/>
      <c r="CN49" s="145"/>
      <c r="CO49" s="145"/>
      <c r="CP49" s="145"/>
      <c r="CQ49" s="145"/>
      <c r="CR49" s="145"/>
      <c r="CS49" s="145"/>
      <c r="CT49" s="145"/>
      <c r="CU49" s="145"/>
      <c r="CV49" s="146"/>
      <c r="CW49" s="135">
        <f>CW47</f>
        <v>50000</v>
      </c>
      <c r="CX49" s="136"/>
      <c r="CY49" s="136"/>
      <c r="CZ49" s="136"/>
      <c r="DA49" s="136"/>
      <c r="DB49" s="136"/>
      <c r="DC49" s="136"/>
      <c r="DD49" s="136"/>
      <c r="DE49" s="136"/>
      <c r="DF49" s="136"/>
      <c r="DG49" s="136"/>
      <c r="DH49" s="136"/>
      <c r="DI49" s="137"/>
      <c r="DJ49" s="144"/>
      <c r="DK49" s="145"/>
      <c r="DL49" s="145"/>
      <c r="DM49" s="145"/>
      <c r="DN49" s="145"/>
      <c r="DO49" s="145"/>
      <c r="DP49" s="145"/>
      <c r="DQ49" s="145"/>
      <c r="DR49" s="145"/>
      <c r="DS49" s="145"/>
      <c r="DT49" s="145"/>
      <c r="DU49" s="146"/>
      <c r="DW49" s="35">
        <f>SUM(DW36:DW48)</f>
        <v>160000</v>
      </c>
    </row>
    <row r="50" spans="1:127" ht="21" customHeight="1" x14ac:dyDescent="0.25">
      <c r="A50" s="163" t="s">
        <v>242</v>
      </c>
      <c r="B50" s="164"/>
      <c r="C50" s="164"/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  <c r="AA50" s="164"/>
      <c r="AB50" s="164"/>
      <c r="AC50" s="164"/>
      <c r="AD50" s="164"/>
      <c r="AE50" s="164"/>
      <c r="AF50" s="164"/>
      <c r="AG50" s="164"/>
      <c r="AH50" s="164"/>
      <c r="AI50" s="164"/>
      <c r="AJ50" s="164"/>
      <c r="AK50" s="164"/>
      <c r="AL50" s="164"/>
      <c r="AM50" s="164"/>
      <c r="AN50" s="164"/>
      <c r="AO50" s="164"/>
      <c r="AP50" s="164"/>
      <c r="AQ50" s="164"/>
      <c r="AR50" s="164"/>
      <c r="AS50" s="164"/>
      <c r="AT50" s="164"/>
      <c r="AU50" s="164"/>
      <c r="AV50" s="164"/>
      <c r="AW50" s="164"/>
      <c r="AX50" s="164"/>
      <c r="AY50" s="164"/>
      <c r="AZ50" s="164"/>
      <c r="BA50" s="164"/>
      <c r="BB50" s="164"/>
      <c r="BC50" s="164"/>
      <c r="BD50" s="164"/>
      <c r="BE50" s="164"/>
      <c r="BF50" s="164"/>
      <c r="BG50" s="164"/>
      <c r="BH50" s="164"/>
      <c r="BI50" s="164"/>
      <c r="BJ50" s="164"/>
      <c r="BK50" s="164"/>
      <c r="BL50" s="164"/>
      <c r="BM50" s="164"/>
      <c r="BN50" s="164"/>
      <c r="BO50" s="164"/>
      <c r="BP50" s="164"/>
      <c r="BQ50" s="164"/>
      <c r="BR50" s="164"/>
      <c r="BS50" s="164"/>
      <c r="BT50" s="164"/>
      <c r="BU50" s="164"/>
      <c r="BV50" s="164"/>
      <c r="BW50" s="164"/>
      <c r="BX50" s="164"/>
      <c r="BY50" s="164"/>
      <c r="BZ50" s="164"/>
      <c r="CA50" s="164"/>
      <c r="CB50" s="164"/>
      <c r="CC50" s="164"/>
      <c r="CD50" s="164"/>
      <c r="CE50" s="164"/>
      <c r="CF50" s="164"/>
      <c r="CG50" s="164"/>
      <c r="CH50" s="164"/>
      <c r="CI50" s="164"/>
      <c r="CJ50" s="164"/>
      <c r="CK50" s="164"/>
      <c r="CL50" s="164"/>
      <c r="CM50" s="164"/>
      <c r="CN50" s="164"/>
      <c r="CO50" s="164"/>
      <c r="CP50" s="164"/>
      <c r="CQ50" s="164"/>
      <c r="CR50" s="164"/>
      <c r="CS50" s="164"/>
      <c r="CT50" s="164"/>
      <c r="CU50" s="164"/>
      <c r="CV50" s="164"/>
      <c r="CW50" s="164"/>
      <c r="CX50" s="164"/>
      <c r="CY50" s="164"/>
      <c r="CZ50" s="164"/>
      <c r="DA50" s="164"/>
      <c r="DB50" s="164"/>
      <c r="DC50" s="164"/>
      <c r="DD50" s="164"/>
      <c r="DE50" s="164"/>
      <c r="DF50" s="164"/>
      <c r="DG50" s="164"/>
      <c r="DH50" s="164"/>
      <c r="DI50" s="164"/>
      <c r="DJ50" s="164"/>
      <c r="DK50" s="164"/>
      <c r="DL50" s="164"/>
      <c r="DM50" s="164"/>
      <c r="DN50" s="164"/>
      <c r="DO50" s="164"/>
      <c r="DP50" s="164"/>
      <c r="DQ50" s="164"/>
      <c r="DR50" s="164"/>
      <c r="DS50" s="164"/>
      <c r="DT50" s="164"/>
      <c r="DU50" s="164"/>
    </row>
  </sheetData>
  <mergeCells count="270">
    <mergeCell ref="CW46:DI46"/>
    <mergeCell ref="DJ36:DU36"/>
    <mergeCell ref="BE36:BR36"/>
    <mergeCell ref="CW33:DI33"/>
    <mergeCell ref="DJ34:DU34"/>
    <mergeCell ref="BS47:CF47"/>
    <mergeCell ref="CG47:CV47"/>
    <mergeCell ref="CW47:DI47"/>
    <mergeCell ref="DJ47:DU47"/>
    <mergeCell ref="CG45:CV45"/>
    <mergeCell ref="DJ45:DU45"/>
    <mergeCell ref="BS45:CF45"/>
    <mergeCell ref="CW42:DU42"/>
    <mergeCell ref="CW36:DI36"/>
    <mergeCell ref="DJ35:DU35"/>
    <mergeCell ref="DJ33:DU33"/>
    <mergeCell ref="CW35:DI35"/>
    <mergeCell ref="CW44:DI44"/>
    <mergeCell ref="BE35:BR35"/>
    <mergeCell ref="A45:F45"/>
    <mergeCell ref="G41:AB43"/>
    <mergeCell ref="CG35:CV35"/>
    <mergeCell ref="A35:F35"/>
    <mergeCell ref="BE41:BR43"/>
    <mergeCell ref="A36:BD36"/>
    <mergeCell ref="CG36:CV36"/>
    <mergeCell ref="AC45:AK45"/>
    <mergeCell ref="AL45:AU45"/>
    <mergeCell ref="AV45:BD45"/>
    <mergeCell ref="A44:F44"/>
    <mergeCell ref="G44:AB44"/>
    <mergeCell ref="BE44:BR44"/>
    <mergeCell ref="BS44:CF44"/>
    <mergeCell ref="CG44:CV44"/>
    <mergeCell ref="BE45:BR45"/>
    <mergeCell ref="G45:AB45"/>
    <mergeCell ref="BS41:DU41"/>
    <mergeCell ref="BS42:CF43"/>
    <mergeCell ref="CG42:CV43"/>
    <mergeCell ref="BS35:CF35"/>
    <mergeCell ref="BS36:CF36"/>
    <mergeCell ref="AC35:AP35"/>
    <mergeCell ref="AQ35:BD35"/>
    <mergeCell ref="BE32:BR32"/>
    <mergeCell ref="A34:F34"/>
    <mergeCell ref="AC34:AP34"/>
    <mergeCell ref="AQ34:BD34"/>
    <mergeCell ref="A33:F33"/>
    <mergeCell ref="AC33:AP33"/>
    <mergeCell ref="AQ33:BD33"/>
    <mergeCell ref="BE34:BR34"/>
    <mergeCell ref="BE33:BR33"/>
    <mergeCell ref="A32:F32"/>
    <mergeCell ref="AC32:AP32"/>
    <mergeCell ref="AQ32:BD32"/>
    <mergeCell ref="G32:AB32"/>
    <mergeCell ref="CW32:DI32"/>
    <mergeCell ref="DJ32:DU32"/>
    <mergeCell ref="CG34:CV34"/>
    <mergeCell ref="BS32:CF32"/>
    <mergeCell ref="CW34:DI34"/>
    <mergeCell ref="BS33:CF33"/>
    <mergeCell ref="CG32:CV32"/>
    <mergeCell ref="CG33:CV33"/>
    <mergeCell ref="BS34:CF34"/>
    <mergeCell ref="A29:F29"/>
    <mergeCell ref="CW29:DI29"/>
    <mergeCell ref="CG30:CV30"/>
    <mergeCell ref="A30:F30"/>
    <mergeCell ref="AC30:AP30"/>
    <mergeCell ref="AQ30:BD30"/>
    <mergeCell ref="CW31:DI31"/>
    <mergeCell ref="G29:AB29"/>
    <mergeCell ref="DJ31:DU31"/>
    <mergeCell ref="CW30:DI30"/>
    <mergeCell ref="DJ30:DU30"/>
    <mergeCell ref="AC31:AP31"/>
    <mergeCell ref="AQ31:BD31"/>
    <mergeCell ref="BS31:CF31"/>
    <mergeCell ref="CG31:CV31"/>
    <mergeCell ref="G31:AB31"/>
    <mergeCell ref="G30:AB30"/>
    <mergeCell ref="BE31:BR31"/>
    <mergeCell ref="A31:F31"/>
    <mergeCell ref="DJ29:DU29"/>
    <mergeCell ref="BE30:BR30"/>
    <mergeCell ref="BS30:CF30"/>
    <mergeCell ref="CW28:DI28"/>
    <mergeCell ref="DJ28:DU28"/>
    <mergeCell ref="AC29:AP29"/>
    <mergeCell ref="AQ29:BD29"/>
    <mergeCell ref="BE29:BR29"/>
    <mergeCell ref="BS29:CF29"/>
    <mergeCell ref="BE28:BR28"/>
    <mergeCell ref="BS28:CF28"/>
    <mergeCell ref="CG29:CV29"/>
    <mergeCell ref="AQ13:BD13"/>
    <mergeCell ref="BS19:CF19"/>
    <mergeCell ref="DJ17:DU17"/>
    <mergeCell ref="AQ17:BD17"/>
    <mergeCell ref="BE17:BR17"/>
    <mergeCell ref="AQ18:BD18"/>
    <mergeCell ref="BS17:CF17"/>
    <mergeCell ref="BE18:BR18"/>
    <mergeCell ref="BS18:CF18"/>
    <mergeCell ref="CG18:CV18"/>
    <mergeCell ref="DJ18:DU18"/>
    <mergeCell ref="CG19:CV19"/>
    <mergeCell ref="CW18:DI18"/>
    <mergeCell ref="CW19:DI19"/>
    <mergeCell ref="AQ14:BD15"/>
    <mergeCell ref="DJ14:DU15"/>
    <mergeCell ref="CW13:DI13"/>
    <mergeCell ref="DJ13:DU13"/>
    <mergeCell ref="BE13:BR13"/>
    <mergeCell ref="BS13:CF13"/>
    <mergeCell ref="CG13:CV13"/>
    <mergeCell ref="BE14:BR15"/>
    <mergeCell ref="BS14:CF15"/>
    <mergeCell ref="CG14:CV15"/>
    <mergeCell ref="DJ20:DU20"/>
    <mergeCell ref="BE20:BR20"/>
    <mergeCell ref="BS20:CF20"/>
    <mergeCell ref="CG20:CV20"/>
    <mergeCell ref="DJ16:DU16"/>
    <mergeCell ref="DJ19:DU19"/>
    <mergeCell ref="BE19:BR19"/>
    <mergeCell ref="CW16:DI16"/>
    <mergeCell ref="CW20:DI20"/>
    <mergeCell ref="CW8:DI8"/>
    <mergeCell ref="DJ8:DU8"/>
    <mergeCell ref="DJ10:DU10"/>
    <mergeCell ref="CG11:CV12"/>
    <mergeCell ref="AC10:AP10"/>
    <mergeCell ref="BE11:BR12"/>
    <mergeCell ref="CW11:DI12"/>
    <mergeCell ref="DJ11:DU12"/>
    <mergeCell ref="CW10:DI10"/>
    <mergeCell ref="AC11:AP12"/>
    <mergeCell ref="AQ11:BD12"/>
    <mergeCell ref="BS11:CF12"/>
    <mergeCell ref="A10:F10"/>
    <mergeCell ref="CG10:CV10"/>
    <mergeCell ref="AQ10:BD10"/>
    <mergeCell ref="BE10:BR10"/>
    <mergeCell ref="BS10:CF10"/>
    <mergeCell ref="CG9:CV9"/>
    <mergeCell ref="CG8:CV8"/>
    <mergeCell ref="G9:AB9"/>
    <mergeCell ref="G10:AB10"/>
    <mergeCell ref="A5:F7"/>
    <mergeCell ref="CW7:DI7"/>
    <mergeCell ref="A9:F9"/>
    <mergeCell ref="AC9:AP9"/>
    <mergeCell ref="AQ9:BD9"/>
    <mergeCell ref="BE9:BR9"/>
    <mergeCell ref="BS9:CF9"/>
    <mergeCell ref="A8:F8"/>
    <mergeCell ref="BE5:BR7"/>
    <mergeCell ref="CW6:DU6"/>
    <mergeCell ref="BS5:DU5"/>
    <mergeCell ref="BS6:CF7"/>
    <mergeCell ref="CG6:CV7"/>
    <mergeCell ref="BE8:BR8"/>
    <mergeCell ref="BS8:CF8"/>
    <mergeCell ref="G5:AB7"/>
    <mergeCell ref="G8:AB8"/>
    <mergeCell ref="AQ5:BD7"/>
    <mergeCell ref="AQ8:BD8"/>
    <mergeCell ref="AC5:AP7"/>
    <mergeCell ref="AC8:AP8"/>
    <mergeCell ref="DJ7:DU7"/>
    <mergeCell ref="CW9:DI9"/>
    <mergeCell ref="DJ9:DU9"/>
    <mergeCell ref="A50:DU50"/>
    <mergeCell ref="AC41:AK43"/>
    <mergeCell ref="AL41:AU43"/>
    <mergeCell ref="AV41:BD43"/>
    <mergeCell ref="AC44:AK44"/>
    <mergeCell ref="AL44:AU44"/>
    <mergeCell ref="AV44:BD44"/>
    <mergeCell ref="A41:F43"/>
    <mergeCell ref="CW43:DI43"/>
    <mergeCell ref="DJ43:DU43"/>
    <mergeCell ref="A46:F46"/>
    <mergeCell ref="DJ44:DU44"/>
    <mergeCell ref="CW49:DI49"/>
    <mergeCell ref="DJ49:DU49"/>
    <mergeCell ref="BE49:BR49"/>
    <mergeCell ref="BS49:CF49"/>
    <mergeCell ref="CG49:CV49"/>
    <mergeCell ref="DJ46:DU46"/>
    <mergeCell ref="A47:F47"/>
    <mergeCell ref="BE47:BR47"/>
    <mergeCell ref="BS46:CF46"/>
    <mergeCell ref="CG46:CV46"/>
    <mergeCell ref="CW45:DI45"/>
    <mergeCell ref="BE46:BR46"/>
    <mergeCell ref="A49:BD49"/>
    <mergeCell ref="A20:BD20"/>
    <mergeCell ref="G19:AB19"/>
    <mergeCell ref="AC47:AK47"/>
    <mergeCell ref="AL47:AU47"/>
    <mergeCell ref="AV47:BD47"/>
    <mergeCell ref="G46:AB46"/>
    <mergeCell ref="G47:AB47"/>
    <mergeCell ref="A37:DU37"/>
    <mergeCell ref="A19:F19"/>
    <mergeCell ref="AC46:AK46"/>
    <mergeCell ref="AL46:AU46"/>
    <mergeCell ref="AV46:BD46"/>
    <mergeCell ref="G33:AB33"/>
    <mergeCell ref="G34:AB34"/>
    <mergeCell ref="G35:AB35"/>
    <mergeCell ref="AC19:AP19"/>
    <mergeCell ref="AQ19:BD19"/>
    <mergeCell ref="CW27:DI27"/>
    <mergeCell ref="DJ27:DU27"/>
    <mergeCell ref="BE25:BR27"/>
    <mergeCell ref="CW26:DU26"/>
    <mergeCell ref="BS25:DU25"/>
    <mergeCell ref="CG28:CV28"/>
    <mergeCell ref="AC16:AP16"/>
    <mergeCell ref="AQ16:BD16"/>
    <mergeCell ref="BE16:BR16"/>
    <mergeCell ref="BS16:CF16"/>
    <mergeCell ref="CG16:CV16"/>
    <mergeCell ref="A11:F12"/>
    <mergeCell ref="BS48:CF48"/>
    <mergeCell ref="CG48:CV48"/>
    <mergeCell ref="CW48:DI48"/>
    <mergeCell ref="CW14:DI15"/>
    <mergeCell ref="A13:F13"/>
    <mergeCell ref="G12:AB12"/>
    <mergeCell ref="G13:AB13"/>
    <mergeCell ref="G14:AB14"/>
    <mergeCell ref="G16:AB16"/>
    <mergeCell ref="AC13:AP13"/>
    <mergeCell ref="A17:F17"/>
    <mergeCell ref="AC17:AP17"/>
    <mergeCell ref="A14:F15"/>
    <mergeCell ref="A16:F16"/>
    <mergeCell ref="G17:AB17"/>
    <mergeCell ref="G15:AB15"/>
    <mergeCell ref="G11:AB11"/>
    <mergeCell ref="AC14:AP15"/>
    <mergeCell ref="DJ48:DU48"/>
    <mergeCell ref="A48:F48"/>
    <mergeCell ref="G48:AB48"/>
    <mergeCell ref="AC48:AK48"/>
    <mergeCell ref="AL48:AU48"/>
    <mergeCell ref="AV48:BD48"/>
    <mergeCell ref="BE48:BR48"/>
    <mergeCell ref="CG17:CV17"/>
    <mergeCell ref="CW17:DI17"/>
    <mergeCell ref="A25:F27"/>
    <mergeCell ref="G25:AB27"/>
    <mergeCell ref="AC25:AP27"/>
    <mergeCell ref="AQ25:BD27"/>
    <mergeCell ref="BS26:CF27"/>
    <mergeCell ref="CG26:CV27"/>
    <mergeCell ref="A18:F18"/>
    <mergeCell ref="G18:AB18"/>
    <mergeCell ref="A22:DU22"/>
    <mergeCell ref="A21:DU21"/>
    <mergeCell ref="AC18:AP18"/>
    <mergeCell ref="A28:F28"/>
    <mergeCell ref="G28:AB28"/>
    <mergeCell ref="AC28:AP28"/>
    <mergeCell ref="AQ28:BD28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  <rowBreaks count="2" manualBreakCount="2">
    <brk id="22" max="124" man="1"/>
    <brk id="38" max="1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20</vt:i4>
      </vt:variant>
      <vt:variant>
        <vt:lpstr>Именованные диапазоны</vt:lpstr>
      </vt:variant>
      <vt:variant>
        <vt:i4>30</vt:i4>
      </vt:variant>
    </vt:vector>
  </HeadingPairs>
  <TitlesOfParts>
    <vt:vector size="50" baseType="lpstr">
      <vt:lpstr>ФХД_ Поступления и выплаты</vt:lpstr>
      <vt:lpstr>ФХД_ Сведения по выплатам на з</vt:lpstr>
      <vt:lpstr>поступления</vt:lpstr>
      <vt:lpstr>стр.1_2</vt:lpstr>
      <vt:lpstr>стр.3-4</vt:lpstr>
      <vt:lpstr>стр.5</vt:lpstr>
      <vt:lpstr>стр.6_7</vt:lpstr>
      <vt:lpstr>стр.8</vt:lpstr>
      <vt:lpstr>стр.9_11</vt:lpstr>
      <vt:lpstr>стр.12</vt:lpstr>
      <vt:lpstr>стр.13_14</vt:lpstr>
      <vt:lpstr>стр.15_16</vt:lpstr>
      <vt:lpstr>стр.17_18</vt:lpstr>
      <vt:lpstr>стр.19</vt:lpstr>
      <vt:lpstr>стр.20</vt:lpstr>
      <vt:lpstr>стр.21_23</vt:lpstr>
      <vt:lpstr>стр.24</vt:lpstr>
      <vt:lpstr>стр.25</vt:lpstr>
      <vt:lpstr>стр.26</vt:lpstr>
      <vt:lpstr>стр.27</vt:lpstr>
      <vt:lpstr>'ФХД_ Поступления и выплаты'!IS_DOCUMENT</vt:lpstr>
      <vt:lpstr>'ФХД_ Сведения по выплатам на з'!IS_DOCUMENT</vt:lpstr>
      <vt:lpstr>стр.1_2!Заголовки_для_печати</vt:lpstr>
      <vt:lpstr>стр.12!Заголовки_для_печати</vt:lpstr>
      <vt:lpstr>стр.13_14!Заголовки_для_печати</vt:lpstr>
      <vt:lpstr>стр.17_18!Заголовки_для_печати</vt:lpstr>
      <vt:lpstr>стр.19!Заголовки_для_печати</vt:lpstr>
      <vt:lpstr>стр.20!Заголовки_для_печати</vt:lpstr>
      <vt:lpstr>'стр.3-4'!Заголовки_для_печати</vt:lpstr>
      <vt:lpstr>стр.5!Заголовки_для_печати</vt:lpstr>
      <vt:lpstr>стр.6_7!Заголовки_для_печати</vt:lpstr>
      <vt:lpstr>стр.8!Заголовки_для_печати</vt:lpstr>
      <vt:lpstr>поступления!Область_печати</vt:lpstr>
      <vt:lpstr>стр.1_2!Область_печати</vt:lpstr>
      <vt:lpstr>стр.12!Область_печати</vt:lpstr>
      <vt:lpstr>стр.13_14!Область_печати</vt:lpstr>
      <vt:lpstr>стр.15_16!Область_печати</vt:lpstr>
      <vt:lpstr>стр.17_18!Область_печати</vt:lpstr>
      <vt:lpstr>стр.19!Область_печати</vt:lpstr>
      <vt:lpstr>стр.20!Область_печати</vt:lpstr>
      <vt:lpstr>стр.21_23!Область_печати</vt:lpstr>
      <vt:lpstr>стр.24!Область_печати</vt:lpstr>
      <vt:lpstr>стр.25!Область_печати</vt:lpstr>
      <vt:lpstr>стр.26!Область_печати</vt:lpstr>
      <vt:lpstr>стр.27!Область_печати</vt:lpstr>
      <vt:lpstr>'стр.3-4'!Область_печати</vt:lpstr>
      <vt:lpstr>стр.5!Область_печати</vt:lpstr>
      <vt:lpstr>стр.6_7!Область_печати</vt:lpstr>
      <vt:lpstr>стр.8!Область_печати</vt:lpstr>
      <vt:lpstr>стр.9_11!Область_печати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Пользователь</cp:lastModifiedBy>
  <cp:lastPrinted>2023-08-03T11:52:03Z</cp:lastPrinted>
  <dcterms:created xsi:type="dcterms:W3CDTF">2010-11-26T07:12:57Z</dcterms:created>
  <dcterms:modified xsi:type="dcterms:W3CDTF">2023-08-03T11:53:27Z</dcterms:modified>
</cp:coreProperties>
</file>