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63E01E3F-020B-47BB-82AA-B4B4A30F2E25}" xr6:coauthVersionLast="47" xr6:coauthVersionMax="47" xr10:uidLastSave="{00000000-0000-0000-0000-000000000000}"/>
  <bookViews>
    <workbookView xWindow="-98" yWindow="-98" windowWidth="21795" windowHeight="12975" tabRatio="500" activeTab="1" xr2:uid="{00000000-000D-0000-FFFF-FFFF00000000}"/>
  </bookViews>
  <sheets>
    <sheet name="Детский сад" sheetId="1" r:id="rId1"/>
    <sheet name="Ясли" sheetId="3" r:id="rId2"/>
  </sheets>
  <definedNames>
    <definedName name="_xlnm.Print_Area" localSheetId="0">'Детский сад'!$A$1:$I$267</definedName>
    <definedName name="_xlnm.Print_Area" localSheetId="1">Ясли!$A$1:$I$268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94" i="3" l="1"/>
  <c r="C246" i="3"/>
  <c r="C237" i="3"/>
  <c r="C220" i="3"/>
  <c r="C211" i="3"/>
  <c r="C185" i="3"/>
  <c r="C168" i="3"/>
  <c r="C141" i="3"/>
  <c r="C115" i="3"/>
  <c r="C88" i="3"/>
  <c r="C79" i="3"/>
  <c r="C62" i="3"/>
  <c r="G53" i="3"/>
  <c r="C115" i="1"/>
  <c r="C88" i="1"/>
  <c r="C262" i="1"/>
  <c r="C159" i="1"/>
  <c r="C106" i="1"/>
  <c r="H101" i="1"/>
  <c r="E101" i="1"/>
  <c r="F101" i="1"/>
  <c r="G101" i="1"/>
  <c r="D101" i="1"/>
  <c r="C71" i="1"/>
  <c r="D26" i="1"/>
  <c r="E26" i="1"/>
  <c r="F26" i="1"/>
  <c r="G26" i="1"/>
  <c r="H26" i="1"/>
  <c r="C26" i="1"/>
  <c r="F237" i="3"/>
  <c r="D237" i="3"/>
  <c r="G246" i="3"/>
  <c r="G263" i="3"/>
  <c r="D258" i="3"/>
  <c r="E258" i="3"/>
  <c r="F258" i="3"/>
  <c r="G258" i="3"/>
  <c r="H258" i="3"/>
  <c r="C258" i="3"/>
  <c r="C26" i="3"/>
  <c r="C21" i="3"/>
  <c r="H21" i="3"/>
  <c r="D21" i="3"/>
  <c r="E21" i="3"/>
  <c r="F21" i="3"/>
  <c r="G21" i="3"/>
  <c r="D150" i="3"/>
  <c r="E150" i="3"/>
  <c r="F150" i="3"/>
  <c r="G150" i="3"/>
  <c r="H150" i="3"/>
  <c r="C150" i="3"/>
  <c r="D132" i="1"/>
  <c r="E132" i="1"/>
  <c r="F132" i="1"/>
  <c r="G132" i="1"/>
  <c r="H132" i="1"/>
  <c r="C132" i="1"/>
  <c r="H263" i="3"/>
  <c r="F263" i="3"/>
  <c r="E263" i="3"/>
  <c r="D263" i="3"/>
  <c r="C263" i="3"/>
  <c r="H254" i="3"/>
  <c r="G254" i="3"/>
  <c r="F254" i="3"/>
  <c r="E254" i="3"/>
  <c r="D254" i="3"/>
  <c r="C254" i="3"/>
  <c r="H248" i="3"/>
  <c r="G248" i="3"/>
  <c r="F248" i="3"/>
  <c r="E248" i="3"/>
  <c r="D248" i="3"/>
  <c r="C248" i="3"/>
  <c r="H246" i="3"/>
  <c r="F246" i="3"/>
  <c r="E246" i="3"/>
  <c r="D246" i="3"/>
  <c r="H237" i="3"/>
  <c r="G237" i="3"/>
  <c r="E237" i="3"/>
  <c r="H229" i="3"/>
  <c r="G229" i="3"/>
  <c r="F229" i="3"/>
  <c r="E229" i="3"/>
  <c r="D229" i="3"/>
  <c r="C229" i="3"/>
  <c r="G222" i="3"/>
  <c r="C222" i="3"/>
  <c r="H221" i="3"/>
  <c r="H222" i="3" s="1"/>
  <c r="F221" i="3"/>
  <c r="F222" i="3" s="1"/>
  <c r="E221" i="3"/>
  <c r="E222" i="3" s="1"/>
  <c r="D221" i="3"/>
  <c r="D222" i="3" s="1"/>
  <c r="H220" i="3"/>
  <c r="G220" i="3"/>
  <c r="F220" i="3"/>
  <c r="E220" i="3"/>
  <c r="D220" i="3"/>
  <c r="H211" i="3"/>
  <c r="G211" i="3"/>
  <c r="F211" i="3"/>
  <c r="E211" i="3"/>
  <c r="D211" i="3"/>
  <c r="H206" i="3"/>
  <c r="G206" i="3"/>
  <c r="F206" i="3"/>
  <c r="E206" i="3"/>
  <c r="D206" i="3"/>
  <c r="C206" i="3"/>
  <c r="H202" i="3"/>
  <c r="G202" i="3"/>
  <c r="F202" i="3"/>
  <c r="E202" i="3"/>
  <c r="D202" i="3"/>
  <c r="C202" i="3"/>
  <c r="H196" i="3"/>
  <c r="G196" i="3"/>
  <c r="F196" i="3"/>
  <c r="E196" i="3"/>
  <c r="D196" i="3"/>
  <c r="C196" i="3"/>
  <c r="H194" i="3"/>
  <c r="G194" i="3"/>
  <c r="F194" i="3"/>
  <c r="E194" i="3"/>
  <c r="D194" i="3"/>
  <c r="H185" i="3"/>
  <c r="G185" i="3"/>
  <c r="F185" i="3"/>
  <c r="E185" i="3"/>
  <c r="D185" i="3"/>
  <c r="H181" i="3"/>
  <c r="G181" i="3"/>
  <c r="F181" i="3"/>
  <c r="E181" i="3"/>
  <c r="D181" i="3"/>
  <c r="C181" i="3"/>
  <c r="H177" i="3"/>
  <c r="G177" i="3"/>
  <c r="F177" i="3"/>
  <c r="E177" i="3"/>
  <c r="D177" i="3"/>
  <c r="C177" i="3"/>
  <c r="G170" i="3"/>
  <c r="C170" i="3"/>
  <c r="H169" i="3"/>
  <c r="H170" i="3" s="1"/>
  <c r="F169" i="3"/>
  <c r="F170" i="3" s="1"/>
  <c r="E169" i="3"/>
  <c r="E170" i="3" s="1"/>
  <c r="D169" i="3"/>
  <c r="D170" i="3" s="1"/>
  <c r="G168" i="3"/>
  <c r="F168" i="3"/>
  <c r="E168" i="3"/>
  <c r="D168" i="3"/>
  <c r="H159" i="3"/>
  <c r="G159" i="3"/>
  <c r="F159" i="3"/>
  <c r="E159" i="3"/>
  <c r="D159" i="3"/>
  <c r="H154" i="3"/>
  <c r="G154" i="3"/>
  <c r="F154" i="3"/>
  <c r="E154" i="3"/>
  <c r="D154" i="3"/>
  <c r="C154" i="3"/>
  <c r="H143" i="3"/>
  <c r="G143" i="3"/>
  <c r="F143" i="3"/>
  <c r="E143" i="3"/>
  <c r="D143" i="3"/>
  <c r="C143" i="3"/>
  <c r="H141" i="3"/>
  <c r="G141" i="3"/>
  <c r="F141" i="3"/>
  <c r="E141" i="3"/>
  <c r="D141" i="3"/>
  <c r="H132" i="3"/>
  <c r="G132" i="3"/>
  <c r="F132" i="3"/>
  <c r="E132" i="3"/>
  <c r="D132" i="3"/>
  <c r="C132" i="3"/>
  <c r="H127" i="3"/>
  <c r="G127" i="3"/>
  <c r="F127" i="3"/>
  <c r="E127" i="3"/>
  <c r="D127" i="3"/>
  <c r="C127" i="3"/>
  <c r="H123" i="3"/>
  <c r="G123" i="3"/>
  <c r="F123" i="3"/>
  <c r="E123" i="3"/>
  <c r="D123" i="3"/>
  <c r="C123" i="3"/>
  <c r="H117" i="3"/>
  <c r="G117" i="3"/>
  <c r="F117" i="3"/>
  <c r="E117" i="3"/>
  <c r="D117" i="3"/>
  <c r="C117" i="3"/>
  <c r="H115" i="3"/>
  <c r="G115" i="3"/>
  <c r="F115" i="3"/>
  <c r="E115" i="3"/>
  <c r="D115" i="3"/>
  <c r="H106" i="3"/>
  <c r="G106" i="3"/>
  <c r="F106" i="3"/>
  <c r="E106" i="3"/>
  <c r="D106" i="3"/>
  <c r="H101" i="3"/>
  <c r="G101" i="3"/>
  <c r="F101" i="3"/>
  <c r="E101" i="3"/>
  <c r="D101" i="3"/>
  <c r="C101" i="3"/>
  <c r="H97" i="3"/>
  <c r="G97" i="3"/>
  <c r="F97" i="3"/>
  <c r="E97" i="3"/>
  <c r="D97" i="3"/>
  <c r="C97" i="3"/>
  <c r="G90" i="3"/>
  <c r="C90" i="3"/>
  <c r="H89" i="3"/>
  <c r="H90" i="3" s="1"/>
  <c r="F89" i="3"/>
  <c r="F90" i="3" s="1"/>
  <c r="E89" i="3"/>
  <c r="E90" i="3" s="1"/>
  <c r="D89" i="3"/>
  <c r="D90" i="3" s="1"/>
  <c r="H88" i="3"/>
  <c r="G88" i="3"/>
  <c r="F88" i="3"/>
  <c r="E88" i="3"/>
  <c r="D88" i="3"/>
  <c r="H79" i="3"/>
  <c r="G79" i="3"/>
  <c r="F79" i="3"/>
  <c r="E79" i="3"/>
  <c r="D79" i="3"/>
  <c r="H75" i="3"/>
  <c r="G75" i="3"/>
  <c r="F75" i="3"/>
  <c r="E75" i="3"/>
  <c r="D75" i="3"/>
  <c r="C75" i="3"/>
  <c r="H71" i="3"/>
  <c r="G71" i="3"/>
  <c r="F71" i="3"/>
  <c r="E71" i="3"/>
  <c r="D71" i="3"/>
  <c r="C71" i="3"/>
  <c r="H64" i="3"/>
  <c r="G64" i="3"/>
  <c r="F64" i="3"/>
  <c r="E64" i="3"/>
  <c r="D64" i="3"/>
  <c r="C64" i="3"/>
  <c r="H62" i="3"/>
  <c r="F62" i="3"/>
  <c r="E62" i="3"/>
  <c r="D62" i="3"/>
  <c r="H53" i="3"/>
  <c r="F53" i="3"/>
  <c r="E53" i="3"/>
  <c r="D53" i="3"/>
  <c r="C53" i="3"/>
  <c r="H48" i="3"/>
  <c r="G48" i="3"/>
  <c r="F48" i="3"/>
  <c r="E48" i="3"/>
  <c r="D48" i="3"/>
  <c r="C48" i="3"/>
  <c r="H44" i="3"/>
  <c r="G44" i="3"/>
  <c r="F44" i="3"/>
  <c r="E44" i="3"/>
  <c r="D44" i="3"/>
  <c r="C44" i="3"/>
  <c r="G37" i="3"/>
  <c r="C37" i="3"/>
  <c r="H36" i="3"/>
  <c r="H37" i="3" s="1"/>
  <c r="F36" i="3"/>
  <c r="F37" i="3" s="1"/>
  <c r="E36" i="3"/>
  <c r="E37" i="3" s="1"/>
  <c r="D36" i="3"/>
  <c r="D37" i="3" s="1"/>
  <c r="H35" i="3"/>
  <c r="G35" i="3"/>
  <c r="F35" i="3"/>
  <c r="E35" i="3"/>
  <c r="D35" i="3"/>
  <c r="H26" i="3"/>
  <c r="G26" i="3"/>
  <c r="F26" i="3"/>
  <c r="E26" i="3"/>
  <c r="D26" i="3"/>
  <c r="H17" i="3"/>
  <c r="G17" i="3"/>
  <c r="F17" i="3"/>
  <c r="E17" i="3"/>
  <c r="D17" i="3"/>
  <c r="C17" i="3"/>
  <c r="H11" i="3"/>
  <c r="G11" i="3"/>
  <c r="F11" i="3"/>
  <c r="E11" i="3"/>
  <c r="D11" i="3"/>
  <c r="C11" i="3"/>
  <c r="H9" i="3"/>
  <c r="G9" i="3"/>
  <c r="F9" i="3"/>
  <c r="E9" i="3"/>
  <c r="D9" i="3"/>
  <c r="H254" i="1"/>
  <c r="G254" i="1"/>
  <c r="F254" i="1"/>
  <c r="E254" i="1"/>
  <c r="D254" i="1"/>
  <c r="C254" i="1"/>
  <c r="H248" i="1"/>
  <c r="G248" i="1"/>
  <c r="F248" i="1"/>
  <c r="E248" i="1"/>
  <c r="D248" i="1"/>
  <c r="C248" i="1"/>
  <c r="H246" i="1"/>
  <c r="G246" i="1"/>
  <c r="F246" i="1"/>
  <c r="E246" i="1"/>
  <c r="D246" i="1"/>
  <c r="H237" i="1"/>
  <c r="G237" i="1"/>
  <c r="F237" i="1"/>
  <c r="E237" i="1"/>
  <c r="D237" i="1"/>
  <c r="H233" i="1"/>
  <c r="G233" i="1"/>
  <c r="F233" i="1"/>
  <c r="E233" i="1"/>
  <c r="D233" i="1"/>
  <c r="C233" i="1"/>
  <c r="H229" i="1"/>
  <c r="G229" i="1"/>
  <c r="F229" i="1"/>
  <c r="E229" i="1"/>
  <c r="D229" i="1"/>
  <c r="C229" i="1"/>
  <c r="H222" i="1"/>
  <c r="G222" i="1"/>
  <c r="E222" i="1"/>
  <c r="D222" i="1"/>
  <c r="C222" i="1"/>
  <c r="F221" i="1"/>
  <c r="F222" i="1" s="1"/>
  <c r="H220" i="1"/>
  <c r="G220" i="1"/>
  <c r="F220" i="1"/>
  <c r="E220" i="1"/>
  <c r="D220" i="1"/>
  <c r="H211" i="1"/>
  <c r="G211" i="1"/>
  <c r="F211" i="1"/>
  <c r="E211" i="1"/>
  <c r="D211" i="1"/>
  <c r="C206" i="1"/>
  <c r="H202" i="1"/>
  <c r="G202" i="1"/>
  <c r="F202" i="1"/>
  <c r="E202" i="1"/>
  <c r="D202" i="1"/>
  <c r="C202" i="1"/>
  <c r="H196" i="1"/>
  <c r="G196" i="1"/>
  <c r="F196" i="1"/>
  <c r="E196" i="1"/>
  <c r="D196" i="1"/>
  <c r="C196" i="1"/>
  <c r="H194" i="1"/>
  <c r="G194" i="1"/>
  <c r="F194" i="1"/>
  <c r="E194" i="1"/>
  <c r="D194" i="1"/>
  <c r="H185" i="1"/>
  <c r="G185" i="1"/>
  <c r="F185" i="1"/>
  <c r="E185" i="1"/>
  <c r="D185" i="1"/>
  <c r="C185" i="1"/>
  <c r="H181" i="1"/>
  <c r="G181" i="1"/>
  <c r="F181" i="1"/>
  <c r="E181" i="1"/>
  <c r="D181" i="1"/>
  <c r="C181" i="1"/>
  <c r="H177" i="1"/>
  <c r="G177" i="1"/>
  <c r="F177" i="1"/>
  <c r="E177" i="1"/>
  <c r="D177" i="1"/>
  <c r="C177" i="1"/>
  <c r="H170" i="1"/>
  <c r="G170" i="1"/>
  <c r="E170" i="1"/>
  <c r="D170" i="1"/>
  <c r="C170" i="1"/>
  <c r="F169" i="1"/>
  <c r="F170" i="1" s="1"/>
  <c r="H168" i="1"/>
  <c r="G168" i="1"/>
  <c r="F168" i="1"/>
  <c r="E168" i="1"/>
  <c r="D168" i="1"/>
  <c r="H159" i="1"/>
  <c r="G159" i="1"/>
  <c r="F159" i="1"/>
  <c r="E159" i="1"/>
  <c r="D159" i="1"/>
  <c r="H154" i="1"/>
  <c r="G154" i="1"/>
  <c r="F154" i="1"/>
  <c r="E154" i="1"/>
  <c r="D154" i="1"/>
  <c r="C154" i="1"/>
  <c r="H150" i="1"/>
  <c r="G150" i="1"/>
  <c r="F150" i="1"/>
  <c r="E150" i="1"/>
  <c r="D150" i="1"/>
  <c r="C150" i="1"/>
  <c r="H143" i="1"/>
  <c r="G143" i="1"/>
  <c r="F143" i="1"/>
  <c r="E143" i="1"/>
  <c r="D143" i="1"/>
  <c r="C143" i="1"/>
  <c r="H141" i="1"/>
  <c r="G141" i="1"/>
  <c r="F141" i="1"/>
  <c r="E141" i="1"/>
  <c r="D141" i="1"/>
  <c r="H123" i="1"/>
  <c r="G123" i="1"/>
  <c r="F123" i="1"/>
  <c r="E123" i="1"/>
  <c r="D123" i="1"/>
  <c r="C123" i="1"/>
  <c r="G117" i="1"/>
  <c r="F117" i="1"/>
  <c r="E117" i="1"/>
  <c r="D117" i="1"/>
  <c r="C117" i="1"/>
  <c r="H115" i="1"/>
  <c r="G115" i="1"/>
  <c r="F115" i="1"/>
  <c r="E115" i="1"/>
  <c r="D115" i="1"/>
  <c r="H106" i="1"/>
  <c r="G106" i="1"/>
  <c r="F106" i="1"/>
  <c r="E106" i="1"/>
  <c r="D106" i="1"/>
  <c r="C101" i="1"/>
  <c r="H97" i="1"/>
  <c r="G97" i="1"/>
  <c r="F97" i="1"/>
  <c r="E97" i="1"/>
  <c r="C97" i="1"/>
  <c r="H90" i="1"/>
  <c r="G90" i="1"/>
  <c r="E90" i="1"/>
  <c r="D90" i="1"/>
  <c r="C90" i="1"/>
  <c r="F89" i="1"/>
  <c r="F90" i="1" s="1"/>
  <c r="H88" i="1"/>
  <c r="G88" i="1"/>
  <c r="F88" i="1"/>
  <c r="E88" i="1"/>
  <c r="D88" i="1"/>
  <c r="H79" i="1"/>
  <c r="G79" i="1"/>
  <c r="F79" i="1"/>
  <c r="E79" i="1"/>
  <c r="D79" i="1"/>
  <c r="H75" i="1"/>
  <c r="G75" i="1"/>
  <c r="F75" i="1"/>
  <c r="E75" i="1"/>
  <c r="D75" i="1"/>
  <c r="C75" i="1"/>
  <c r="H71" i="1"/>
  <c r="G71" i="1"/>
  <c r="F71" i="1"/>
  <c r="E71" i="1"/>
  <c r="D71" i="1"/>
  <c r="H64" i="1"/>
  <c r="G64" i="1"/>
  <c r="F64" i="1"/>
  <c r="E64" i="1"/>
  <c r="D64" i="1"/>
  <c r="C64" i="1"/>
  <c r="H62" i="1"/>
  <c r="G62" i="1"/>
  <c r="F62" i="1"/>
  <c r="E62" i="1"/>
  <c r="D62" i="1"/>
  <c r="H53" i="1"/>
  <c r="G53" i="1"/>
  <c r="F53" i="1"/>
  <c r="E53" i="1"/>
  <c r="D53" i="1"/>
  <c r="C53" i="1"/>
  <c r="H48" i="1"/>
  <c r="G48" i="1"/>
  <c r="F48" i="1"/>
  <c r="E48" i="1"/>
  <c r="D48" i="1"/>
  <c r="C48" i="1"/>
  <c r="H44" i="1"/>
  <c r="G44" i="1"/>
  <c r="F44" i="1"/>
  <c r="E44" i="1"/>
  <c r="D44" i="1"/>
  <c r="C44" i="1"/>
  <c r="H37" i="1"/>
  <c r="G37" i="1"/>
  <c r="E37" i="1"/>
  <c r="D37" i="1"/>
  <c r="C37" i="1"/>
  <c r="F36" i="1"/>
  <c r="F37" i="1" s="1"/>
  <c r="H35" i="1"/>
  <c r="G35" i="1"/>
  <c r="F35" i="1"/>
  <c r="E35" i="1"/>
  <c r="D35" i="1"/>
  <c r="H21" i="1"/>
  <c r="G21" i="1"/>
  <c r="F21" i="1"/>
  <c r="E21" i="1"/>
  <c r="D21" i="1"/>
  <c r="C21" i="1"/>
  <c r="H17" i="1"/>
  <c r="G17" i="1"/>
  <c r="F17" i="1"/>
  <c r="E17" i="1"/>
  <c r="D17" i="1"/>
  <c r="C17" i="1"/>
  <c r="H11" i="1"/>
  <c r="G11" i="1"/>
  <c r="F11" i="1"/>
  <c r="E11" i="1"/>
  <c r="D11" i="1"/>
  <c r="C11" i="1"/>
  <c r="H9" i="1"/>
  <c r="G9" i="1"/>
  <c r="F9" i="1"/>
  <c r="E9" i="1"/>
  <c r="D9" i="1"/>
  <c r="G264" i="3" l="1"/>
  <c r="E80" i="3"/>
  <c r="G80" i="3"/>
  <c r="C160" i="3"/>
  <c r="C212" i="3"/>
  <c r="C27" i="3"/>
  <c r="C238" i="1"/>
  <c r="E160" i="3"/>
  <c r="C27" i="1"/>
  <c r="E27" i="1"/>
  <c r="D27" i="1"/>
  <c r="F27" i="1"/>
  <c r="H27" i="1"/>
  <c r="C54" i="1"/>
  <c r="C80" i="1"/>
  <c r="F80" i="1"/>
  <c r="H80" i="1"/>
  <c r="E107" i="1"/>
  <c r="G107" i="1"/>
  <c r="C133" i="1"/>
  <c r="C212" i="1"/>
  <c r="D238" i="1"/>
  <c r="H238" i="1"/>
  <c r="D27" i="3"/>
  <c r="F27" i="3"/>
  <c r="H27" i="3"/>
  <c r="C80" i="3"/>
  <c r="D80" i="3"/>
  <c r="F80" i="3"/>
  <c r="H80" i="3"/>
  <c r="E107" i="3"/>
  <c r="G107" i="3"/>
  <c r="D160" i="3"/>
  <c r="F160" i="3"/>
  <c r="H160" i="3"/>
  <c r="D212" i="3"/>
  <c r="F212" i="3"/>
  <c r="H212" i="3"/>
  <c r="C264" i="3"/>
  <c r="E264" i="3"/>
  <c r="G27" i="1"/>
  <c r="E80" i="1"/>
  <c r="G80" i="1"/>
  <c r="C107" i="1"/>
  <c r="D107" i="1"/>
  <c r="F107" i="1"/>
  <c r="H107" i="1"/>
  <c r="D133" i="1"/>
  <c r="F133" i="1"/>
  <c r="C160" i="1"/>
  <c r="E238" i="1"/>
  <c r="G238" i="1"/>
  <c r="C263" i="1"/>
  <c r="E27" i="3"/>
  <c r="G27" i="3"/>
  <c r="C54" i="3"/>
  <c r="C107" i="3"/>
  <c r="D107" i="3"/>
  <c r="F107" i="3"/>
  <c r="C133" i="3"/>
  <c r="G160" i="3"/>
  <c r="C186" i="3"/>
  <c r="E186" i="3"/>
  <c r="G186" i="3"/>
  <c r="E212" i="3"/>
  <c r="G212" i="3"/>
  <c r="D264" i="3"/>
  <c r="F264" i="3"/>
  <c r="H264" i="3"/>
  <c r="H54" i="1"/>
  <c r="G54" i="1"/>
  <c r="F54" i="1"/>
  <c r="E54" i="1"/>
  <c r="D54" i="1"/>
  <c r="G54" i="3"/>
  <c r="F54" i="3"/>
  <c r="E54" i="3"/>
  <c r="D54" i="3"/>
  <c r="D80" i="1"/>
  <c r="H133" i="1"/>
  <c r="F133" i="3"/>
  <c r="G133" i="3"/>
  <c r="E133" i="3"/>
  <c r="D133" i="3"/>
  <c r="H133" i="3"/>
  <c r="H160" i="1"/>
  <c r="G160" i="1"/>
  <c r="F160" i="1"/>
  <c r="E160" i="1"/>
  <c r="D160" i="1"/>
  <c r="H186" i="1"/>
  <c r="G186" i="1"/>
  <c r="E186" i="1"/>
  <c r="D186" i="1"/>
  <c r="C186" i="1"/>
  <c r="G133" i="1"/>
  <c r="E133" i="1"/>
  <c r="F186" i="1"/>
  <c r="F238" i="1"/>
  <c r="H54" i="3"/>
  <c r="D186" i="3"/>
  <c r="F186" i="3"/>
  <c r="H186" i="3"/>
  <c r="H107" i="3"/>
  <c r="C265" i="1" l="1"/>
  <c r="C266" i="1" s="1"/>
  <c r="H206" i="1" l="1"/>
  <c r="H212" i="1" s="1"/>
  <c r="G206" i="1"/>
  <c r="G212" i="1" s="1"/>
  <c r="F206" i="1"/>
  <c r="F212" i="1" s="1"/>
  <c r="E206" i="1"/>
  <c r="E212" i="1" s="1"/>
  <c r="D206" i="1"/>
  <c r="D212" i="1" s="1"/>
  <c r="C238" i="3" l="1"/>
  <c r="C266" i="3" s="1"/>
  <c r="C267" i="3" s="1"/>
  <c r="G263" i="1"/>
  <c r="G265" i="1" s="1"/>
  <c r="G262" i="1"/>
  <c r="F262" i="1"/>
  <c r="F263" i="1"/>
  <c r="F265" i="1" s="1"/>
  <c r="E262" i="1"/>
  <c r="E263" i="1"/>
  <c r="E265" i="1"/>
  <c r="E266" i="1" s="1"/>
  <c r="D262" i="1"/>
  <c r="D263" i="1"/>
  <c r="D265" i="1" s="1"/>
  <c r="H263" i="1"/>
  <c r="H265" i="1" s="1"/>
  <c r="H266" i="1" s="1"/>
  <c r="H262" i="1"/>
  <c r="G266" i="1" l="1"/>
  <c r="E267" i="1"/>
  <c r="F266" i="1"/>
  <c r="F267" i="1"/>
  <c r="D267" i="1"/>
  <c r="D266" i="1"/>
  <c r="D267" i="3"/>
  <c r="D233" i="3"/>
  <c r="D238" i="3"/>
  <c r="D266" i="3"/>
  <c r="D268" i="3"/>
  <c r="E267" i="3"/>
  <c r="E233" i="3"/>
  <c r="E238" i="3"/>
  <c r="E266" i="3"/>
  <c r="E268" i="3"/>
  <c r="H233" i="3"/>
  <c r="H238" i="3"/>
  <c r="H266" i="3"/>
  <c r="H267" i="3"/>
  <c r="F268" i="3"/>
  <c r="F233" i="3"/>
  <c r="F238" i="3"/>
  <c r="F266" i="3"/>
  <c r="F267" i="3"/>
  <c r="G233" i="3"/>
  <c r="G238" i="3"/>
  <c r="G266" i="3"/>
  <c r="G267" i="3"/>
</calcChain>
</file>

<file path=xl/sharedStrings.xml><?xml version="1.0" encoding="utf-8"?>
<sst xmlns="http://schemas.openxmlformats.org/spreadsheetml/2006/main" count="1005" uniqueCount="156">
  <si>
    <t>Категория:</t>
  </si>
  <si>
    <t>Дети 3-7 лет</t>
  </si>
  <si>
    <t>День 1</t>
  </si>
  <si>
    <t>Прием пищи</t>
  </si>
  <si>
    <t>Наименование блюда</t>
  </si>
  <si>
    <t>Выход блюда</t>
  </si>
  <si>
    <t>Пищевые вещества, г</t>
  </si>
  <si>
    <t>Энергет.ценность, ккал</t>
  </si>
  <si>
    <t>Витамин С</t>
  </si>
  <si>
    <t>№ рецептуры</t>
  </si>
  <si>
    <t>Б</t>
  </si>
  <si>
    <t>Ж</t>
  </si>
  <si>
    <t>У</t>
  </si>
  <si>
    <t>ЗАВТРАК</t>
  </si>
  <si>
    <t>Вермишель на молоке с маслом</t>
  </si>
  <si>
    <t>Какао с молоком</t>
  </si>
  <si>
    <t xml:space="preserve"> Бутерброд с маслом и сыром</t>
  </si>
  <si>
    <t>ИТОГО ПО ПРИЕМУ ПИЩИ:</t>
  </si>
  <si>
    <t>ЗАВТРАК 2</t>
  </si>
  <si>
    <t>Сок яблочный</t>
  </si>
  <si>
    <t>ОБЕД</t>
  </si>
  <si>
    <t>Щи из свежей капусты с мясом</t>
  </si>
  <si>
    <t>Гуляш из отварного мяса</t>
  </si>
  <si>
    <t>Каша гречневая рассыпчатая</t>
  </si>
  <si>
    <t>Салат из свеклы</t>
  </si>
  <si>
    <t>Компот из сушёных фруктов</t>
  </si>
  <si>
    <t>Хлеб ржаной</t>
  </si>
  <si>
    <t>ПОЛДНИК</t>
  </si>
  <si>
    <t>Кефир</t>
  </si>
  <si>
    <t>Печенье</t>
  </si>
  <si>
    <t xml:space="preserve"> 1 ,74</t>
  </si>
  <si>
    <t>УЖИН</t>
  </si>
  <si>
    <t>Запеканка из творога</t>
  </si>
  <si>
    <t xml:space="preserve"> Соус молочный сладкий</t>
  </si>
  <si>
    <t>Чай с сахаром</t>
  </si>
  <si>
    <t xml:space="preserve"> Бутерброд с повидлом</t>
  </si>
  <si>
    <t>ИТОГО ЗА ДЕНЬ:</t>
  </si>
  <si>
    <t>День 2</t>
  </si>
  <si>
    <t>Кофейный напиток с молоком</t>
  </si>
  <si>
    <t>Компот из свежих плодов и ягод</t>
  </si>
  <si>
    <t>Суп " Полевой" с мясом</t>
  </si>
  <si>
    <t>Котлета из говядины</t>
  </si>
  <si>
    <t>Капуста тушёная</t>
  </si>
  <si>
    <t xml:space="preserve">Икра кабачковая </t>
  </si>
  <si>
    <t>Кисель из свежемороженых ягод</t>
  </si>
  <si>
    <t>Омлет натуральный с маслом</t>
  </si>
  <si>
    <t>Булочка домашняя</t>
  </si>
  <si>
    <t>День 3</t>
  </si>
  <si>
    <t xml:space="preserve"> Какао с молоком</t>
  </si>
  <si>
    <t xml:space="preserve"> Бутерброд с маслом</t>
  </si>
  <si>
    <t xml:space="preserve"> Сок яблочный</t>
  </si>
  <si>
    <t>Суп картофельный рыбный с крупой</t>
  </si>
  <si>
    <t>Рис отварной</t>
  </si>
  <si>
    <t>Салат из отварной моркови с зелёным горошком</t>
  </si>
  <si>
    <t xml:space="preserve"> Компот из изюма и кураги</t>
  </si>
  <si>
    <t>День 4</t>
  </si>
  <si>
    <t xml:space="preserve"> Кофейный напиток с молоком</t>
  </si>
  <si>
    <t xml:space="preserve"> Компот из свежих плодов и ягод</t>
  </si>
  <si>
    <t>Пюре картофельное</t>
  </si>
  <si>
    <t>Салат из соленых огурцов с луком</t>
  </si>
  <si>
    <t xml:space="preserve"> Компот из свежих яблок</t>
  </si>
  <si>
    <t>Яйца варёные</t>
  </si>
  <si>
    <t>День 5</t>
  </si>
  <si>
    <t xml:space="preserve"> Каша вязкая пшеничная молочная</t>
  </si>
  <si>
    <t>Бутерброд с маслом и сыром</t>
  </si>
  <si>
    <t xml:space="preserve"> </t>
  </si>
  <si>
    <t xml:space="preserve"> Свекольник, с мясом и со сметаной</t>
  </si>
  <si>
    <t xml:space="preserve"> Жаркое по домашнему с мясом птицы</t>
  </si>
  <si>
    <t xml:space="preserve"> Салат из квашенной капусты</t>
  </si>
  <si>
    <t xml:space="preserve"> Компот из сушёных фруктов</t>
  </si>
  <si>
    <t xml:space="preserve"> Кефир</t>
  </si>
  <si>
    <t xml:space="preserve"> Ватрушка с творогом</t>
  </si>
  <si>
    <t>День 6</t>
  </si>
  <si>
    <t>Биточки из говядины</t>
  </si>
  <si>
    <t xml:space="preserve"> Печенье</t>
  </si>
  <si>
    <t xml:space="preserve"> Пудинг из творога</t>
  </si>
  <si>
    <t>День 7</t>
  </si>
  <si>
    <t>Каша вязкая молочная Дружба</t>
  </si>
  <si>
    <t xml:space="preserve"> Пюре картофельное</t>
  </si>
  <si>
    <t>Овощи натуральные солёные/кусочком/</t>
  </si>
  <si>
    <t>День 8</t>
  </si>
  <si>
    <t xml:space="preserve"> Суп картофельный рыбный с крупой</t>
  </si>
  <si>
    <t xml:space="preserve"> Жаркое по-домашнему</t>
  </si>
  <si>
    <t xml:space="preserve"> Салат из солёных огурцов с луком</t>
  </si>
  <si>
    <t xml:space="preserve">Бутерброд с маслом </t>
  </si>
  <si>
    <t>День 9</t>
  </si>
  <si>
    <t>Каша вязкая манная молочная</t>
  </si>
  <si>
    <t>Суп картофельный с бобовыми,с мясом</t>
  </si>
  <si>
    <t>Котлета рыбная</t>
  </si>
  <si>
    <t>Икра кабачковая</t>
  </si>
  <si>
    <t>Компот из свежих яблок</t>
  </si>
  <si>
    <t>День 10</t>
  </si>
  <si>
    <t>Каша вязкая ячневая молочная</t>
  </si>
  <si>
    <t>Салат из квашеной капусты</t>
  </si>
  <si>
    <t>ИТОГО ЗА ВЕСЬ ПЕРИОД:</t>
  </si>
  <si>
    <t>СРЕДНЕЕ ЗНАЧЕНИЕ ЗА ПЕРИОД:</t>
  </si>
  <si>
    <t>Содержание белков, жиров, углеводов в меню за плановый период в % от калорийности</t>
  </si>
  <si>
    <t>Дети до 3-х лет</t>
  </si>
  <si>
    <t xml:space="preserve"> Компот из сушеных фруктов</t>
  </si>
  <si>
    <t>Бутерброд с маслом</t>
  </si>
  <si>
    <t>Суп Полевой с мясом</t>
  </si>
  <si>
    <t>Капуста тушеная</t>
  </si>
  <si>
    <t>Компот из изюма и кураги</t>
  </si>
  <si>
    <t>Каша вязкая пшённая молочная</t>
  </si>
  <si>
    <t>Рассольник ленинградский, с мясом и сметаной</t>
  </si>
  <si>
    <t>Салат из солёных огурцов с луком</t>
  </si>
  <si>
    <t>Свекольник, с мясом и со сметаной</t>
  </si>
  <si>
    <t>Жаркое по-домашнему с мясом птицы</t>
  </si>
  <si>
    <t>Ватрушка с творогом</t>
  </si>
  <si>
    <t>Пудинг из творога</t>
  </si>
  <si>
    <t>Соус молочный сладкий</t>
  </si>
  <si>
    <t>Жаркое по-домашнему</t>
  </si>
  <si>
    <t>Суп картофельный с бобовыми, с мясом</t>
  </si>
  <si>
    <t xml:space="preserve"> Икра кабачковая/промышленного производства/</t>
  </si>
  <si>
    <t xml:space="preserve"> ПОЛДНИК</t>
  </si>
  <si>
    <t>"Гребешок" или ватрушка с повидлом</t>
  </si>
  <si>
    <t xml:space="preserve"> П</t>
  </si>
  <si>
    <t xml:space="preserve"> Чай с молоком</t>
  </si>
  <si>
    <t>Энергет.
ценность, ккал</t>
  </si>
  <si>
    <t xml:space="preserve"> Каша вязкая молочная с хлопьями овсяными Геркулес</t>
  </si>
  <si>
    <t xml:space="preserve"> Каша вязкая молочная с хлопьями овсяными "Геркулес</t>
  </si>
  <si>
    <t xml:space="preserve"> Каша вязкая ячневая молочная</t>
  </si>
  <si>
    <t xml:space="preserve"> Каша ячневая вязкая молочная</t>
  </si>
  <si>
    <t>Плов с мясом говядины</t>
  </si>
  <si>
    <t>Бутерброд с повидлом</t>
  </si>
  <si>
    <t>Щи из свежей капусты на мясом бульоне</t>
  </si>
  <si>
    <t>Макароны отварные с маслом</t>
  </si>
  <si>
    <t xml:space="preserve"> Каша вязкая пшённая молочная</t>
  </si>
  <si>
    <t>Салат из горошка зелёного консервированного</t>
  </si>
  <si>
    <t>Каша вязкая молочная с хлопьями овсяными "Геркулес"</t>
  </si>
  <si>
    <t>Салат из зелёного горошка консервированного</t>
  </si>
  <si>
    <t>Суфле из печени</t>
  </si>
  <si>
    <t>Картофельная запеканка с мясом курицы</t>
  </si>
  <si>
    <t>Картофель отварной</t>
  </si>
  <si>
    <t>Борщ с мясом</t>
  </si>
  <si>
    <t>Суп крстьянский со сметаной</t>
  </si>
  <si>
    <t>Каша гречневая рассыпчаая</t>
  </si>
  <si>
    <t>Суп крестьянский со сметаной</t>
  </si>
  <si>
    <t>Салат из картофеля с зелёным горошком</t>
  </si>
  <si>
    <t>Салат из картофеля с зеленым горошком</t>
  </si>
  <si>
    <t>Макароны отварные с сыром</t>
  </si>
  <si>
    <t>Суп картофельный с макаронными изделиями</t>
  </si>
  <si>
    <t xml:space="preserve"> Бутерброд с маслом </t>
  </si>
  <si>
    <t>Рагу овощное с мясом</t>
  </si>
  <si>
    <t xml:space="preserve"> Плоды свежие</t>
  </si>
  <si>
    <t>Плоды свежие</t>
  </si>
  <si>
    <t>Голубцы ленивые с мясом</t>
  </si>
  <si>
    <t>Тефтели рыбные</t>
  </si>
  <si>
    <t>Овощное рагу с мясом</t>
  </si>
  <si>
    <t>Плоды  свежие</t>
  </si>
  <si>
    <t>40</t>
  </si>
  <si>
    <t>Печень по-строгановски</t>
  </si>
  <si>
    <t>Бутерброд маслом</t>
  </si>
  <si>
    <t>Булочка молочная</t>
  </si>
  <si>
    <t>Салат из отварной  моркови с зелёным горошком</t>
  </si>
  <si>
    <t xml:space="preserve"> Булочка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</si>
</sst>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DCE6F2"/>
        <bgColor rgb="FFEEECE1"/>
      </patternFill>
    </fill>
    <fill>
      <patternFill patternType="solid">
        <fgColor rgb="FFEEECE1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EEECE1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1" fontId="2" fillId="2" borderId="0" xfId="0" applyNumberFormat="1" applyFont="1" applyFill="1" applyAlignment="1">
      <alignment horizontal="right" wrapText="1"/>
    </xf>
    <xf numFmtId="0" fontId="2" fillId="2" borderId="0" xfId="0" applyFont="1" applyFill="1" applyAlignment="1">
      <alignment horizontal="left" wrapText="1"/>
    </xf>
    <xf numFmtId="1" fontId="1" fillId="2" borderId="0" xfId="0" applyNumberFormat="1" applyFont="1" applyFill="1" applyAlignment="1">
      <alignment horizontal="right" wrapText="1"/>
    </xf>
    <xf numFmtId="2" fontId="1" fillId="2" borderId="0" xfId="0" applyNumberFormat="1" applyFont="1" applyFill="1" applyAlignment="1">
      <alignment horizontal="right" wrapText="1"/>
    </xf>
    <xf numFmtId="0" fontId="1" fillId="2" borderId="0" xfId="0" applyFont="1" applyFill="1" applyAlignment="1">
      <alignment horizontal="right" wrapText="1"/>
    </xf>
    <xf numFmtId="0" fontId="1" fillId="0" borderId="0" xfId="0" applyFont="1" applyAlignment="1">
      <alignment wrapText="1"/>
    </xf>
    <xf numFmtId="0" fontId="0" fillId="3" borderId="0" xfId="0" applyFill="1" applyAlignment="1">
      <alignment wrapText="1"/>
    </xf>
    <xf numFmtId="1" fontId="2" fillId="0" borderId="0" xfId="0" applyNumberFormat="1" applyFont="1" applyAlignment="1">
      <alignment horizontal="right" wrapText="1"/>
    </xf>
    <xf numFmtId="1" fontId="1" fillId="0" borderId="0" xfId="0" applyNumberFormat="1" applyFont="1" applyAlignment="1">
      <alignment horizontal="right" wrapText="1"/>
    </xf>
    <xf numFmtId="2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2" fillId="2" borderId="1" xfId="0" applyFont="1" applyFill="1" applyBorder="1"/>
    <xf numFmtId="0" fontId="1" fillId="3" borderId="0" xfId="0" applyFont="1" applyFill="1" applyAlignment="1">
      <alignment horizontal="left" wrapText="1"/>
    </xf>
    <xf numFmtId="1" fontId="1" fillId="3" borderId="0" xfId="0" applyNumberFormat="1" applyFont="1" applyFill="1" applyAlignment="1">
      <alignment horizontal="right" wrapText="1"/>
    </xf>
    <xf numFmtId="2" fontId="1" fillId="3" borderId="0" xfId="0" applyNumberFormat="1" applyFont="1" applyFill="1" applyAlignment="1">
      <alignment horizontal="right" wrapText="1"/>
    </xf>
    <xf numFmtId="0" fontId="1" fillId="3" borderId="0" xfId="0" applyFont="1" applyFill="1" applyAlignment="1">
      <alignment horizontal="right" wrapText="1"/>
    </xf>
    <xf numFmtId="0" fontId="2" fillId="0" borderId="0" xfId="0" applyFont="1" applyAlignment="1">
      <alignment wrapText="1"/>
    </xf>
    <xf numFmtId="0" fontId="3" fillId="3" borderId="0" xfId="0" applyFont="1" applyFill="1" applyAlignment="1">
      <alignment horizontal="center" wrapText="1"/>
    </xf>
    <xf numFmtId="2" fontId="2" fillId="3" borderId="6" xfId="0" applyNumberFormat="1" applyFont="1" applyFill="1" applyBorder="1" applyAlignment="1">
      <alignment horizontal="right" wrapText="1"/>
    </xf>
    <xf numFmtId="0" fontId="3" fillId="3" borderId="0" xfId="0" applyFont="1" applyFill="1" applyAlignment="1">
      <alignment wrapText="1"/>
    </xf>
    <xf numFmtId="0" fontId="2" fillId="0" borderId="7" xfId="0" applyFont="1" applyBorder="1"/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right"/>
    </xf>
    <xf numFmtId="2" fontId="1" fillId="0" borderId="7" xfId="0" applyNumberFormat="1" applyFont="1" applyBorder="1" applyAlignment="1">
      <alignment horizontal="right"/>
    </xf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2" fontId="2" fillId="4" borderId="7" xfId="0" applyNumberFormat="1" applyFont="1" applyFill="1" applyBorder="1" applyAlignment="1">
      <alignment horizontal="right"/>
    </xf>
    <xf numFmtId="0" fontId="2" fillId="0" borderId="0" xfId="0" applyFont="1"/>
    <xf numFmtId="0" fontId="3" fillId="4" borderId="0" xfId="0" applyFont="1" applyFill="1"/>
    <xf numFmtId="2" fontId="0" fillId="0" borderId="7" xfId="0" applyNumberFormat="1" applyBorder="1"/>
    <xf numFmtId="0" fontId="2" fillId="2" borderId="7" xfId="0" applyFont="1" applyFill="1" applyBorder="1"/>
    <xf numFmtId="0" fontId="2" fillId="2" borderId="7" xfId="0" applyFont="1" applyFill="1" applyBorder="1" applyAlignment="1">
      <alignment horizontal="right"/>
    </xf>
    <xf numFmtId="2" fontId="2" fillId="2" borderId="7" xfId="0" applyNumberFormat="1" applyFont="1" applyFill="1" applyBorder="1" applyAlignment="1">
      <alignment horizontal="right"/>
    </xf>
    <xf numFmtId="0" fontId="3" fillId="2" borderId="0" xfId="0" applyFont="1" applyFill="1"/>
    <xf numFmtId="0" fontId="2" fillId="5" borderId="7" xfId="0" applyFont="1" applyFill="1" applyBorder="1"/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right"/>
    </xf>
    <xf numFmtId="2" fontId="2" fillId="5" borderId="7" xfId="0" applyNumberFormat="1" applyFont="1" applyFill="1" applyBorder="1" applyAlignment="1">
      <alignment horizontal="right"/>
    </xf>
    <xf numFmtId="0" fontId="2" fillId="5" borderId="0" xfId="0" applyFont="1" applyFill="1"/>
    <xf numFmtId="0" fontId="3" fillId="5" borderId="0" xfId="0" applyFont="1" applyFill="1"/>
    <xf numFmtId="0" fontId="2" fillId="0" borderId="7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right" wrapText="1"/>
    </xf>
    <xf numFmtId="2" fontId="1" fillId="0" borderId="7" xfId="0" applyNumberFormat="1" applyFont="1" applyBorder="1" applyAlignment="1">
      <alignment horizontal="right" wrapText="1"/>
    </xf>
    <xf numFmtId="1" fontId="1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right"/>
    </xf>
    <xf numFmtId="2" fontId="2" fillId="0" borderId="7" xfId="0" applyNumberFormat="1" applyFont="1" applyBorder="1" applyAlignment="1">
      <alignment horizontal="right"/>
    </xf>
    <xf numFmtId="0" fontId="3" fillId="0" borderId="0" xfId="0" applyFont="1"/>
    <xf numFmtId="0" fontId="2" fillId="0" borderId="8" xfId="0" applyFont="1" applyBorder="1"/>
    <xf numFmtId="0" fontId="3" fillId="2" borderId="7" xfId="0" applyFont="1" applyFill="1" applyBorder="1"/>
    <xf numFmtId="0" fontId="2" fillId="4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0" fillId="0" borderId="7" xfId="0" applyBorder="1"/>
    <xf numFmtId="0" fontId="2" fillId="0" borderId="7" xfId="0" applyFont="1" applyBorder="1" applyAlignment="1">
      <alignment horizontal="right" wrapText="1"/>
    </xf>
    <xf numFmtId="0" fontId="3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2" fillId="2" borderId="1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2" fillId="4" borderId="7" xfId="0" applyFont="1" applyFill="1" applyBorder="1" applyAlignment="1">
      <alignment horizontal="right" wrapText="1"/>
    </xf>
    <xf numFmtId="2" fontId="2" fillId="4" borderId="7" xfId="0" applyNumberFormat="1" applyFont="1" applyFill="1" applyBorder="1" applyAlignment="1">
      <alignment horizontal="right" wrapText="1"/>
    </xf>
    <xf numFmtId="1" fontId="2" fillId="4" borderId="7" xfId="0" applyNumberFormat="1" applyFont="1" applyFill="1" applyBorder="1" applyAlignment="1">
      <alignment horizontal="right" wrapText="1"/>
    </xf>
    <xf numFmtId="0" fontId="3" fillId="4" borderId="0" xfId="0" applyFont="1" applyFill="1" applyAlignment="1">
      <alignment wrapText="1"/>
    </xf>
    <xf numFmtId="2" fontId="1" fillId="0" borderId="7" xfId="0" applyNumberFormat="1" applyFont="1" applyBorder="1" applyAlignment="1">
      <alignment wrapText="1"/>
    </xf>
    <xf numFmtId="1" fontId="1" fillId="0" borderId="7" xfId="0" applyNumberFormat="1" applyFont="1" applyBorder="1" applyAlignment="1">
      <alignment wrapText="1"/>
    </xf>
    <xf numFmtId="1" fontId="1" fillId="0" borderId="1" xfId="0" applyNumberFormat="1" applyFont="1" applyBorder="1" applyAlignment="1">
      <alignment horizontal="right" wrapText="1"/>
    </xf>
    <xf numFmtId="0" fontId="3" fillId="5" borderId="0" xfId="0" applyFont="1" applyFill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7" xfId="0" applyFont="1" applyFill="1" applyBorder="1" applyAlignment="1">
      <alignment horizontal="right" wrapText="1"/>
    </xf>
    <xf numFmtId="2" fontId="2" fillId="2" borderId="7" xfId="0" applyNumberFormat="1" applyFont="1" applyFill="1" applyBorder="1" applyAlignment="1">
      <alignment horizontal="right" wrapText="1"/>
    </xf>
    <xf numFmtId="1" fontId="2" fillId="2" borderId="7" xfId="0" applyNumberFormat="1" applyFont="1" applyFill="1" applyBorder="1" applyAlignment="1">
      <alignment horizontal="right" wrapText="1"/>
    </xf>
    <xf numFmtId="0" fontId="3" fillId="2" borderId="0" xfId="0" applyFont="1" applyFill="1" applyAlignment="1">
      <alignment wrapText="1"/>
    </xf>
    <xf numFmtId="0" fontId="2" fillId="5" borderId="7" xfId="0" applyFont="1" applyFill="1" applyBorder="1" applyAlignment="1">
      <alignment wrapText="1"/>
    </xf>
    <xf numFmtId="0" fontId="2" fillId="5" borderId="7" xfId="0" applyFont="1" applyFill="1" applyBorder="1" applyAlignment="1">
      <alignment horizontal="right" wrapText="1"/>
    </xf>
    <xf numFmtId="2" fontId="2" fillId="5" borderId="7" xfId="0" applyNumberFormat="1" applyFont="1" applyFill="1" applyBorder="1" applyAlignment="1">
      <alignment horizontal="right" wrapText="1"/>
    </xf>
    <xf numFmtId="1" fontId="2" fillId="5" borderId="7" xfId="0" applyNumberFormat="1" applyFont="1" applyFill="1" applyBorder="1" applyAlignment="1">
      <alignment horizontal="right" wrapText="1"/>
    </xf>
    <xf numFmtId="1" fontId="2" fillId="0" borderId="7" xfId="0" applyNumberFormat="1" applyFont="1" applyBorder="1" applyAlignment="1">
      <alignment horizontal="right" wrapText="1"/>
    </xf>
    <xf numFmtId="1" fontId="1" fillId="0" borderId="7" xfId="0" applyNumberFormat="1" applyFont="1" applyBorder="1" applyAlignment="1">
      <alignment horizontal="right"/>
    </xf>
    <xf numFmtId="0" fontId="2" fillId="6" borderId="7" xfId="0" applyFont="1" applyFill="1" applyBorder="1" applyAlignment="1">
      <alignment wrapText="1"/>
    </xf>
    <xf numFmtId="0" fontId="2" fillId="6" borderId="7" xfId="0" applyFont="1" applyFill="1" applyBorder="1" applyAlignment="1">
      <alignment horizontal="right" wrapText="1"/>
    </xf>
    <xf numFmtId="2" fontId="2" fillId="6" borderId="7" xfId="0" applyNumberFormat="1" applyFont="1" applyFill="1" applyBorder="1" applyAlignment="1">
      <alignment horizontal="right" wrapText="1"/>
    </xf>
    <xf numFmtId="1" fontId="2" fillId="6" borderId="7" xfId="0" applyNumberFormat="1" applyFont="1" applyFill="1" applyBorder="1" applyAlignment="1">
      <alignment horizontal="right" wrapText="1"/>
    </xf>
    <xf numFmtId="0" fontId="3" fillId="6" borderId="0" xfId="0" applyFont="1" applyFill="1" applyAlignment="1">
      <alignment wrapText="1"/>
    </xf>
    <xf numFmtId="0" fontId="3" fillId="6" borderId="0" xfId="0" applyFont="1" applyFill="1"/>
    <xf numFmtId="2" fontId="1" fillId="0" borderId="0" xfId="0" applyNumberFormat="1" applyFont="1" applyAlignment="1">
      <alignment wrapText="1"/>
    </xf>
    <xf numFmtId="0" fontId="2" fillId="5" borderId="0" xfId="0" applyFont="1" applyFill="1" applyAlignment="1">
      <alignment wrapText="1"/>
    </xf>
    <xf numFmtId="2" fontId="0" fillId="0" borderId="0" xfId="0" applyNumberFormat="1"/>
    <xf numFmtId="49" fontId="1" fillId="0" borderId="7" xfId="0" applyNumberFormat="1" applyFont="1" applyBorder="1" applyAlignment="1">
      <alignment horizontal="right" wrapText="1"/>
    </xf>
    <xf numFmtId="1" fontId="1" fillId="0" borderId="9" xfId="0" applyNumberFormat="1" applyFont="1" applyBorder="1" applyAlignment="1">
      <alignment horizontal="right"/>
    </xf>
    <xf numFmtId="0" fontId="2" fillId="4" borderId="0" xfId="0" applyFont="1" applyFill="1" applyAlignment="1">
      <alignment wrapText="1"/>
    </xf>
    <xf numFmtId="164" fontId="2" fillId="4" borderId="7" xfId="0" applyNumberFormat="1" applyFont="1" applyFill="1" applyBorder="1" applyAlignment="1">
      <alignment horizontal="right" wrapText="1"/>
    </xf>
    <xf numFmtId="1" fontId="2" fillId="4" borderId="7" xfId="0" applyNumberFormat="1" applyFont="1" applyFill="1" applyBorder="1" applyAlignment="1">
      <alignment horizontal="right"/>
    </xf>
    <xf numFmtId="1" fontId="2" fillId="3" borderId="2" xfId="0" applyNumberFormat="1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left" wrapText="1"/>
    </xf>
    <xf numFmtId="1" fontId="2" fillId="3" borderId="3" xfId="0" applyNumberFormat="1" applyFont="1" applyFill="1" applyBorder="1" applyAlignment="1">
      <alignment horizontal="right" wrapText="1"/>
    </xf>
    <xf numFmtId="2" fontId="2" fillId="3" borderId="4" xfId="0" applyNumberFormat="1" applyFont="1" applyFill="1" applyBorder="1" applyAlignment="1">
      <alignment horizontal="right" wrapText="1"/>
    </xf>
    <xf numFmtId="2" fontId="2" fillId="3" borderId="3" xfId="0" applyNumberFormat="1" applyFont="1" applyFill="1" applyBorder="1" applyAlignment="1">
      <alignment horizontal="right" wrapText="1"/>
    </xf>
    <xf numFmtId="0" fontId="2" fillId="3" borderId="5" xfId="0" applyFont="1" applyFill="1" applyBorder="1" applyAlignment="1">
      <alignment horizontal="right" wrapText="1"/>
    </xf>
    <xf numFmtId="0" fontId="2" fillId="4" borderId="7" xfId="0" applyFont="1" applyFill="1" applyBorder="1"/>
    <xf numFmtId="0" fontId="2" fillId="2" borderId="7" xfId="0" applyFont="1" applyFill="1" applyBorder="1"/>
    <xf numFmtId="0" fontId="2" fillId="0" borderId="7" xfId="0" applyFont="1" applyBorder="1" applyAlignment="1">
      <alignment horizontal="left" wrapText="1"/>
    </xf>
    <xf numFmtId="0" fontId="2" fillId="3" borderId="3" xfId="0" applyFont="1" applyFill="1" applyBorder="1" applyAlignment="1">
      <alignment horizontal="right" wrapText="1"/>
    </xf>
    <xf numFmtId="1" fontId="2" fillId="3" borderId="5" xfId="0" applyNumberFormat="1" applyFont="1" applyFill="1" applyBorder="1" applyAlignment="1">
      <alignment horizontal="right" wrapText="1"/>
    </xf>
    <xf numFmtId="0" fontId="2" fillId="4" borderId="7" xfId="0" applyFont="1" applyFill="1" applyBorder="1" applyAlignment="1">
      <alignment wrapText="1"/>
    </xf>
    <xf numFmtId="0" fontId="2" fillId="3" borderId="3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wrapText="1"/>
    </xf>
    <xf numFmtId="0" fontId="2" fillId="4" borderId="1" xfId="0" applyFont="1" applyFill="1" applyBorder="1" applyAlignment="1">
      <alignment horizontal="left" wrapText="1"/>
    </xf>
    <xf numFmtId="0" fontId="2" fillId="4" borderId="8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EECE1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BBB59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BB59"/>
  </sheetPr>
  <dimension ref="A1:AMJ267"/>
  <sheetViews>
    <sheetView zoomScale="130" zoomScaleNormal="130" zoomScalePageLayoutView="98" workbookViewId="0">
      <selection activeCell="L255" sqref="L255"/>
    </sheetView>
  </sheetViews>
  <sheetFormatPr defaultColWidth="9.1328125" defaultRowHeight="12.75" x14ac:dyDescent="0.35"/>
  <cols>
    <col min="1" max="1" width="10.1328125" style="1" customWidth="1"/>
    <col min="2" max="2" width="28.86328125" style="2" customWidth="1"/>
    <col min="3" max="3" width="9.265625" style="3" customWidth="1"/>
    <col min="4" max="6" width="7.73046875" style="4" customWidth="1"/>
    <col min="7" max="8" width="10.3984375" style="4" customWidth="1"/>
    <col min="9" max="9" width="7.73046875" style="3" customWidth="1"/>
    <col min="10" max="10" width="8" style="1" customWidth="1"/>
  </cols>
  <sheetData>
    <row r="1" spans="1:17" s="11" customFormat="1" ht="23.25" customHeight="1" x14ac:dyDescent="0.35">
      <c r="A1" s="5" t="s">
        <v>0</v>
      </c>
      <c r="B1" s="6" t="s">
        <v>1</v>
      </c>
      <c r="C1" s="7"/>
      <c r="D1" s="8"/>
      <c r="E1" s="8"/>
      <c r="F1" s="8"/>
      <c r="G1" s="8"/>
      <c r="H1" s="8"/>
      <c r="I1" s="9"/>
      <c r="J1" s="10"/>
    </row>
    <row r="2" spans="1:17" s="16" customFormat="1" ht="15" customHeight="1" x14ac:dyDescent="0.35">
      <c r="A2" s="12"/>
      <c r="B2" s="2"/>
      <c r="C2" s="13"/>
      <c r="D2" s="14"/>
      <c r="E2" s="14"/>
      <c r="F2" s="14"/>
      <c r="G2" s="14"/>
      <c r="H2" s="14"/>
      <c r="I2" s="15"/>
      <c r="J2" s="10"/>
    </row>
    <row r="3" spans="1:17" s="11" customFormat="1" ht="23.25" customHeight="1" x14ac:dyDescent="0.35">
      <c r="A3" s="17" t="s">
        <v>2</v>
      </c>
      <c r="B3" s="18"/>
      <c r="C3" s="19"/>
      <c r="D3" s="20"/>
      <c r="E3" s="20"/>
      <c r="F3" s="20"/>
      <c r="G3" s="20"/>
      <c r="H3" s="20"/>
      <c r="I3" s="21"/>
      <c r="J3" s="10"/>
    </row>
    <row r="4" spans="1:17" s="23" customFormat="1" ht="23.25" customHeight="1" x14ac:dyDescent="0.4">
      <c r="A4" s="98" t="s">
        <v>3</v>
      </c>
      <c r="B4" s="99" t="s">
        <v>4</v>
      </c>
      <c r="C4" s="100" t="s">
        <v>5</v>
      </c>
      <c r="D4" s="101" t="s">
        <v>6</v>
      </c>
      <c r="E4" s="101"/>
      <c r="F4" s="101"/>
      <c r="G4" s="102" t="s">
        <v>118</v>
      </c>
      <c r="H4" s="102" t="s">
        <v>8</v>
      </c>
      <c r="I4" s="103" t="s">
        <v>9</v>
      </c>
      <c r="J4" s="22"/>
    </row>
    <row r="5" spans="1:17" s="25" customFormat="1" ht="23.25" customHeight="1" x14ac:dyDescent="0.4">
      <c r="A5" s="98"/>
      <c r="B5" s="99"/>
      <c r="C5" s="100"/>
      <c r="D5" s="24" t="s">
        <v>10</v>
      </c>
      <c r="E5" s="24" t="s">
        <v>11</v>
      </c>
      <c r="F5" s="24" t="s">
        <v>12</v>
      </c>
      <c r="G5" s="102"/>
      <c r="H5" s="102"/>
      <c r="I5" s="103"/>
      <c r="J5" s="22"/>
    </row>
    <row r="6" spans="1:17" ht="23.25" customHeight="1" x14ac:dyDescent="0.35">
      <c r="A6" s="26" t="s">
        <v>13</v>
      </c>
      <c r="B6" s="27" t="s">
        <v>119</v>
      </c>
      <c r="C6" s="28">
        <v>180</v>
      </c>
      <c r="D6" s="29">
        <v>5.72</v>
      </c>
      <c r="E6" s="29">
        <v>7.66</v>
      </c>
      <c r="F6" s="29">
        <v>19.670000000000002</v>
      </c>
      <c r="G6" s="29">
        <v>168.3</v>
      </c>
      <c r="H6" s="29">
        <v>1.76</v>
      </c>
      <c r="I6" s="28">
        <v>93</v>
      </c>
    </row>
    <row r="7" spans="1:17" ht="23.25" customHeight="1" x14ac:dyDescent="0.35">
      <c r="A7" s="26" t="s">
        <v>13</v>
      </c>
      <c r="B7" s="27" t="s">
        <v>117</v>
      </c>
      <c r="C7" s="28">
        <v>180</v>
      </c>
      <c r="D7" s="29">
        <v>2.67</v>
      </c>
      <c r="E7" s="29">
        <v>2.34</v>
      </c>
      <c r="F7" s="29">
        <v>10.31</v>
      </c>
      <c r="G7" s="29">
        <v>89</v>
      </c>
      <c r="H7" s="29">
        <v>0</v>
      </c>
      <c r="I7" s="28">
        <v>413</v>
      </c>
    </row>
    <row r="8" spans="1:17" ht="23.25" customHeight="1" x14ac:dyDescent="0.35">
      <c r="A8" s="26" t="s">
        <v>13</v>
      </c>
      <c r="B8" s="27" t="s">
        <v>49</v>
      </c>
      <c r="C8" s="28">
        <v>40</v>
      </c>
      <c r="D8" s="29">
        <v>2.0099999999999998</v>
      </c>
      <c r="E8" s="29">
        <v>3.87</v>
      </c>
      <c r="F8" s="29">
        <v>12.13</v>
      </c>
      <c r="G8" s="29">
        <v>91.33</v>
      </c>
      <c r="H8" s="29">
        <v>0</v>
      </c>
      <c r="I8" s="28">
        <v>1</v>
      </c>
    </row>
    <row r="9" spans="1:17" s="34" customFormat="1" ht="23.25" customHeight="1" x14ac:dyDescent="0.4">
      <c r="A9" s="104" t="s">
        <v>17</v>
      </c>
      <c r="B9" s="104"/>
      <c r="C9" s="31">
        <v>400</v>
      </c>
      <c r="D9" s="32">
        <f>SUM(D6:D8)</f>
        <v>10.4</v>
      </c>
      <c r="E9" s="32">
        <f>SUM(E6:E8)</f>
        <v>13.870000000000001</v>
      </c>
      <c r="F9" s="32">
        <f>SUM(F6:F8)</f>
        <v>42.110000000000007</v>
      </c>
      <c r="G9" s="32">
        <f>SUM(G6:G8)</f>
        <v>348.63</v>
      </c>
      <c r="H9" s="32">
        <f>SUM(H6:H8)</f>
        <v>1.76</v>
      </c>
      <c r="I9" s="31"/>
      <c r="J9" s="33"/>
    </row>
    <row r="10" spans="1:17" ht="23.25" customHeight="1" x14ac:dyDescent="0.35">
      <c r="A10" s="26" t="s">
        <v>18</v>
      </c>
      <c r="B10" s="27" t="s">
        <v>19</v>
      </c>
      <c r="C10" s="28">
        <v>200</v>
      </c>
      <c r="D10" s="29">
        <v>0</v>
      </c>
      <c r="E10" s="29">
        <v>0</v>
      </c>
      <c r="F10" s="29">
        <v>22.4</v>
      </c>
      <c r="G10" s="29">
        <v>90</v>
      </c>
      <c r="H10" s="29">
        <v>6</v>
      </c>
      <c r="I10" s="28">
        <v>399</v>
      </c>
    </row>
    <row r="11" spans="1:17" s="34" customFormat="1" ht="23.25" customHeight="1" x14ac:dyDescent="0.4">
      <c r="A11" s="104" t="s">
        <v>17</v>
      </c>
      <c r="B11" s="104"/>
      <c r="C11" s="31">
        <f t="shared" ref="C11:H11" si="0">SUM(C10)</f>
        <v>200</v>
      </c>
      <c r="D11" s="32">
        <f t="shared" si="0"/>
        <v>0</v>
      </c>
      <c r="E11" s="32">
        <f t="shared" si="0"/>
        <v>0</v>
      </c>
      <c r="F11" s="32">
        <f t="shared" si="0"/>
        <v>22.4</v>
      </c>
      <c r="G11" s="32">
        <f t="shared" si="0"/>
        <v>90</v>
      </c>
      <c r="H11" s="32">
        <f t="shared" si="0"/>
        <v>6</v>
      </c>
      <c r="I11" s="31"/>
      <c r="J11" s="33"/>
    </row>
    <row r="12" spans="1:17" ht="23.25" customHeight="1" x14ac:dyDescent="0.35">
      <c r="A12" s="26" t="s">
        <v>20</v>
      </c>
      <c r="B12" s="27" t="s">
        <v>21</v>
      </c>
      <c r="C12" s="28">
        <v>200</v>
      </c>
      <c r="D12" s="29">
        <v>3.68</v>
      </c>
      <c r="E12" s="29">
        <v>7.07</v>
      </c>
      <c r="F12" s="29">
        <v>8.58</v>
      </c>
      <c r="G12" s="29">
        <v>118</v>
      </c>
      <c r="H12" s="29">
        <v>19.41</v>
      </c>
      <c r="I12" s="28">
        <v>56</v>
      </c>
    </row>
    <row r="13" spans="1:17" ht="23.25" customHeight="1" x14ac:dyDescent="0.35">
      <c r="A13" s="26" t="s">
        <v>20</v>
      </c>
      <c r="B13" s="27" t="s">
        <v>123</v>
      </c>
      <c r="C13" s="28">
        <v>150</v>
      </c>
      <c r="D13" s="29">
        <v>14.17</v>
      </c>
      <c r="E13" s="29">
        <v>11.96</v>
      </c>
      <c r="F13" s="29">
        <v>25.08</v>
      </c>
      <c r="G13" s="29">
        <v>264</v>
      </c>
      <c r="H13" s="29">
        <v>0.38</v>
      </c>
      <c r="I13" s="28">
        <v>304</v>
      </c>
      <c r="Q13" s="28"/>
    </row>
    <row r="14" spans="1:17" ht="23.25" customHeight="1" x14ac:dyDescent="0.35">
      <c r="A14" s="26" t="s">
        <v>20</v>
      </c>
      <c r="B14" s="27" t="s">
        <v>24</v>
      </c>
      <c r="C14" s="28">
        <v>50</v>
      </c>
      <c r="D14" s="29">
        <v>0.71</v>
      </c>
      <c r="E14" s="29">
        <v>3.04</v>
      </c>
      <c r="F14" s="29">
        <v>4.18</v>
      </c>
      <c r="G14" s="29">
        <v>46.95</v>
      </c>
      <c r="H14" s="29">
        <v>4.75</v>
      </c>
      <c r="I14" s="28">
        <v>33</v>
      </c>
    </row>
    <row r="15" spans="1:17" ht="23.25" customHeight="1" x14ac:dyDescent="0.35">
      <c r="A15" s="26" t="s">
        <v>20</v>
      </c>
      <c r="B15" s="27" t="s">
        <v>25</v>
      </c>
      <c r="C15" s="28">
        <v>180</v>
      </c>
      <c r="D15" s="29">
        <v>0.44</v>
      </c>
      <c r="E15" s="29">
        <v>0.02</v>
      </c>
      <c r="F15" s="29">
        <v>27.77</v>
      </c>
      <c r="G15" s="29">
        <v>113</v>
      </c>
      <c r="H15" s="29">
        <v>0.4</v>
      </c>
      <c r="I15" s="28">
        <v>394</v>
      </c>
    </row>
    <row r="16" spans="1:17" ht="23.25" customHeight="1" x14ac:dyDescent="0.35">
      <c r="A16" s="26" t="s">
        <v>20</v>
      </c>
      <c r="B16" s="27" t="s">
        <v>26</v>
      </c>
      <c r="C16" s="28">
        <v>50</v>
      </c>
      <c r="D16" s="29">
        <v>0.76249999999999996</v>
      </c>
      <c r="E16" s="29">
        <v>0.55000000000000004</v>
      </c>
      <c r="F16" s="29">
        <v>21.95</v>
      </c>
      <c r="G16" s="29">
        <v>94</v>
      </c>
      <c r="H16" s="29">
        <v>0</v>
      </c>
      <c r="I16" s="28">
        <v>1</v>
      </c>
    </row>
    <row r="17" spans="1:10" s="34" customFormat="1" ht="23.25" customHeight="1" x14ac:dyDescent="0.4">
      <c r="A17" s="104" t="s">
        <v>17</v>
      </c>
      <c r="B17" s="104"/>
      <c r="C17" s="31">
        <f t="shared" ref="C17:H17" si="1">SUM(C12:C16)</f>
        <v>630</v>
      </c>
      <c r="D17" s="32">
        <f t="shared" si="1"/>
        <v>19.762500000000003</v>
      </c>
      <c r="E17" s="32">
        <f t="shared" si="1"/>
        <v>22.64</v>
      </c>
      <c r="F17" s="32">
        <f t="shared" si="1"/>
        <v>87.56</v>
      </c>
      <c r="G17" s="32">
        <f t="shared" si="1"/>
        <v>635.95000000000005</v>
      </c>
      <c r="H17" s="32">
        <f t="shared" si="1"/>
        <v>24.939999999999998</v>
      </c>
      <c r="I17" s="31"/>
      <c r="J17" s="33"/>
    </row>
    <row r="18" spans="1:10" ht="23.25" customHeight="1" x14ac:dyDescent="0.35">
      <c r="A18" s="26" t="s">
        <v>27</v>
      </c>
      <c r="B18" s="27" t="s">
        <v>28</v>
      </c>
      <c r="C18" s="28">
        <v>190</v>
      </c>
      <c r="D18" s="29">
        <v>5.32</v>
      </c>
      <c r="E18" s="29">
        <v>4.75</v>
      </c>
      <c r="F18" s="29">
        <v>7.6</v>
      </c>
      <c r="G18" s="29">
        <v>95</v>
      </c>
      <c r="H18" s="29">
        <v>1.33</v>
      </c>
      <c r="I18" s="28">
        <v>401</v>
      </c>
    </row>
    <row r="19" spans="1:10" ht="23.25" customHeight="1" x14ac:dyDescent="0.35">
      <c r="A19" s="26" t="s">
        <v>27</v>
      </c>
      <c r="B19" s="27" t="s">
        <v>29</v>
      </c>
      <c r="C19" s="28">
        <v>20</v>
      </c>
      <c r="D19" s="29">
        <v>1.62</v>
      </c>
      <c r="E19" s="29" t="s">
        <v>30</v>
      </c>
      <c r="F19" s="29">
        <v>14.7</v>
      </c>
      <c r="G19" s="29">
        <v>81.400000000000006</v>
      </c>
      <c r="H19" s="29">
        <v>0</v>
      </c>
      <c r="I19" s="28">
        <v>151</v>
      </c>
    </row>
    <row r="20" spans="1:10" ht="23.25" customHeight="1" x14ac:dyDescent="0.35">
      <c r="A20" s="26" t="s">
        <v>27</v>
      </c>
      <c r="B20" s="27" t="s">
        <v>144</v>
      </c>
      <c r="C20" s="28">
        <v>100</v>
      </c>
      <c r="D20" s="29">
        <v>0.4</v>
      </c>
      <c r="E20" s="29">
        <v>0</v>
      </c>
      <c r="F20" s="29">
        <v>9.7799999999999994</v>
      </c>
      <c r="G20" s="29">
        <v>94</v>
      </c>
      <c r="H20" s="29">
        <v>3.99</v>
      </c>
      <c r="I20" s="28">
        <v>338</v>
      </c>
    </row>
    <row r="21" spans="1:10" s="34" customFormat="1" ht="23.25" customHeight="1" x14ac:dyDescent="0.4">
      <c r="A21" s="104" t="s">
        <v>17</v>
      </c>
      <c r="B21" s="104"/>
      <c r="C21" s="31">
        <f t="shared" ref="C21:H21" si="2">SUM(C18:C20)</f>
        <v>310</v>
      </c>
      <c r="D21" s="32">
        <f t="shared" si="2"/>
        <v>7.3400000000000007</v>
      </c>
      <c r="E21" s="32">
        <f t="shared" si="2"/>
        <v>4.75</v>
      </c>
      <c r="F21" s="32">
        <f t="shared" si="2"/>
        <v>32.08</v>
      </c>
      <c r="G21" s="32">
        <f t="shared" si="2"/>
        <v>270.39999999999998</v>
      </c>
      <c r="H21" s="32">
        <f t="shared" si="2"/>
        <v>5.32</v>
      </c>
      <c r="I21" s="31"/>
      <c r="J21" s="33"/>
    </row>
    <row r="22" spans="1:10" ht="23.25" customHeight="1" x14ac:dyDescent="0.35">
      <c r="A22" s="26" t="s">
        <v>31</v>
      </c>
      <c r="B22" s="27" t="s">
        <v>32</v>
      </c>
      <c r="C22">
        <v>180</v>
      </c>
      <c r="D22" s="35">
        <v>8.8517647058823492</v>
      </c>
      <c r="E22" s="35">
        <v>6.0988235294117601</v>
      </c>
      <c r="F22" s="35">
        <v>25.771764705882401</v>
      </c>
      <c r="G22" s="35">
        <v>232.941176470588</v>
      </c>
      <c r="H22" s="35">
        <v>0.21176470588235299</v>
      </c>
      <c r="I22" s="28">
        <v>237</v>
      </c>
    </row>
    <row r="23" spans="1:10" ht="23.25" customHeight="1" x14ac:dyDescent="0.35">
      <c r="A23" s="26" t="s">
        <v>31</v>
      </c>
      <c r="B23" s="27" t="s">
        <v>33</v>
      </c>
      <c r="C23" s="28">
        <v>30</v>
      </c>
      <c r="D23" s="29">
        <v>0.72</v>
      </c>
      <c r="E23" s="29">
        <v>2.76</v>
      </c>
      <c r="F23" s="29">
        <v>3.38</v>
      </c>
      <c r="G23" s="29">
        <v>21</v>
      </c>
      <c r="H23" s="29">
        <v>0</v>
      </c>
      <c r="I23" s="28">
        <v>350</v>
      </c>
    </row>
    <row r="24" spans="1:10" ht="23.25" customHeight="1" x14ac:dyDescent="0.35">
      <c r="A24" s="26" t="s">
        <v>31</v>
      </c>
      <c r="B24" s="27" t="s">
        <v>34</v>
      </c>
      <c r="C24" s="28">
        <v>200</v>
      </c>
      <c r="D24" s="29">
        <v>1.68</v>
      </c>
      <c r="E24" s="29">
        <v>0</v>
      </c>
      <c r="F24" s="29">
        <v>12.58</v>
      </c>
      <c r="G24" s="29">
        <v>70.2</v>
      </c>
      <c r="H24" s="29">
        <v>0</v>
      </c>
      <c r="I24" s="28">
        <v>411</v>
      </c>
    </row>
    <row r="25" spans="1:10" ht="23.25" customHeight="1" x14ac:dyDescent="0.35">
      <c r="A25" s="26" t="s">
        <v>31</v>
      </c>
      <c r="B25" s="27" t="s">
        <v>35</v>
      </c>
      <c r="C25" s="28">
        <v>50</v>
      </c>
      <c r="D25" s="29">
        <v>2.0299999999999998</v>
      </c>
      <c r="E25" s="29">
        <v>3.21</v>
      </c>
      <c r="F25" s="29">
        <v>22.55</v>
      </c>
      <c r="G25" s="29">
        <v>130.66999999999999</v>
      </c>
      <c r="H25" s="29">
        <v>0.08</v>
      </c>
      <c r="I25" s="28">
        <v>2</v>
      </c>
    </row>
    <row r="26" spans="1:10" s="34" customFormat="1" ht="23.25" customHeight="1" x14ac:dyDescent="0.4">
      <c r="A26" s="104" t="s">
        <v>17</v>
      </c>
      <c r="B26" s="104"/>
      <c r="C26" s="97">
        <f>SUM(C22:C25)</f>
        <v>460</v>
      </c>
      <c r="D26" s="32">
        <f t="shared" ref="D26:H26" si="3">SUM(D22:D25)</f>
        <v>13.281764705882349</v>
      </c>
      <c r="E26" s="32">
        <f t="shared" si="3"/>
        <v>12.068823529411759</v>
      </c>
      <c r="F26" s="32">
        <f t="shared" si="3"/>
        <v>64.281764705882395</v>
      </c>
      <c r="G26" s="32">
        <f t="shared" si="3"/>
        <v>454.81117647058795</v>
      </c>
      <c r="H26" s="32">
        <f t="shared" si="3"/>
        <v>0.29176470588235298</v>
      </c>
      <c r="I26" s="31"/>
      <c r="J26" s="33"/>
    </row>
    <row r="27" spans="1:10" s="39" customFormat="1" ht="23.25" customHeight="1" x14ac:dyDescent="0.4">
      <c r="A27" s="105" t="s">
        <v>36</v>
      </c>
      <c r="B27" s="105"/>
      <c r="C27" s="37">
        <f t="shared" ref="C27:H27" si="4">C26+C21+C17+C11+C9</f>
        <v>2000</v>
      </c>
      <c r="D27" s="38">
        <f t="shared" si="4"/>
        <v>50.78426470588235</v>
      </c>
      <c r="E27" s="38">
        <f t="shared" si="4"/>
        <v>53.328823529411764</v>
      </c>
      <c r="F27" s="38">
        <f t="shared" si="4"/>
        <v>248.43176470588242</v>
      </c>
      <c r="G27" s="38">
        <f t="shared" si="4"/>
        <v>1799.7911764705882</v>
      </c>
      <c r="H27" s="38">
        <f t="shared" si="4"/>
        <v>38.311764705882347</v>
      </c>
      <c r="I27" s="37"/>
      <c r="J27" s="33"/>
    </row>
    <row r="28" spans="1:10" s="45" customFormat="1" ht="23.25" customHeight="1" x14ac:dyDescent="0.4">
      <c r="A28" s="40"/>
      <c r="B28" s="41"/>
      <c r="C28" s="42"/>
      <c r="D28" s="43"/>
      <c r="E28" s="43"/>
      <c r="F28" s="43"/>
      <c r="G28" s="43"/>
      <c r="H28" s="43"/>
      <c r="I28" s="42"/>
      <c r="J28" s="44"/>
    </row>
    <row r="29" spans="1:10" s="11" customFormat="1" ht="23.25" customHeight="1" x14ac:dyDescent="0.35">
      <c r="A29" s="36" t="s">
        <v>37</v>
      </c>
      <c r="B29" s="18"/>
      <c r="C29" s="19"/>
      <c r="D29" s="20"/>
      <c r="E29" s="20"/>
      <c r="F29" s="20"/>
      <c r="G29" s="20"/>
      <c r="H29" s="20"/>
      <c r="I29" s="21"/>
      <c r="J29" s="10"/>
    </row>
    <row r="30" spans="1:10" s="23" customFormat="1" ht="23.25" customHeight="1" x14ac:dyDescent="0.4">
      <c r="A30" s="98" t="s">
        <v>3</v>
      </c>
      <c r="B30" s="99" t="s">
        <v>4</v>
      </c>
      <c r="C30" s="100" t="s">
        <v>5</v>
      </c>
      <c r="D30" s="101" t="s">
        <v>6</v>
      </c>
      <c r="E30" s="101"/>
      <c r="F30" s="101"/>
      <c r="G30" s="102" t="s">
        <v>118</v>
      </c>
      <c r="H30" s="102" t="s">
        <v>8</v>
      </c>
      <c r="I30" s="103" t="s">
        <v>9</v>
      </c>
      <c r="J30" s="22"/>
    </row>
    <row r="31" spans="1:10" s="25" customFormat="1" ht="23.25" customHeight="1" x14ac:dyDescent="0.4">
      <c r="A31" s="98"/>
      <c r="B31" s="99"/>
      <c r="C31" s="100"/>
      <c r="D31" s="24" t="s">
        <v>10</v>
      </c>
      <c r="E31" s="24" t="s">
        <v>11</v>
      </c>
      <c r="F31" s="24" t="s">
        <v>12</v>
      </c>
      <c r="G31" s="102"/>
      <c r="H31" s="102"/>
      <c r="I31" s="103"/>
      <c r="J31" s="22"/>
    </row>
    <row r="32" spans="1:10" ht="23.25" customHeight="1" x14ac:dyDescent="0.35">
      <c r="A32" s="26" t="s">
        <v>13</v>
      </c>
      <c r="B32" s="27" t="s">
        <v>86</v>
      </c>
      <c r="C32" s="28">
        <v>170</v>
      </c>
      <c r="D32" s="29">
        <v>5.2794444444444446</v>
      </c>
      <c r="E32" s="29">
        <v>6.3466666666666658</v>
      </c>
      <c r="F32" s="29">
        <v>21.325555555555557</v>
      </c>
      <c r="G32" s="29">
        <v>162.99222222222224</v>
      </c>
      <c r="H32" s="29">
        <v>1.6622222222222223</v>
      </c>
      <c r="I32" s="28">
        <v>88</v>
      </c>
    </row>
    <row r="33" spans="1:1024" ht="23.25" customHeight="1" x14ac:dyDescent="0.35">
      <c r="A33" s="26" t="s">
        <v>13</v>
      </c>
      <c r="B33" s="27" t="s">
        <v>38</v>
      </c>
      <c r="C33" s="28">
        <v>180</v>
      </c>
      <c r="D33" s="29">
        <v>2.85</v>
      </c>
      <c r="E33" s="29">
        <v>2.41</v>
      </c>
      <c r="F33" s="29">
        <v>14.36</v>
      </c>
      <c r="G33" s="29">
        <v>91</v>
      </c>
      <c r="H33" s="29">
        <v>1.17</v>
      </c>
      <c r="I33" s="28">
        <v>395</v>
      </c>
    </row>
    <row r="34" spans="1:1024" ht="23.25" customHeight="1" x14ac:dyDescent="0.35">
      <c r="A34" s="26" t="s">
        <v>13</v>
      </c>
      <c r="B34" s="27" t="s">
        <v>99</v>
      </c>
      <c r="C34" s="28">
        <v>50</v>
      </c>
      <c r="D34" s="29">
        <v>2.81</v>
      </c>
      <c r="E34" s="29">
        <v>3.97</v>
      </c>
      <c r="F34" s="29">
        <v>16.96</v>
      </c>
      <c r="G34" s="29">
        <v>114.66</v>
      </c>
      <c r="H34" s="29">
        <v>0</v>
      </c>
      <c r="I34" s="28">
        <v>1</v>
      </c>
    </row>
    <row r="35" spans="1:1024" s="34" customFormat="1" ht="23.25" customHeight="1" x14ac:dyDescent="0.4">
      <c r="A35" s="104" t="s">
        <v>17</v>
      </c>
      <c r="B35" s="104"/>
      <c r="C35" s="31">
        <v>400</v>
      </c>
      <c r="D35" s="32">
        <f>SUM(D32:D34)</f>
        <v>10.939444444444446</v>
      </c>
      <c r="E35" s="32">
        <f>SUM(E32:E34)</f>
        <v>12.726666666666667</v>
      </c>
      <c r="F35" s="32">
        <f>SUM(F32:F34)</f>
        <v>52.645555555555553</v>
      </c>
      <c r="G35" s="32">
        <f>SUM(G32:G34)</f>
        <v>368.65222222222224</v>
      </c>
      <c r="H35" s="32">
        <f>SUM(H32:H34)</f>
        <v>2.8322222222222222</v>
      </c>
      <c r="I35" s="31"/>
      <c r="J35" s="33"/>
    </row>
    <row r="36" spans="1:1024" ht="23.25" customHeight="1" x14ac:dyDescent="0.35">
      <c r="A36" s="26" t="s">
        <v>18</v>
      </c>
      <c r="B36" s="27" t="s">
        <v>39</v>
      </c>
      <c r="C36" s="28">
        <v>200</v>
      </c>
      <c r="D36" s="29">
        <v>0.14000000000000001</v>
      </c>
      <c r="E36" s="29">
        <v>10.9</v>
      </c>
      <c r="F36" s="29">
        <f>10.94*2</f>
        <v>21.88</v>
      </c>
      <c r="G36" s="29">
        <v>90</v>
      </c>
      <c r="H36" s="29">
        <v>0.88</v>
      </c>
      <c r="I36" s="28">
        <v>372</v>
      </c>
    </row>
    <row r="37" spans="1:1024" s="34" customFormat="1" ht="23.25" customHeight="1" x14ac:dyDescent="0.4">
      <c r="A37" s="104" t="s">
        <v>17</v>
      </c>
      <c r="B37" s="104"/>
      <c r="C37" s="31">
        <f t="shared" ref="C37:H37" si="5">SUM(C36)</f>
        <v>200</v>
      </c>
      <c r="D37" s="32">
        <f t="shared" si="5"/>
        <v>0.14000000000000001</v>
      </c>
      <c r="E37" s="32">
        <f t="shared" si="5"/>
        <v>10.9</v>
      </c>
      <c r="F37" s="32">
        <f t="shared" si="5"/>
        <v>21.88</v>
      </c>
      <c r="G37" s="32">
        <f t="shared" si="5"/>
        <v>90</v>
      </c>
      <c r="H37" s="32">
        <f t="shared" si="5"/>
        <v>0.88</v>
      </c>
      <c r="I37" s="31"/>
      <c r="J37" s="33"/>
    </row>
    <row r="38" spans="1:1024" ht="23.25" customHeight="1" x14ac:dyDescent="0.35">
      <c r="A38" s="26" t="s">
        <v>20</v>
      </c>
      <c r="B38" s="27" t="s">
        <v>26</v>
      </c>
      <c r="C38" s="28">
        <v>50</v>
      </c>
      <c r="D38" s="29">
        <v>0.76249999999999996</v>
      </c>
      <c r="E38" s="29">
        <v>0.55000000000000004</v>
      </c>
      <c r="F38" s="29">
        <v>21.95</v>
      </c>
      <c r="G38" s="29">
        <v>94</v>
      </c>
      <c r="H38" s="29">
        <v>0</v>
      </c>
      <c r="I38" s="28">
        <v>1</v>
      </c>
    </row>
    <row r="39" spans="1:1024" ht="23.25" customHeight="1" x14ac:dyDescent="0.35">
      <c r="A39" s="26" t="s">
        <v>20</v>
      </c>
      <c r="B39" s="27" t="s">
        <v>40</v>
      </c>
      <c r="C39" s="28">
        <v>200</v>
      </c>
      <c r="D39" s="29">
        <v>4.7</v>
      </c>
      <c r="E39" s="29">
        <v>7.99</v>
      </c>
      <c r="F39" s="29">
        <v>11.58</v>
      </c>
      <c r="G39" s="29">
        <v>137.03</v>
      </c>
      <c r="H39" s="29">
        <v>6.43</v>
      </c>
      <c r="I39" s="28">
        <v>80</v>
      </c>
    </row>
    <row r="40" spans="1:1024" ht="23.25" customHeight="1" x14ac:dyDescent="0.35">
      <c r="A40" s="26" t="s">
        <v>20</v>
      </c>
      <c r="B40" s="27" t="s">
        <v>41</v>
      </c>
      <c r="C40" s="28">
        <v>70</v>
      </c>
      <c r="D40" s="29">
        <v>8.84</v>
      </c>
      <c r="E40" s="29">
        <v>11.02</v>
      </c>
      <c r="F40" s="29">
        <v>5.13</v>
      </c>
      <c r="G40" s="29">
        <v>125</v>
      </c>
      <c r="H40" s="29">
        <v>0.81</v>
      </c>
      <c r="I40" s="28">
        <v>161</v>
      </c>
    </row>
    <row r="41" spans="1:1024" ht="23.25" customHeight="1" x14ac:dyDescent="0.35">
      <c r="A41" s="26" t="s">
        <v>20</v>
      </c>
      <c r="B41" s="27" t="s">
        <v>42</v>
      </c>
      <c r="C41" s="28">
        <v>130</v>
      </c>
      <c r="D41" s="29">
        <v>2.6173333333333368</v>
      </c>
      <c r="E41" s="29">
        <v>4.9053333333333367</v>
      </c>
      <c r="F41" s="29">
        <v>8.788000000000002</v>
      </c>
      <c r="G41" s="29">
        <v>94.9</v>
      </c>
      <c r="H41" s="29">
        <v>15.859999999999998</v>
      </c>
      <c r="I41" s="28">
        <v>200</v>
      </c>
    </row>
    <row r="42" spans="1:1024" ht="23.25" customHeight="1" x14ac:dyDescent="0.35">
      <c r="A42" s="26" t="s">
        <v>20</v>
      </c>
      <c r="B42" s="27" t="s">
        <v>43</v>
      </c>
      <c r="C42" s="28">
        <v>60</v>
      </c>
      <c r="D42" s="29">
        <v>0.72</v>
      </c>
      <c r="E42" s="29">
        <v>2.83</v>
      </c>
      <c r="F42" s="29">
        <v>4.63</v>
      </c>
      <c r="G42" s="29">
        <v>46.8</v>
      </c>
      <c r="H42" s="29">
        <v>5.76</v>
      </c>
      <c r="I42" s="28">
        <v>53</v>
      </c>
    </row>
    <row r="43" spans="1:1024" ht="23.25" customHeight="1" x14ac:dyDescent="0.35">
      <c r="A43" s="26" t="s">
        <v>20</v>
      </c>
      <c r="B43" s="27" t="s">
        <v>44</v>
      </c>
      <c r="C43" s="28">
        <v>190</v>
      </c>
      <c r="D43" s="29">
        <v>0</v>
      </c>
      <c r="E43" s="29">
        <v>0</v>
      </c>
      <c r="F43" s="29">
        <v>9.193888888888889</v>
      </c>
      <c r="G43" s="29">
        <v>136.16666666666666</v>
      </c>
      <c r="H43" s="29">
        <v>21.111111111111111</v>
      </c>
      <c r="I43" s="28">
        <v>233</v>
      </c>
    </row>
    <row r="44" spans="1:1024" s="34" customFormat="1" ht="23.25" customHeight="1" x14ac:dyDescent="0.4">
      <c r="A44" s="104" t="s">
        <v>17</v>
      </c>
      <c r="B44" s="104"/>
      <c r="C44" s="31">
        <f t="shared" ref="C44:H44" si="6">SUM(C38:C43)</f>
        <v>700</v>
      </c>
      <c r="D44" s="32">
        <f t="shared" si="6"/>
        <v>17.639833333333335</v>
      </c>
      <c r="E44" s="32">
        <f t="shared" si="6"/>
        <v>27.295333333333339</v>
      </c>
      <c r="F44" s="32">
        <f t="shared" si="6"/>
        <v>61.271888888888896</v>
      </c>
      <c r="G44" s="32">
        <f t="shared" si="6"/>
        <v>633.89666666666665</v>
      </c>
      <c r="H44" s="32">
        <f t="shared" si="6"/>
        <v>49.971111111111114</v>
      </c>
      <c r="I44" s="31"/>
      <c r="J44" s="33"/>
    </row>
    <row r="45" spans="1:1024" ht="22.5" customHeight="1" x14ac:dyDescent="0.35">
      <c r="A45" s="26" t="s">
        <v>27</v>
      </c>
      <c r="B45" s="27" t="s">
        <v>28</v>
      </c>
      <c r="C45" s="28">
        <v>190</v>
      </c>
      <c r="D45" s="29">
        <v>5.32</v>
      </c>
      <c r="E45" s="29">
        <v>4.75</v>
      </c>
      <c r="F45" s="29">
        <v>7.6</v>
      </c>
      <c r="G45" s="29">
        <v>95</v>
      </c>
      <c r="H45" s="29">
        <v>1.33</v>
      </c>
      <c r="I45" s="28">
        <v>401</v>
      </c>
    </row>
    <row r="46" spans="1:1024" s="16" customFormat="1" ht="22.5" customHeight="1" x14ac:dyDescent="0.35">
      <c r="A46" s="46" t="s">
        <v>27</v>
      </c>
      <c r="B46" s="47" t="s">
        <v>29</v>
      </c>
      <c r="C46" s="48">
        <v>20</v>
      </c>
      <c r="D46" s="49">
        <v>1.62</v>
      </c>
      <c r="E46" s="49">
        <v>1.74</v>
      </c>
      <c r="F46" s="49">
        <v>14.7</v>
      </c>
      <c r="G46" s="49">
        <v>81.400000000000006</v>
      </c>
      <c r="H46" s="49">
        <v>0</v>
      </c>
      <c r="I46" s="50">
        <v>151</v>
      </c>
      <c r="AMB46"/>
      <c r="AMC46"/>
      <c r="AMD46"/>
      <c r="AME46"/>
      <c r="AMF46"/>
      <c r="AMG46"/>
      <c r="AMH46"/>
      <c r="AMI46"/>
      <c r="AMJ46"/>
    </row>
    <row r="47" spans="1:1024" ht="23.25" customHeight="1" x14ac:dyDescent="0.35">
      <c r="A47" s="26" t="s">
        <v>27</v>
      </c>
      <c r="B47" s="27" t="s">
        <v>145</v>
      </c>
      <c r="C47" s="28">
        <v>100</v>
      </c>
      <c r="D47" s="29">
        <v>0.4</v>
      </c>
      <c r="E47" s="29">
        <v>0</v>
      </c>
      <c r="F47" s="29">
        <v>9.7799999999999994</v>
      </c>
      <c r="G47" s="29">
        <v>94</v>
      </c>
      <c r="H47" s="29">
        <v>3.99</v>
      </c>
      <c r="I47" s="28">
        <v>338</v>
      </c>
    </row>
    <row r="48" spans="1:1024" s="34" customFormat="1" ht="23.25" customHeight="1" x14ac:dyDescent="0.4">
      <c r="A48" s="104" t="s">
        <v>17</v>
      </c>
      <c r="B48" s="104"/>
      <c r="C48" s="31">
        <f t="shared" ref="C48:H48" si="7">SUM(C45:C47)</f>
        <v>310</v>
      </c>
      <c r="D48" s="32">
        <f t="shared" si="7"/>
        <v>7.3400000000000007</v>
      </c>
      <c r="E48" s="32">
        <f t="shared" si="7"/>
        <v>6.49</v>
      </c>
      <c r="F48" s="32">
        <f t="shared" si="7"/>
        <v>32.08</v>
      </c>
      <c r="G48" s="32">
        <f t="shared" si="7"/>
        <v>270.39999999999998</v>
      </c>
      <c r="H48" s="32">
        <f t="shared" si="7"/>
        <v>5.32</v>
      </c>
      <c r="I48" s="31"/>
      <c r="J48" s="33"/>
    </row>
    <row r="49" spans="1:10" ht="23.25" customHeight="1" x14ac:dyDescent="0.35">
      <c r="A49" s="26" t="s">
        <v>31</v>
      </c>
      <c r="B49" s="27" t="s">
        <v>126</v>
      </c>
      <c r="C49" s="28">
        <v>160</v>
      </c>
      <c r="D49" s="29">
        <v>4.4799999999999995</v>
      </c>
      <c r="E49" s="29">
        <v>2.1013333333333333</v>
      </c>
      <c r="F49" s="29">
        <v>33.066666666666663</v>
      </c>
      <c r="G49" s="29">
        <v>147.19999999999999</v>
      </c>
      <c r="H49" s="29">
        <v>0</v>
      </c>
      <c r="I49" s="28">
        <v>10</v>
      </c>
    </row>
    <row r="50" spans="1:10" ht="23.25" customHeight="1" x14ac:dyDescent="0.35">
      <c r="A50" s="26" t="s">
        <v>31</v>
      </c>
      <c r="B50" s="27" t="s">
        <v>61</v>
      </c>
      <c r="C50" s="28">
        <v>40</v>
      </c>
      <c r="D50" s="29">
        <v>5.08</v>
      </c>
      <c r="E50" s="29">
        <v>4.5999999999999996</v>
      </c>
      <c r="F50" s="29">
        <v>0.28000000000000003</v>
      </c>
      <c r="G50" s="29">
        <v>63</v>
      </c>
      <c r="H50" s="29">
        <v>0</v>
      </c>
      <c r="I50" s="28">
        <v>213</v>
      </c>
    </row>
    <row r="51" spans="1:10" ht="23.25" customHeight="1" x14ac:dyDescent="0.35">
      <c r="A51" s="26" t="s">
        <v>31</v>
      </c>
      <c r="B51" s="27" t="s">
        <v>34</v>
      </c>
      <c r="C51" s="28">
        <v>200</v>
      </c>
      <c r="D51" s="29">
        <v>1.68</v>
      </c>
      <c r="E51" s="29">
        <v>0</v>
      </c>
      <c r="F51" s="29">
        <v>12.58</v>
      </c>
      <c r="G51" s="29">
        <v>70.2</v>
      </c>
      <c r="H51" s="29">
        <v>0</v>
      </c>
      <c r="I51" s="28">
        <v>411</v>
      </c>
    </row>
    <row r="52" spans="1:10" ht="23.25" customHeight="1" x14ac:dyDescent="0.35">
      <c r="A52" s="26" t="s">
        <v>31</v>
      </c>
      <c r="B52" s="27" t="s">
        <v>153</v>
      </c>
      <c r="C52" s="28">
        <v>50</v>
      </c>
      <c r="D52" s="29">
        <v>4.7142857142857144</v>
      </c>
      <c r="E52" s="29">
        <v>1.5714285714285716</v>
      </c>
      <c r="F52" s="29">
        <v>32.285714285714285</v>
      </c>
      <c r="G52" s="29">
        <v>161.42857142857142</v>
      </c>
      <c r="H52" s="29">
        <v>0.14285714285714285</v>
      </c>
      <c r="I52" s="28">
        <v>477</v>
      </c>
    </row>
    <row r="53" spans="1:10" s="34" customFormat="1" ht="23.25" customHeight="1" x14ac:dyDescent="0.4">
      <c r="A53" s="104" t="s">
        <v>17</v>
      </c>
      <c r="B53" s="104"/>
      <c r="C53" s="31">
        <f t="shared" ref="C53:H53" si="8">SUM(C49:C52)</f>
        <v>450</v>
      </c>
      <c r="D53" s="32">
        <f t="shared" si="8"/>
        <v>15.954285714285714</v>
      </c>
      <c r="E53" s="32">
        <f t="shared" si="8"/>
        <v>8.2727619047619037</v>
      </c>
      <c r="F53" s="32">
        <f t="shared" si="8"/>
        <v>78.212380952380954</v>
      </c>
      <c r="G53" s="32">
        <f t="shared" si="8"/>
        <v>441.82857142857142</v>
      </c>
      <c r="H53" s="32">
        <f t="shared" si="8"/>
        <v>0.14285714285714285</v>
      </c>
      <c r="I53" s="31"/>
      <c r="J53" s="33"/>
    </row>
    <row r="54" spans="1:10" s="39" customFormat="1" ht="23.25" customHeight="1" x14ac:dyDescent="0.4">
      <c r="A54" s="105" t="s">
        <v>36</v>
      </c>
      <c r="B54" s="105"/>
      <c r="C54" s="37">
        <f t="shared" ref="C54:H54" si="9">C53+C48+C44+C37+C35</f>
        <v>2060</v>
      </c>
      <c r="D54" s="38">
        <f t="shared" si="9"/>
        <v>52.013563492063497</v>
      </c>
      <c r="E54" s="38">
        <f t="shared" si="9"/>
        <v>65.684761904761899</v>
      </c>
      <c r="F54" s="38">
        <f t="shared" si="9"/>
        <v>246.08982539682538</v>
      </c>
      <c r="G54" s="38">
        <f t="shared" si="9"/>
        <v>1804.7774603174603</v>
      </c>
      <c r="H54" s="38">
        <f t="shared" si="9"/>
        <v>59.146190476190483</v>
      </c>
      <c r="I54" s="37"/>
      <c r="J54" s="33"/>
    </row>
    <row r="55" spans="1:10" s="45" customFormat="1" ht="23.25" customHeight="1" x14ac:dyDescent="0.4">
      <c r="A55" s="40"/>
      <c r="B55" s="41"/>
      <c r="C55" s="42"/>
      <c r="D55" s="43"/>
      <c r="E55" s="43"/>
      <c r="F55" s="43"/>
      <c r="G55" s="43"/>
      <c r="H55" s="43"/>
      <c r="I55" s="42"/>
      <c r="J55" s="44"/>
    </row>
    <row r="56" spans="1:10" s="54" customFormat="1" ht="23.25" customHeight="1" x14ac:dyDescent="0.4">
      <c r="A56" s="36" t="s">
        <v>47</v>
      </c>
      <c r="B56" s="51"/>
      <c r="C56" s="52"/>
      <c r="D56" s="53"/>
      <c r="E56" s="53"/>
      <c r="F56" s="53"/>
      <c r="G56" s="53"/>
      <c r="H56" s="53"/>
      <c r="I56" s="52"/>
      <c r="J56" s="33"/>
    </row>
    <row r="57" spans="1:10" s="23" customFormat="1" ht="23.25" customHeight="1" x14ac:dyDescent="0.4">
      <c r="A57" s="98" t="s">
        <v>3</v>
      </c>
      <c r="B57" s="99" t="s">
        <v>4</v>
      </c>
      <c r="C57" s="100" t="s">
        <v>5</v>
      </c>
      <c r="D57" s="101" t="s">
        <v>6</v>
      </c>
      <c r="E57" s="101"/>
      <c r="F57" s="101"/>
      <c r="G57" s="102" t="s">
        <v>118</v>
      </c>
      <c r="H57" s="102" t="s">
        <v>8</v>
      </c>
      <c r="I57" s="103" t="s">
        <v>9</v>
      </c>
      <c r="J57" s="22"/>
    </row>
    <row r="58" spans="1:10" s="25" customFormat="1" ht="23.25" customHeight="1" x14ac:dyDescent="0.4">
      <c r="A58" s="98"/>
      <c r="B58" s="99"/>
      <c r="C58" s="100"/>
      <c r="D58" s="24" t="s">
        <v>10</v>
      </c>
      <c r="E58" s="24" t="s">
        <v>11</v>
      </c>
      <c r="F58" s="24" t="s">
        <v>12</v>
      </c>
      <c r="G58" s="102"/>
      <c r="H58" s="102"/>
      <c r="I58" s="103"/>
      <c r="J58" s="22"/>
    </row>
    <row r="59" spans="1:10" ht="23.25" customHeight="1" x14ac:dyDescent="0.35">
      <c r="A59" s="26" t="s">
        <v>13</v>
      </c>
      <c r="B59" s="27" t="s">
        <v>127</v>
      </c>
      <c r="C59" s="28">
        <v>150</v>
      </c>
      <c r="D59" s="29">
        <v>5.26</v>
      </c>
      <c r="E59" s="29">
        <v>6.07</v>
      </c>
      <c r="F59" s="29">
        <v>21.29</v>
      </c>
      <c r="G59" s="29">
        <v>159.75</v>
      </c>
      <c r="H59" s="29">
        <v>1.46</v>
      </c>
      <c r="I59" s="28">
        <v>96</v>
      </c>
    </row>
    <row r="60" spans="1:10" ht="23.25" customHeight="1" x14ac:dyDescent="0.35">
      <c r="A60" s="26" t="s">
        <v>13</v>
      </c>
      <c r="B60" s="27" t="s">
        <v>48</v>
      </c>
      <c r="C60" s="28">
        <v>200</v>
      </c>
      <c r="D60" s="29">
        <v>4.0777777777777775</v>
      </c>
      <c r="E60" s="29">
        <v>3.5444444444444443</v>
      </c>
      <c r="F60" s="29">
        <v>17.577777777777779</v>
      </c>
      <c r="G60" s="29">
        <v>100</v>
      </c>
      <c r="H60" s="29">
        <v>1.5888888888888888</v>
      </c>
      <c r="I60" s="28">
        <v>397</v>
      </c>
    </row>
    <row r="61" spans="1:10" ht="23.25" customHeight="1" x14ac:dyDescent="0.35">
      <c r="A61" s="26" t="s">
        <v>13</v>
      </c>
      <c r="B61" s="27" t="s">
        <v>16</v>
      </c>
      <c r="C61" s="28">
        <v>55</v>
      </c>
      <c r="D61" s="29">
        <v>4.55</v>
      </c>
      <c r="E61" s="29">
        <v>6.5</v>
      </c>
      <c r="F61" s="29">
        <v>14.02</v>
      </c>
      <c r="G61" s="29">
        <v>130</v>
      </c>
      <c r="H61" s="29">
        <v>0.19</v>
      </c>
      <c r="I61" s="28">
        <v>3</v>
      </c>
    </row>
    <row r="62" spans="1:10" s="34" customFormat="1" ht="23.25" customHeight="1" x14ac:dyDescent="0.4">
      <c r="A62" s="104" t="s">
        <v>17</v>
      </c>
      <c r="B62" s="104"/>
      <c r="C62" s="31">
        <v>405</v>
      </c>
      <c r="D62" s="32">
        <f>SUM(D59:D61)</f>
        <v>13.887777777777778</v>
      </c>
      <c r="E62" s="32">
        <f>SUM(E59:E61)</f>
        <v>16.114444444444445</v>
      </c>
      <c r="F62" s="32">
        <f>SUM(F59:F61)</f>
        <v>52.887777777777771</v>
      </c>
      <c r="G62" s="32">
        <f>SUM(G59:G61)</f>
        <v>389.75</v>
      </c>
      <c r="H62" s="32">
        <f>SUM(H59:H61)</f>
        <v>3.2388888888888885</v>
      </c>
      <c r="I62" s="31"/>
      <c r="J62" s="33"/>
    </row>
    <row r="63" spans="1:10" ht="23.25" customHeight="1" x14ac:dyDescent="0.35">
      <c r="A63" s="26" t="s">
        <v>18</v>
      </c>
      <c r="B63" s="27" t="s">
        <v>50</v>
      </c>
      <c r="C63" s="28">
        <v>200</v>
      </c>
      <c r="D63" s="29">
        <v>0</v>
      </c>
      <c r="E63" s="29">
        <v>0</v>
      </c>
      <c r="F63" s="29">
        <v>22.4</v>
      </c>
      <c r="G63" s="29">
        <v>90</v>
      </c>
      <c r="H63" s="29">
        <v>6</v>
      </c>
      <c r="I63" s="28">
        <v>399</v>
      </c>
    </row>
    <row r="64" spans="1:10" s="34" customFormat="1" ht="23.25" customHeight="1" x14ac:dyDescent="0.4">
      <c r="A64" s="104" t="s">
        <v>17</v>
      </c>
      <c r="B64" s="104"/>
      <c r="C64" s="31">
        <f t="shared" ref="C64:H64" si="10">SUM(C63)</f>
        <v>200</v>
      </c>
      <c r="D64" s="32">
        <f t="shared" si="10"/>
        <v>0</v>
      </c>
      <c r="E64" s="32">
        <f t="shared" si="10"/>
        <v>0</v>
      </c>
      <c r="F64" s="32">
        <f t="shared" si="10"/>
        <v>22.4</v>
      </c>
      <c r="G64" s="32">
        <f t="shared" si="10"/>
        <v>90</v>
      </c>
      <c r="H64" s="32">
        <f t="shared" si="10"/>
        <v>6</v>
      </c>
      <c r="I64" s="31"/>
      <c r="J64" s="33"/>
    </row>
    <row r="65" spans="1:10" ht="23.25" customHeight="1" x14ac:dyDescent="0.35">
      <c r="A65" s="26" t="s">
        <v>20</v>
      </c>
      <c r="B65" s="27" t="s">
        <v>26</v>
      </c>
      <c r="C65" s="28">
        <v>50</v>
      </c>
      <c r="D65" s="29">
        <v>0.76249999999999996</v>
      </c>
      <c r="E65" s="29">
        <v>0.55000000000000004</v>
      </c>
      <c r="F65" s="29">
        <v>21.95</v>
      </c>
      <c r="G65" s="29">
        <v>94</v>
      </c>
      <c r="H65" s="29">
        <v>0</v>
      </c>
      <c r="I65" s="28">
        <v>1</v>
      </c>
    </row>
    <row r="66" spans="1:10" ht="23.25" customHeight="1" x14ac:dyDescent="0.35">
      <c r="A66" s="26" t="s">
        <v>20</v>
      </c>
      <c r="B66" s="27" t="s">
        <v>51</v>
      </c>
      <c r="C66" s="28">
        <v>180</v>
      </c>
      <c r="D66" s="29">
        <v>4.8869999999999996</v>
      </c>
      <c r="E66" s="29">
        <v>2.0249999999999999</v>
      </c>
      <c r="F66" s="29">
        <v>12.969000000000001</v>
      </c>
      <c r="G66" s="29">
        <v>98.1</v>
      </c>
      <c r="H66" s="29">
        <v>10.079999999999998</v>
      </c>
      <c r="I66" s="28">
        <v>84</v>
      </c>
    </row>
    <row r="67" spans="1:10" ht="23.25" customHeight="1" x14ac:dyDescent="0.35">
      <c r="A67" s="26" t="s">
        <v>20</v>
      </c>
      <c r="B67" s="27" t="s">
        <v>133</v>
      </c>
      <c r="C67" s="28">
        <v>130</v>
      </c>
      <c r="D67" s="29">
        <v>2.4786666666666668</v>
      </c>
      <c r="E67" s="29">
        <v>3.7440000000000002</v>
      </c>
      <c r="F67" s="29">
        <v>19.933333333333334</v>
      </c>
      <c r="G67" s="29">
        <v>123.30933333333334</v>
      </c>
      <c r="H67" s="29">
        <v>18.191333333333333</v>
      </c>
      <c r="I67" s="28">
        <v>336</v>
      </c>
    </row>
    <row r="68" spans="1:10" ht="23.25" customHeight="1" x14ac:dyDescent="0.35">
      <c r="A68" s="26" t="s">
        <v>20</v>
      </c>
      <c r="B68" s="27" t="s">
        <v>151</v>
      </c>
      <c r="C68" s="28">
        <v>70</v>
      </c>
      <c r="D68" s="29">
        <v>18.059999999999999</v>
      </c>
      <c r="E68" s="29">
        <v>10.5</v>
      </c>
      <c r="F68" s="29">
        <v>0.56000000000000005</v>
      </c>
      <c r="G68" s="29">
        <v>191.38</v>
      </c>
      <c r="H68" s="29">
        <v>14.28</v>
      </c>
      <c r="I68" s="28">
        <v>256</v>
      </c>
    </row>
    <row r="69" spans="1:10" ht="23.25" customHeight="1" x14ac:dyDescent="0.35">
      <c r="A69" s="26" t="s">
        <v>20</v>
      </c>
      <c r="B69" s="27" t="s">
        <v>154</v>
      </c>
      <c r="C69" s="28">
        <v>60</v>
      </c>
      <c r="D69" s="29">
        <v>0.74</v>
      </c>
      <c r="E69" s="29">
        <v>4.54</v>
      </c>
      <c r="F69" s="29">
        <v>3.73</v>
      </c>
      <c r="G69" s="29">
        <v>61</v>
      </c>
      <c r="H69" s="29">
        <v>4</v>
      </c>
      <c r="I69" s="28">
        <v>11</v>
      </c>
    </row>
    <row r="70" spans="1:10" ht="23.25" customHeight="1" x14ac:dyDescent="0.35">
      <c r="A70" s="26" t="s">
        <v>20</v>
      </c>
      <c r="B70" s="27" t="s">
        <v>102</v>
      </c>
      <c r="C70" s="28">
        <v>180</v>
      </c>
      <c r="D70" s="29">
        <v>0.28999999999999998</v>
      </c>
      <c r="E70" s="29">
        <v>0</v>
      </c>
      <c r="F70" s="29">
        <v>20.7</v>
      </c>
      <c r="G70" s="29">
        <v>86</v>
      </c>
      <c r="H70" s="29">
        <v>0.87</v>
      </c>
      <c r="I70" s="28">
        <v>374</v>
      </c>
    </row>
    <row r="71" spans="1:10" s="34" customFormat="1" ht="23.25" customHeight="1" x14ac:dyDescent="0.4">
      <c r="A71" s="104" t="s">
        <v>17</v>
      </c>
      <c r="B71" s="104"/>
      <c r="C71" s="97">
        <f t="shared" ref="C71:H71" si="11">SUM(C65:C70)</f>
        <v>670</v>
      </c>
      <c r="D71" s="32">
        <f t="shared" si="11"/>
        <v>27.218166666666665</v>
      </c>
      <c r="E71" s="32">
        <f t="shared" si="11"/>
        <v>21.359000000000002</v>
      </c>
      <c r="F71" s="32">
        <f t="shared" si="11"/>
        <v>79.842333333333329</v>
      </c>
      <c r="G71" s="32">
        <f t="shared" si="11"/>
        <v>653.78933333333339</v>
      </c>
      <c r="H71" s="32">
        <f t="shared" si="11"/>
        <v>47.42133333333333</v>
      </c>
      <c r="I71" s="31"/>
      <c r="J71" s="33"/>
    </row>
    <row r="72" spans="1:10" ht="23.25" customHeight="1" x14ac:dyDescent="0.35">
      <c r="A72" s="26" t="s">
        <v>27</v>
      </c>
      <c r="B72" s="27" t="s">
        <v>28</v>
      </c>
      <c r="C72" s="28">
        <v>190</v>
      </c>
      <c r="D72" s="29">
        <v>5.32</v>
      </c>
      <c r="E72" s="29">
        <v>4.75</v>
      </c>
      <c r="F72" s="29">
        <v>7.6</v>
      </c>
      <c r="G72" s="29">
        <v>95</v>
      </c>
      <c r="H72" s="29">
        <v>1.33</v>
      </c>
      <c r="I72" s="28">
        <v>401</v>
      </c>
    </row>
    <row r="73" spans="1:10" ht="23.25" customHeight="1" x14ac:dyDescent="0.35">
      <c r="A73" s="26" t="s">
        <v>27</v>
      </c>
      <c r="B73" s="27" t="s">
        <v>29</v>
      </c>
      <c r="C73" s="28">
        <v>20</v>
      </c>
      <c r="D73" s="29">
        <v>1.62</v>
      </c>
      <c r="E73" s="29">
        <v>1.74</v>
      </c>
      <c r="F73" s="29">
        <v>14.7</v>
      </c>
      <c r="G73" s="29">
        <v>81.400000000000006</v>
      </c>
      <c r="H73" s="29">
        <v>0</v>
      </c>
      <c r="I73" s="28">
        <v>151</v>
      </c>
    </row>
    <row r="74" spans="1:10" ht="23.25" customHeight="1" x14ac:dyDescent="0.35">
      <c r="A74" s="26" t="s">
        <v>27</v>
      </c>
      <c r="B74" s="27" t="s">
        <v>149</v>
      </c>
      <c r="C74" s="28">
        <v>100</v>
      </c>
      <c r="D74" s="29">
        <v>0.4</v>
      </c>
      <c r="E74" s="29">
        <v>0</v>
      </c>
      <c r="F74" s="29">
        <v>9.7799999999999994</v>
      </c>
      <c r="G74" s="29">
        <v>94</v>
      </c>
      <c r="H74" s="29">
        <v>3.99</v>
      </c>
      <c r="I74" s="28">
        <v>338</v>
      </c>
    </row>
    <row r="75" spans="1:10" s="34" customFormat="1" ht="23.25" customHeight="1" x14ac:dyDescent="0.4">
      <c r="A75" s="104" t="s">
        <v>17</v>
      </c>
      <c r="B75" s="104"/>
      <c r="C75" s="31">
        <f t="shared" ref="C75:H75" si="12">SUM(C72:C74)</f>
        <v>310</v>
      </c>
      <c r="D75" s="32">
        <f t="shared" si="12"/>
        <v>7.3400000000000007</v>
      </c>
      <c r="E75" s="32">
        <f t="shared" si="12"/>
        <v>6.49</v>
      </c>
      <c r="F75" s="32">
        <f t="shared" si="12"/>
        <v>32.08</v>
      </c>
      <c r="G75" s="32">
        <f t="shared" si="12"/>
        <v>270.39999999999998</v>
      </c>
      <c r="H75" s="32">
        <f t="shared" si="12"/>
        <v>5.32</v>
      </c>
      <c r="I75" s="31"/>
      <c r="J75" s="33"/>
    </row>
    <row r="76" spans="1:10" ht="23.25" customHeight="1" x14ac:dyDescent="0.35">
      <c r="A76" s="26" t="s">
        <v>31</v>
      </c>
      <c r="B76" s="27" t="s">
        <v>146</v>
      </c>
      <c r="C76" s="28">
        <v>200</v>
      </c>
      <c r="D76" s="29">
        <v>17.68</v>
      </c>
      <c r="E76" s="29">
        <v>11.35</v>
      </c>
      <c r="F76" s="29">
        <v>25.06</v>
      </c>
      <c r="G76" s="29">
        <v>273.33</v>
      </c>
      <c r="H76" s="29">
        <v>25.05</v>
      </c>
      <c r="I76" s="28">
        <v>298</v>
      </c>
    </row>
    <row r="77" spans="1:10" ht="23.25" customHeight="1" x14ac:dyDescent="0.35">
      <c r="A77" s="26" t="s">
        <v>31</v>
      </c>
      <c r="B77" s="27" t="s">
        <v>34</v>
      </c>
      <c r="C77" s="28">
        <v>200</v>
      </c>
      <c r="D77" s="29">
        <v>1.68</v>
      </c>
      <c r="E77" s="29">
        <v>0</v>
      </c>
      <c r="F77" s="29">
        <v>12.57</v>
      </c>
      <c r="G77" s="29">
        <v>70.2</v>
      </c>
      <c r="H77" s="29">
        <v>0</v>
      </c>
      <c r="I77" s="28">
        <v>411</v>
      </c>
    </row>
    <row r="78" spans="1:10" ht="23.25" customHeight="1" x14ac:dyDescent="0.35">
      <c r="A78" s="26" t="s">
        <v>31</v>
      </c>
      <c r="B78" s="27" t="s">
        <v>99</v>
      </c>
      <c r="C78" s="28">
        <v>50</v>
      </c>
      <c r="D78" s="29">
        <v>2.81</v>
      </c>
      <c r="E78" s="29">
        <v>3.97</v>
      </c>
      <c r="F78" s="29">
        <v>16.96</v>
      </c>
      <c r="G78" s="29">
        <v>114.66</v>
      </c>
      <c r="H78" s="29">
        <v>0</v>
      </c>
      <c r="I78" s="28">
        <v>1</v>
      </c>
      <c r="J78" s="33"/>
    </row>
    <row r="79" spans="1:10" s="34" customFormat="1" ht="23.25" customHeight="1" x14ac:dyDescent="0.4">
      <c r="A79" s="104" t="s">
        <v>17</v>
      </c>
      <c r="B79" s="104"/>
      <c r="C79" s="31">
        <v>450</v>
      </c>
      <c r="D79" s="32">
        <f>SUM(D76:D78)</f>
        <v>22.169999999999998</v>
      </c>
      <c r="E79" s="32">
        <f>SUM(E76:E78)</f>
        <v>15.32</v>
      </c>
      <c r="F79" s="32">
        <f>SUM(F76:F78)</f>
        <v>54.589999999999996</v>
      </c>
      <c r="G79" s="32">
        <f>SUM(G76:G78)</f>
        <v>458.18999999999994</v>
      </c>
      <c r="H79" s="32">
        <f>SUM(H76:H78)</f>
        <v>25.05</v>
      </c>
      <c r="I79" s="31"/>
      <c r="J79" s="33"/>
    </row>
    <row r="80" spans="1:10" s="39" customFormat="1" ht="23.25" customHeight="1" x14ac:dyDescent="0.4">
      <c r="A80" s="105" t="s">
        <v>36</v>
      </c>
      <c r="B80" s="105"/>
      <c r="C80" s="37">
        <f t="shared" ref="C80:H80" si="13">C79+C75+C71+C64+C62</f>
        <v>2035</v>
      </c>
      <c r="D80" s="38">
        <f t="shared" si="13"/>
        <v>70.615944444444438</v>
      </c>
      <c r="E80" s="38">
        <f t="shared" si="13"/>
        <v>59.283444444444449</v>
      </c>
      <c r="F80" s="38">
        <f t="shared" si="13"/>
        <v>241.80011111111111</v>
      </c>
      <c r="G80" s="38">
        <f t="shared" si="13"/>
        <v>1862.1293333333333</v>
      </c>
      <c r="H80" s="38">
        <f t="shared" si="13"/>
        <v>87.030222222222221</v>
      </c>
      <c r="I80" s="37"/>
      <c r="J80" s="33"/>
    </row>
    <row r="81" spans="1:10" s="45" customFormat="1" ht="23.25" customHeight="1" x14ac:dyDescent="0.4">
      <c r="A81" s="40"/>
      <c r="B81" s="41"/>
      <c r="C81" s="42"/>
      <c r="D81" s="43"/>
      <c r="E81" s="43"/>
      <c r="F81" s="43"/>
      <c r="G81" s="43"/>
      <c r="H81" s="43"/>
      <c r="I81" s="42"/>
      <c r="J81" s="44"/>
    </row>
    <row r="82" spans="1:10" s="54" customFormat="1" ht="23.25" customHeight="1" x14ac:dyDescent="0.4">
      <c r="A82" s="36" t="s">
        <v>55</v>
      </c>
      <c r="B82" s="51"/>
      <c r="C82" s="52"/>
      <c r="D82" s="53"/>
      <c r="E82" s="53"/>
      <c r="F82" s="53"/>
      <c r="G82" s="53"/>
      <c r="H82" s="53"/>
      <c r="I82" s="52"/>
      <c r="J82" s="33"/>
    </row>
    <row r="83" spans="1:10" s="23" customFormat="1" ht="23.25" customHeight="1" x14ac:dyDescent="0.4">
      <c r="A83" s="98" t="s">
        <v>3</v>
      </c>
      <c r="B83" s="99" t="s">
        <v>4</v>
      </c>
      <c r="C83" s="100" t="s">
        <v>5</v>
      </c>
      <c r="D83" s="101" t="s">
        <v>6</v>
      </c>
      <c r="E83" s="101"/>
      <c r="F83" s="101"/>
      <c r="G83" s="102" t="s">
        <v>118</v>
      </c>
      <c r="H83" s="102" t="s">
        <v>8</v>
      </c>
      <c r="I83" s="103" t="s">
        <v>9</v>
      </c>
      <c r="J83" s="22"/>
    </row>
    <row r="84" spans="1:10" s="25" customFormat="1" ht="23.25" customHeight="1" x14ac:dyDescent="0.4">
      <c r="A84" s="98"/>
      <c r="B84" s="99"/>
      <c r="C84" s="100"/>
      <c r="D84" s="24" t="s">
        <v>10</v>
      </c>
      <c r="E84" s="24" t="s">
        <v>11</v>
      </c>
      <c r="F84" s="24" t="s">
        <v>12</v>
      </c>
      <c r="G84" s="102"/>
      <c r="H84" s="102"/>
      <c r="I84" s="103"/>
      <c r="J84" s="22"/>
    </row>
    <row r="85" spans="1:10" ht="23.25" customHeight="1" x14ac:dyDescent="0.35">
      <c r="A85" s="26" t="s">
        <v>13</v>
      </c>
      <c r="B85" s="27" t="s">
        <v>14</v>
      </c>
      <c r="C85" s="28">
        <v>200</v>
      </c>
      <c r="D85" s="29">
        <v>5.75</v>
      </c>
      <c r="E85" s="29">
        <v>5.21</v>
      </c>
      <c r="F85" s="29">
        <v>18.53</v>
      </c>
      <c r="G85" s="29">
        <v>145.19999999999999</v>
      </c>
      <c r="H85" s="29">
        <v>0.91</v>
      </c>
      <c r="I85" s="28">
        <v>100</v>
      </c>
    </row>
    <row r="86" spans="1:10" ht="23.25" customHeight="1" x14ac:dyDescent="0.35">
      <c r="A86" s="26" t="s">
        <v>13</v>
      </c>
      <c r="B86" s="27" t="s">
        <v>56</v>
      </c>
      <c r="C86" s="28">
        <v>200</v>
      </c>
      <c r="D86" s="29">
        <v>3.1666666666666665</v>
      </c>
      <c r="E86" s="29">
        <v>2.6777777777777776</v>
      </c>
      <c r="F86" s="29">
        <v>15.955555555555556</v>
      </c>
      <c r="G86" s="29">
        <v>102.22222222222223</v>
      </c>
      <c r="H86" s="29">
        <v>1.3</v>
      </c>
      <c r="I86" s="28">
        <v>395</v>
      </c>
    </row>
    <row r="87" spans="1:10" ht="23.25" customHeight="1" x14ac:dyDescent="0.35">
      <c r="A87" s="26" t="s">
        <v>13</v>
      </c>
      <c r="B87" s="27" t="s">
        <v>49</v>
      </c>
      <c r="C87" s="28">
        <v>50</v>
      </c>
      <c r="D87" s="29">
        <v>2.81</v>
      </c>
      <c r="E87" s="29">
        <v>3.97</v>
      </c>
      <c r="F87" s="29">
        <v>16.96</v>
      </c>
      <c r="G87" s="29">
        <v>114.66</v>
      </c>
      <c r="H87" s="29">
        <v>0</v>
      </c>
      <c r="I87" s="28">
        <v>1</v>
      </c>
    </row>
    <row r="88" spans="1:10" s="34" customFormat="1" ht="23.25" customHeight="1" x14ac:dyDescent="0.4">
      <c r="A88" s="104" t="s">
        <v>17</v>
      </c>
      <c r="B88" s="104"/>
      <c r="C88" s="31">
        <f t="shared" ref="C88:H88" si="14">SUM(C85:C87)</f>
        <v>450</v>
      </c>
      <c r="D88" s="32">
        <f t="shared" si="14"/>
        <v>11.726666666666667</v>
      </c>
      <c r="E88" s="32">
        <f t="shared" si="14"/>
        <v>11.857777777777779</v>
      </c>
      <c r="F88" s="32">
        <f t="shared" si="14"/>
        <v>51.445555555555558</v>
      </c>
      <c r="G88" s="32">
        <f t="shared" si="14"/>
        <v>362.08222222222219</v>
      </c>
      <c r="H88" s="32">
        <f t="shared" si="14"/>
        <v>2.21</v>
      </c>
      <c r="I88" s="31"/>
      <c r="J88" s="33"/>
    </row>
    <row r="89" spans="1:10" ht="23.25" customHeight="1" x14ac:dyDescent="0.35">
      <c r="A89" s="26" t="s">
        <v>18</v>
      </c>
      <c r="B89" s="27" t="s">
        <v>57</v>
      </c>
      <c r="C89" s="28">
        <v>200</v>
      </c>
      <c r="D89" s="29">
        <v>0.14000000000000001</v>
      </c>
      <c r="E89" s="29">
        <v>10.9</v>
      </c>
      <c r="F89" s="29">
        <f>10.94*2</f>
        <v>21.88</v>
      </c>
      <c r="G89" s="29">
        <v>90</v>
      </c>
      <c r="H89" s="29">
        <v>0.88</v>
      </c>
      <c r="I89" s="28">
        <v>372</v>
      </c>
    </row>
    <row r="90" spans="1:10" s="34" customFormat="1" ht="23.25" customHeight="1" x14ac:dyDescent="0.4">
      <c r="A90" s="104" t="s">
        <v>17</v>
      </c>
      <c r="B90" s="104"/>
      <c r="C90" s="31">
        <f t="shared" ref="C90:H90" si="15">SUM(C89)</f>
        <v>200</v>
      </c>
      <c r="D90" s="32">
        <f t="shared" si="15"/>
        <v>0.14000000000000001</v>
      </c>
      <c r="E90" s="32">
        <f t="shared" si="15"/>
        <v>10.9</v>
      </c>
      <c r="F90" s="32">
        <f t="shared" si="15"/>
        <v>21.88</v>
      </c>
      <c r="G90" s="32">
        <f t="shared" si="15"/>
        <v>90</v>
      </c>
      <c r="H90" s="32">
        <f t="shared" si="15"/>
        <v>0.88</v>
      </c>
      <c r="I90" s="31"/>
      <c r="J90" s="33"/>
    </row>
    <row r="91" spans="1:10" ht="23.25" customHeight="1" x14ac:dyDescent="0.35">
      <c r="A91" s="26" t="s">
        <v>20</v>
      </c>
      <c r="B91" s="27" t="s">
        <v>26</v>
      </c>
      <c r="C91" s="28">
        <v>50</v>
      </c>
      <c r="D91" s="29">
        <v>0.76249999999999996</v>
      </c>
      <c r="E91" s="29">
        <v>0.55000000000000004</v>
      </c>
      <c r="F91" s="29">
        <v>21.95</v>
      </c>
      <c r="G91" s="29">
        <v>94</v>
      </c>
      <c r="H91" s="29">
        <v>0</v>
      </c>
      <c r="I91" s="28">
        <v>1</v>
      </c>
    </row>
    <row r="92" spans="1:10" ht="23.25" customHeight="1" x14ac:dyDescent="0.35">
      <c r="A92" s="26" t="s">
        <v>20</v>
      </c>
      <c r="B92" s="27" t="s">
        <v>104</v>
      </c>
      <c r="C92" s="28">
        <v>200</v>
      </c>
      <c r="D92" s="29">
        <v>4.8</v>
      </c>
      <c r="E92" s="29">
        <v>6.88</v>
      </c>
      <c r="F92" s="29">
        <v>22.93</v>
      </c>
      <c r="G92" s="29">
        <v>145</v>
      </c>
      <c r="H92" s="29">
        <v>5.83</v>
      </c>
      <c r="I92" s="28">
        <v>33</v>
      </c>
    </row>
    <row r="93" spans="1:10" ht="23.25" customHeight="1" x14ac:dyDescent="0.35">
      <c r="A93" s="26" t="s">
        <v>20</v>
      </c>
      <c r="B93" s="27" t="s">
        <v>88</v>
      </c>
      <c r="C93" s="28">
        <v>70</v>
      </c>
      <c r="D93" s="29">
        <v>8.3912499999999994</v>
      </c>
      <c r="E93" s="29">
        <v>5.6612499999999999</v>
      </c>
      <c r="F93" s="29">
        <v>3.6487499999999997</v>
      </c>
      <c r="G93" s="29">
        <v>93.625</v>
      </c>
      <c r="H93" s="29">
        <v>4.7774999999999999</v>
      </c>
      <c r="I93" s="28">
        <v>248</v>
      </c>
    </row>
    <row r="94" spans="1:10" ht="23.25" customHeight="1" x14ac:dyDescent="0.35">
      <c r="A94" s="26" t="s">
        <v>20</v>
      </c>
      <c r="B94" s="27" t="s">
        <v>58</v>
      </c>
      <c r="C94" s="28">
        <v>150</v>
      </c>
      <c r="D94" s="29">
        <v>3.4</v>
      </c>
      <c r="E94" s="29">
        <v>4.38</v>
      </c>
      <c r="F94" s="29">
        <v>31.1</v>
      </c>
      <c r="G94" s="29">
        <v>163.4</v>
      </c>
      <c r="H94" s="29">
        <v>20.170000000000002</v>
      </c>
      <c r="I94" s="28">
        <v>321</v>
      </c>
    </row>
    <row r="95" spans="1:10" ht="23.25" customHeight="1" x14ac:dyDescent="0.35">
      <c r="A95" s="26" t="s">
        <v>20</v>
      </c>
      <c r="B95" s="27" t="s">
        <v>59</v>
      </c>
      <c r="C95" s="28">
        <v>50</v>
      </c>
      <c r="D95" s="29">
        <v>0.42499999999999999</v>
      </c>
      <c r="E95" s="29">
        <v>2.5499999999999998</v>
      </c>
      <c r="F95" s="29">
        <v>1.3</v>
      </c>
      <c r="G95" s="29">
        <v>29.9</v>
      </c>
      <c r="H95" s="29">
        <v>2.7749999999999999</v>
      </c>
      <c r="I95" s="28">
        <v>20</v>
      </c>
    </row>
    <row r="96" spans="1:10" ht="23.25" customHeight="1" x14ac:dyDescent="0.35">
      <c r="A96" s="26" t="s">
        <v>20</v>
      </c>
      <c r="B96" s="27" t="s">
        <v>90</v>
      </c>
      <c r="C96" s="28">
        <v>200</v>
      </c>
      <c r="D96" s="29">
        <v>0.17777777777777778</v>
      </c>
      <c r="E96" s="29">
        <v>0.17777777777777778</v>
      </c>
      <c r="F96" s="29">
        <v>26.533333333333335</v>
      </c>
      <c r="G96" s="29">
        <v>108.44444444444444</v>
      </c>
      <c r="H96" s="29">
        <v>1.9111111111111112</v>
      </c>
      <c r="I96" s="28">
        <v>390</v>
      </c>
    </row>
    <row r="97" spans="1:10" s="34" customFormat="1" ht="23.25" customHeight="1" x14ac:dyDescent="0.4">
      <c r="A97" s="104" t="s">
        <v>17</v>
      </c>
      <c r="B97" s="104"/>
      <c r="C97" s="31">
        <f>SUM(C91:C96)</f>
        <v>720</v>
      </c>
      <c r="D97" s="32">
        <v>19.22</v>
      </c>
      <c r="E97" s="32">
        <f>SUM(E91:E96)</f>
        <v>20.199027777777776</v>
      </c>
      <c r="F97" s="32">
        <f>SUM(F91:F96)</f>
        <v>107.46208333333333</v>
      </c>
      <c r="G97" s="32">
        <f>SUM(G91:G96)</f>
        <v>634.36944444444441</v>
      </c>
      <c r="H97" s="32">
        <f>SUM(H91:H96)</f>
        <v>35.463611111111113</v>
      </c>
      <c r="I97" s="31"/>
      <c r="J97" s="33"/>
    </row>
    <row r="98" spans="1:10" ht="23.25" customHeight="1" x14ac:dyDescent="0.35">
      <c r="A98" s="26" t="s">
        <v>27</v>
      </c>
      <c r="B98" s="27" t="s">
        <v>28</v>
      </c>
      <c r="C98" s="28">
        <v>190</v>
      </c>
      <c r="D98" s="29">
        <v>5.32</v>
      </c>
      <c r="E98" s="29">
        <v>4.75</v>
      </c>
      <c r="F98" s="29">
        <v>7.6</v>
      </c>
      <c r="G98" s="29">
        <v>95</v>
      </c>
      <c r="H98" s="29">
        <v>1.33</v>
      </c>
      <c r="I98" s="28">
        <v>401</v>
      </c>
    </row>
    <row r="99" spans="1:10" ht="23.25" customHeight="1" x14ac:dyDescent="0.35">
      <c r="A99" s="26" t="s">
        <v>27</v>
      </c>
      <c r="B99" s="27" t="s">
        <v>29</v>
      </c>
      <c r="C99" s="28">
        <v>20</v>
      </c>
      <c r="D99" s="29">
        <v>1.62</v>
      </c>
      <c r="E99" s="29">
        <v>1.74</v>
      </c>
      <c r="F99" s="29">
        <v>14.7</v>
      </c>
      <c r="G99" s="29">
        <v>81.400000000000006</v>
      </c>
      <c r="H99" s="29">
        <v>0</v>
      </c>
      <c r="I99" s="28">
        <v>151</v>
      </c>
    </row>
    <row r="100" spans="1:10" ht="23.25" customHeight="1" x14ac:dyDescent="0.35">
      <c r="A100" s="26" t="s">
        <v>27</v>
      </c>
      <c r="B100" s="27" t="s">
        <v>145</v>
      </c>
      <c r="C100" s="28">
        <v>100</v>
      </c>
      <c r="D100" s="29">
        <v>0.4</v>
      </c>
      <c r="E100" s="29">
        <v>0</v>
      </c>
      <c r="F100" s="29">
        <v>9.7799999999999994</v>
      </c>
      <c r="G100" s="29">
        <v>94</v>
      </c>
      <c r="H100" s="29">
        <v>3.99</v>
      </c>
      <c r="I100" s="28">
        <v>338</v>
      </c>
    </row>
    <row r="101" spans="1:10" s="34" customFormat="1" ht="23.25" customHeight="1" x14ac:dyDescent="0.4">
      <c r="A101" s="104" t="s">
        <v>17</v>
      </c>
      <c r="B101" s="104"/>
      <c r="C101" s="31">
        <f t="shared" ref="C101" si="16">SUM(C98:C100)</f>
        <v>310</v>
      </c>
      <c r="D101" s="32">
        <f>SUM(D98:D100)</f>
        <v>7.3400000000000007</v>
      </c>
      <c r="E101" s="32">
        <f t="shared" ref="E101:G101" si="17">SUM(E98:E100)</f>
        <v>6.49</v>
      </c>
      <c r="F101" s="32">
        <f t="shared" si="17"/>
        <v>32.08</v>
      </c>
      <c r="G101" s="32">
        <f t="shared" si="17"/>
        <v>270.39999999999998</v>
      </c>
      <c r="H101" s="32">
        <f>SUM(H98:H100)</f>
        <v>5.32</v>
      </c>
      <c r="I101" s="31"/>
      <c r="J101" s="33"/>
    </row>
    <row r="102" spans="1:10" ht="23.25" customHeight="1" x14ac:dyDescent="0.35">
      <c r="A102" s="26" t="s">
        <v>31</v>
      </c>
      <c r="B102" s="27" t="s">
        <v>23</v>
      </c>
      <c r="C102" s="28">
        <v>130</v>
      </c>
      <c r="D102" s="29">
        <v>2.637142857142857</v>
      </c>
      <c r="E102" s="29">
        <v>1.0121428571428572</v>
      </c>
      <c r="F102" s="29">
        <v>18.060714285714287</v>
      </c>
      <c r="G102" s="29">
        <v>110.93642857142858</v>
      </c>
      <c r="H102" s="29">
        <v>0</v>
      </c>
      <c r="I102" s="28">
        <v>168</v>
      </c>
    </row>
    <row r="103" spans="1:10" ht="23.25" customHeight="1" x14ac:dyDescent="0.35">
      <c r="A103" s="26" t="s">
        <v>31</v>
      </c>
      <c r="B103" s="27" t="s">
        <v>22</v>
      </c>
      <c r="C103" s="28">
        <v>80</v>
      </c>
      <c r="D103" s="29">
        <v>9.2100000000000009</v>
      </c>
      <c r="E103" s="29">
        <v>10.86</v>
      </c>
      <c r="F103" s="29">
        <v>5.67</v>
      </c>
      <c r="G103" s="29">
        <v>151.66</v>
      </c>
      <c r="H103" s="29">
        <v>0.74</v>
      </c>
      <c r="I103" s="28">
        <v>277</v>
      </c>
    </row>
    <row r="104" spans="1:10" ht="23.25" customHeight="1" x14ac:dyDescent="0.35">
      <c r="A104" s="26" t="s">
        <v>31</v>
      </c>
      <c r="B104" s="27" t="s">
        <v>34</v>
      </c>
      <c r="C104" s="28">
        <v>200</v>
      </c>
      <c r="D104" s="29">
        <v>1.68</v>
      </c>
      <c r="E104" s="29">
        <v>0</v>
      </c>
      <c r="F104" s="29">
        <v>12.57</v>
      </c>
      <c r="G104" s="29">
        <v>70.2</v>
      </c>
      <c r="H104" s="29">
        <v>0</v>
      </c>
      <c r="I104" s="28">
        <v>411</v>
      </c>
    </row>
    <row r="105" spans="1:10" ht="23.25" customHeight="1" x14ac:dyDescent="0.35">
      <c r="A105" s="26" t="s">
        <v>31</v>
      </c>
      <c r="B105" s="27" t="s">
        <v>49</v>
      </c>
      <c r="C105" s="28">
        <v>50</v>
      </c>
      <c r="D105" s="29">
        <v>2.81</v>
      </c>
      <c r="E105" s="29">
        <v>3.97</v>
      </c>
      <c r="F105" s="29">
        <v>16.96</v>
      </c>
      <c r="G105" s="29">
        <v>114.66</v>
      </c>
      <c r="H105" s="29">
        <v>0</v>
      </c>
      <c r="I105" s="28">
        <v>1</v>
      </c>
      <c r="J105" s="33"/>
    </row>
    <row r="106" spans="1:10" s="34" customFormat="1" ht="23.25" customHeight="1" x14ac:dyDescent="0.4">
      <c r="A106" s="104" t="s">
        <v>17</v>
      </c>
      <c r="B106" s="104"/>
      <c r="C106" s="31">
        <f t="shared" ref="C106:H106" si="18">SUM(C102:C105)</f>
        <v>460</v>
      </c>
      <c r="D106" s="32">
        <f t="shared" si="18"/>
        <v>16.337142857142858</v>
      </c>
      <c r="E106" s="32">
        <f t="shared" si="18"/>
        <v>15.842142857142857</v>
      </c>
      <c r="F106" s="32">
        <f t="shared" si="18"/>
        <v>53.260714285714286</v>
      </c>
      <c r="G106" s="32">
        <f t="shared" si="18"/>
        <v>447.45642857142855</v>
      </c>
      <c r="H106" s="32">
        <f t="shared" si="18"/>
        <v>0.74</v>
      </c>
      <c r="I106" s="31"/>
      <c r="J106" s="33"/>
    </row>
    <row r="107" spans="1:10" s="39" customFormat="1" ht="23.25" customHeight="1" x14ac:dyDescent="0.4">
      <c r="A107" s="105" t="s">
        <v>36</v>
      </c>
      <c r="B107" s="105"/>
      <c r="C107" s="37">
        <f t="shared" ref="C107:H107" si="19">C106+C101+C97+C90+C88</f>
        <v>2140</v>
      </c>
      <c r="D107" s="38">
        <f t="shared" si="19"/>
        <v>54.76380952380952</v>
      </c>
      <c r="E107" s="38">
        <f t="shared" si="19"/>
        <v>65.288948412698403</v>
      </c>
      <c r="F107" s="38">
        <f t="shared" si="19"/>
        <v>266.12835317460315</v>
      </c>
      <c r="G107" s="38">
        <f t="shared" si="19"/>
        <v>1804.3080952380951</v>
      </c>
      <c r="H107" s="38">
        <f t="shared" si="19"/>
        <v>44.613611111111119</v>
      </c>
      <c r="I107" s="37"/>
      <c r="J107" s="33"/>
    </row>
    <row r="108" spans="1:10" s="45" customFormat="1" ht="23.25" customHeight="1" x14ac:dyDescent="0.4">
      <c r="A108" s="40"/>
      <c r="B108" s="41"/>
      <c r="C108" s="42"/>
      <c r="D108" s="43"/>
      <c r="E108" s="43"/>
      <c r="F108" s="43"/>
      <c r="G108" s="43"/>
      <c r="H108" s="43"/>
      <c r="I108" s="42"/>
      <c r="J108" s="44"/>
    </row>
    <row r="109" spans="1:10" s="54" customFormat="1" ht="23.25" customHeight="1" x14ac:dyDescent="0.4">
      <c r="A109" s="36" t="s">
        <v>62</v>
      </c>
      <c r="B109" s="51"/>
      <c r="C109" s="52"/>
      <c r="D109" s="53"/>
      <c r="E109" s="53"/>
      <c r="F109" s="53"/>
      <c r="G109" s="53"/>
      <c r="H109" s="53"/>
      <c r="I109" s="52"/>
      <c r="J109" s="33"/>
    </row>
    <row r="110" spans="1:10" s="23" customFormat="1" ht="23.25" customHeight="1" x14ac:dyDescent="0.4">
      <c r="A110" s="98" t="s">
        <v>3</v>
      </c>
      <c r="B110" s="99"/>
      <c r="C110" s="100" t="s">
        <v>5</v>
      </c>
      <c r="D110" s="101" t="s">
        <v>6</v>
      </c>
      <c r="E110" s="101"/>
      <c r="F110" s="101"/>
      <c r="G110" s="102" t="s">
        <v>7</v>
      </c>
      <c r="H110" s="102" t="s">
        <v>8</v>
      </c>
      <c r="I110" s="103" t="s">
        <v>9</v>
      </c>
      <c r="J110" s="22"/>
    </row>
    <row r="111" spans="1:10" s="25" customFormat="1" ht="23.25" customHeight="1" x14ac:dyDescent="0.4">
      <c r="A111" s="98"/>
      <c r="B111" s="99"/>
      <c r="C111" s="100"/>
      <c r="D111" s="24" t="s">
        <v>10</v>
      </c>
      <c r="E111" s="24" t="s">
        <v>11</v>
      </c>
      <c r="F111" s="24" t="s">
        <v>12</v>
      </c>
      <c r="G111" s="102"/>
      <c r="H111" s="102"/>
      <c r="I111" s="103"/>
      <c r="J111" s="22"/>
    </row>
    <row r="112" spans="1:10" ht="23.25" customHeight="1" x14ac:dyDescent="0.35">
      <c r="A112" s="26" t="s">
        <v>13</v>
      </c>
      <c r="B112" s="27" t="s">
        <v>122</v>
      </c>
      <c r="C112" s="28">
        <v>150</v>
      </c>
      <c r="D112" s="29">
        <v>4.9800000000000004</v>
      </c>
      <c r="E112" s="29">
        <v>5.69</v>
      </c>
      <c r="F112" s="29">
        <v>21.1</v>
      </c>
      <c r="G112" s="29">
        <v>153</v>
      </c>
      <c r="H112" s="29">
        <v>1.4624999999999999</v>
      </c>
      <c r="I112" s="28">
        <v>99</v>
      </c>
    </row>
    <row r="113" spans="1:10" ht="23.25" customHeight="1" x14ac:dyDescent="0.35">
      <c r="A113" s="26" t="s">
        <v>13</v>
      </c>
      <c r="B113" s="27" t="s">
        <v>48</v>
      </c>
      <c r="C113" s="28">
        <v>200</v>
      </c>
      <c r="D113" s="29">
        <v>4.0777777777777775</v>
      </c>
      <c r="E113" s="29">
        <v>3.5444444444444443</v>
      </c>
      <c r="F113" s="29">
        <v>17.577777777777779</v>
      </c>
      <c r="G113" s="29">
        <v>100</v>
      </c>
      <c r="H113" s="29">
        <v>1.5888888888888888</v>
      </c>
      <c r="I113" s="28">
        <v>397</v>
      </c>
    </row>
    <row r="114" spans="1:10" ht="23.25" customHeight="1" x14ac:dyDescent="0.35">
      <c r="A114" s="26" t="s">
        <v>13</v>
      </c>
      <c r="B114" s="27" t="s">
        <v>64</v>
      </c>
      <c r="C114" s="28">
        <v>55</v>
      </c>
      <c r="D114" s="29">
        <v>4.55</v>
      </c>
      <c r="E114" s="29">
        <v>6.5</v>
      </c>
      <c r="F114" s="29">
        <v>14.02</v>
      </c>
      <c r="G114" s="29">
        <v>130</v>
      </c>
      <c r="H114" s="29">
        <v>0.19</v>
      </c>
      <c r="I114" s="28">
        <v>3</v>
      </c>
    </row>
    <row r="115" spans="1:10" s="34" customFormat="1" ht="23.25" customHeight="1" x14ac:dyDescent="0.4">
      <c r="A115" s="104" t="s">
        <v>17</v>
      </c>
      <c r="B115" s="104"/>
      <c r="C115" s="31">
        <f t="shared" ref="C115:H115" si="20">SUM(C112:C114)</f>
        <v>405</v>
      </c>
      <c r="D115" s="32">
        <f t="shared" si="20"/>
        <v>13.607777777777777</v>
      </c>
      <c r="E115" s="32">
        <f t="shared" si="20"/>
        <v>15.734444444444446</v>
      </c>
      <c r="F115" s="32">
        <f t="shared" si="20"/>
        <v>52.697777777777773</v>
      </c>
      <c r="G115" s="32">
        <f t="shared" si="20"/>
        <v>383</v>
      </c>
      <c r="H115" s="32">
        <f t="shared" si="20"/>
        <v>3.2413888888888889</v>
      </c>
      <c r="I115" s="31"/>
      <c r="J115" s="33"/>
    </row>
    <row r="116" spans="1:10" ht="23.25" customHeight="1" x14ac:dyDescent="0.35">
      <c r="A116" s="26" t="s">
        <v>18</v>
      </c>
      <c r="B116" s="27" t="s">
        <v>50</v>
      </c>
      <c r="C116" s="28">
        <v>200</v>
      </c>
      <c r="D116" s="29">
        <v>0</v>
      </c>
      <c r="E116" s="29">
        <v>0</v>
      </c>
      <c r="F116" s="29">
        <v>22.4</v>
      </c>
      <c r="G116" s="29">
        <v>90</v>
      </c>
      <c r="H116" s="29">
        <v>6</v>
      </c>
      <c r="I116" s="28">
        <v>399</v>
      </c>
    </row>
    <row r="117" spans="1:10" s="34" customFormat="1" ht="23.25" customHeight="1" x14ac:dyDescent="0.4">
      <c r="A117" s="104" t="s">
        <v>17</v>
      </c>
      <c r="B117" s="104"/>
      <c r="C117" s="31">
        <f>SUM(C116)</f>
        <v>200</v>
      </c>
      <c r="D117" s="32">
        <f>SUM(D116)</f>
        <v>0</v>
      </c>
      <c r="E117" s="32">
        <f>SUM(E116)</f>
        <v>0</v>
      </c>
      <c r="F117" s="32">
        <f>SUM(F116)</f>
        <v>22.4</v>
      </c>
      <c r="G117" s="32">
        <f>SUM(G116)</f>
        <v>90</v>
      </c>
      <c r="H117" s="32">
        <v>3.16</v>
      </c>
      <c r="I117" s="31" t="s">
        <v>65</v>
      </c>
      <c r="J117" s="33"/>
    </row>
    <row r="118" spans="1:10" ht="23.25" customHeight="1" x14ac:dyDescent="0.35">
      <c r="A118" s="26" t="s">
        <v>20</v>
      </c>
      <c r="B118" s="27" t="s">
        <v>26</v>
      </c>
      <c r="C118" s="28">
        <v>50</v>
      </c>
      <c r="D118" s="29">
        <v>0.76249999999999996</v>
      </c>
      <c r="E118" s="29">
        <v>0.55000000000000004</v>
      </c>
      <c r="F118" s="29">
        <v>21.95</v>
      </c>
      <c r="G118" s="29">
        <v>94</v>
      </c>
      <c r="H118" s="29">
        <v>0</v>
      </c>
      <c r="I118" s="28">
        <v>1</v>
      </c>
    </row>
    <row r="119" spans="1:10" ht="23.25" customHeight="1" x14ac:dyDescent="0.35">
      <c r="A119" s="26" t="s">
        <v>20</v>
      </c>
      <c r="B119" s="27" t="s">
        <v>66</v>
      </c>
      <c r="C119" s="28">
        <v>200</v>
      </c>
      <c r="D119" s="29">
        <v>4.22</v>
      </c>
      <c r="E119" s="29">
        <v>6.5</v>
      </c>
      <c r="F119" s="29">
        <v>11.77</v>
      </c>
      <c r="G119" s="29">
        <v>145</v>
      </c>
      <c r="H119" s="29">
        <v>9.9499999999999993</v>
      </c>
      <c r="I119" s="28">
        <v>34</v>
      </c>
    </row>
    <row r="120" spans="1:10" ht="23.25" customHeight="1" x14ac:dyDescent="0.35">
      <c r="A120" s="26" t="s">
        <v>20</v>
      </c>
      <c r="B120" s="27" t="s">
        <v>67</v>
      </c>
      <c r="C120" s="28">
        <v>200</v>
      </c>
      <c r="D120" s="29">
        <v>10.46</v>
      </c>
      <c r="E120" s="29">
        <v>7.31</v>
      </c>
      <c r="F120" s="29">
        <v>37.54</v>
      </c>
      <c r="G120" s="29">
        <v>235</v>
      </c>
      <c r="H120" s="29">
        <v>8.17</v>
      </c>
      <c r="I120" s="28">
        <v>153</v>
      </c>
    </row>
    <row r="121" spans="1:10" ht="23.25" customHeight="1" x14ac:dyDescent="0.35">
      <c r="A121" s="26" t="s">
        <v>20</v>
      </c>
      <c r="B121" s="27" t="s">
        <v>68</v>
      </c>
      <c r="C121" s="28">
        <v>50</v>
      </c>
      <c r="D121" s="29">
        <v>0.4</v>
      </c>
      <c r="E121" s="29">
        <v>3.99</v>
      </c>
      <c r="F121" s="29">
        <v>1.2</v>
      </c>
      <c r="G121" s="29">
        <v>52.77</v>
      </c>
      <c r="H121" s="29">
        <v>3.36</v>
      </c>
      <c r="I121" s="28">
        <v>16</v>
      </c>
    </row>
    <row r="122" spans="1:10" ht="23.25" customHeight="1" x14ac:dyDescent="0.35">
      <c r="A122" s="26" t="s">
        <v>20</v>
      </c>
      <c r="B122" s="27" t="s">
        <v>69</v>
      </c>
      <c r="C122" s="28">
        <v>180</v>
      </c>
      <c r="D122" s="29">
        <v>0.44</v>
      </c>
      <c r="E122" s="29">
        <v>0.02</v>
      </c>
      <c r="F122" s="29">
        <v>27.77</v>
      </c>
      <c r="G122" s="29">
        <v>113</v>
      </c>
      <c r="H122" s="29">
        <v>0.4</v>
      </c>
      <c r="I122" s="28">
        <v>394</v>
      </c>
    </row>
    <row r="123" spans="1:10" s="34" customFormat="1" ht="23.25" customHeight="1" x14ac:dyDescent="0.4">
      <c r="A123" s="104" t="s">
        <v>65</v>
      </c>
      <c r="B123" s="104"/>
      <c r="C123" s="31">
        <f t="shared" ref="C123:H123" si="21">SUM(C118:C122)</f>
        <v>680</v>
      </c>
      <c r="D123" s="32">
        <f t="shared" si="21"/>
        <v>16.282500000000002</v>
      </c>
      <c r="E123" s="32">
        <f t="shared" si="21"/>
        <v>18.37</v>
      </c>
      <c r="F123" s="32">
        <f t="shared" si="21"/>
        <v>100.22999999999999</v>
      </c>
      <c r="G123" s="32">
        <f t="shared" si="21"/>
        <v>639.77</v>
      </c>
      <c r="H123" s="32">
        <f t="shared" si="21"/>
        <v>21.879999999999995</v>
      </c>
      <c r="I123" s="31"/>
      <c r="J123" s="33"/>
    </row>
    <row r="124" spans="1:10" ht="23.25" customHeight="1" x14ac:dyDescent="0.35">
      <c r="A124" s="26" t="s">
        <v>27</v>
      </c>
      <c r="B124" s="27" t="s">
        <v>70</v>
      </c>
      <c r="C124" s="28">
        <v>190</v>
      </c>
      <c r="D124" s="29">
        <v>5.32</v>
      </c>
      <c r="E124" s="29">
        <v>4.75</v>
      </c>
      <c r="F124" s="29">
        <v>7.6</v>
      </c>
      <c r="G124" s="29">
        <v>95</v>
      </c>
      <c r="H124" s="29">
        <v>1.33</v>
      </c>
      <c r="I124" s="28">
        <v>401</v>
      </c>
    </row>
    <row r="125" spans="1:10" ht="23.25" customHeight="1" x14ac:dyDescent="0.35">
      <c r="A125" s="26" t="s">
        <v>27</v>
      </c>
      <c r="B125" s="27" t="s">
        <v>29</v>
      </c>
      <c r="C125" s="28">
        <v>20</v>
      </c>
      <c r="D125" s="29">
        <v>1.62</v>
      </c>
      <c r="E125" s="29">
        <v>1.74</v>
      </c>
      <c r="F125" s="29">
        <v>14.7</v>
      </c>
      <c r="G125" s="29">
        <v>81.400000000000006</v>
      </c>
      <c r="H125" s="29">
        <v>0</v>
      </c>
      <c r="I125" s="28">
        <v>151</v>
      </c>
    </row>
    <row r="126" spans="1:10" ht="23.25" customHeight="1" x14ac:dyDescent="0.35">
      <c r="A126" s="26" t="s">
        <v>27</v>
      </c>
      <c r="B126" s="27" t="s">
        <v>145</v>
      </c>
      <c r="C126" s="28">
        <v>100</v>
      </c>
      <c r="D126" s="29">
        <v>0.4</v>
      </c>
      <c r="E126" s="29">
        <v>0</v>
      </c>
      <c r="F126" s="29">
        <v>9.7799999999999994</v>
      </c>
      <c r="G126" s="29">
        <v>94</v>
      </c>
      <c r="H126" s="29">
        <v>3.99</v>
      </c>
      <c r="I126" s="28">
        <v>338</v>
      </c>
    </row>
    <row r="127" spans="1:10" s="34" customFormat="1" ht="23.25" customHeight="1" x14ac:dyDescent="0.4">
      <c r="A127" s="104" t="s">
        <v>17</v>
      </c>
      <c r="B127" s="104"/>
      <c r="C127" s="31">
        <v>410</v>
      </c>
      <c r="D127" s="32">
        <v>7.74</v>
      </c>
      <c r="E127" s="32">
        <v>6.49</v>
      </c>
      <c r="F127" s="32">
        <v>41.9</v>
      </c>
      <c r="G127" s="32">
        <v>270.39999999999998</v>
      </c>
      <c r="H127" s="32">
        <v>21.33</v>
      </c>
      <c r="I127" s="31"/>
      <c r="J127" s="33"/>
    </row>
    <row r="128" spans="1:10" ht="23.25" customHeight="1" x14ac:dyDescent="0.35">
      <c r="A128" s="26" t="s">
        <v>31</v>
      </c>
      <c r="B128" s="27" t="s">
        <v>45</v>
      </c>
      <c r="C128" s="28">
        <v>150</v>
      </c>
      <c r="D128" s="29">
        <v>13.87</v>
      </c>
      <c r="E128" s="29">
        <v>11.05</v>
      </c>
      <c r="F128" s="29">
        <v>9.69</v>
      </c>
      <c r="G128" s="29">
        <v>184.62</v>
      </c>
      <c r="H128" s="29">
        <v>0.45</v>
      </c>
      <c r="I128" s="28">
        <v>37</v>
      </c>
    </row>
    <row r="129" spans="1:10" ht="23.25" customHeight="1" x14ac:dyDescent="0.35">
      <c r="A129" s="26" t="s">
        <v>31</v>
      </c>
      <c r="B129" s="27" t="s">
        <v>130</v>
      </c>
      <c r="C129" s="28">
        <v>50</v>
      </c>
      <c r="D129" s="29">
        <v>1.55</v>
      </c>
      <c r="E129" s="29">
        <v>2.7</v>
      </c>
      <c r="F129" s="29">
        <v>3.3333333333333335</v>
      </c>
      <c r="G129" s="29">
        <v>43.533333333333331</v>
      </c>
      <c r="H129" s="29">
        <v>5.666666666666667</v>
      </c>
      <c r="I129" s="28">
        <v>10</v>
      </c>
    </row>
    <row r="130" spans="1:10" ht="23.25" customHeight="1" x14ac:dyDescent="0.35">
      <c r="A130" s="26" t="s">
        <v>31</v>
      </c>
      <c r="B130" s="27" t="s">
        <v>34</v>
      </c>
      <c r="C130" s="28">
        <v>180</v>
      </c>
      <c r="D130" s="29">
        <v>1.51</v>
      </c>
      <c r="E130" s="29">
        <v>0</v>
      </c>
      <c r="F130" s="29">
        <v>11.32</v>
      </c>
      <c r="G130" s="29">
        <v>63.18</v>
      </c>
      <c r="H130" s="29">
        <v>0</v>
      </c>
      <c r="I130" s="28">
        <v>411</v>
      </c>
    </row>
    <row r="131" spans="1:10" ht="23.25" customHeight="1" x14ac:dyDescent="0.35">
      <c r="A131" s="26" t="s">
        <v>31</v>
      </c>
      <c r="B131" s="27" t="s">
        <v>71</v>
      </c>
      <c r="C131" s="28">
        <v>80</v>
      </c>
      <c r="D131" s="29">
        <v>5.6</v>
      </c>
      <c r="E131" s="29">
        <v>4.3</v>
      </c>
      <c r="F131" s="29">
        <v>29.78</v>
      </c>
      <c r="G131" s="29">
        <v>165.3</v>
      </c>
      <c r="H131" s="29">
        <v>0.3</v>
      </c>
      <c r="I131" s="28">
        <v>289</v>
      </c>
    </row>
    <row r="132" spans="1:10" s="34" customFormat="1" ht="23.25" customHeight="1" x14ac:dyDescent="0.4">
      <c r="A132" s="104" t="s">
        <v>17</v>
      </c>
      <c r="B132" s="104"/>
      <c r="C132" s="31">
        <f>SUM(C128:C131)</f>
        <v>460</v>
      </c>
      <c r="D132" s="31">
        <f t="shared" ref="D132:H132" si="22">SUM(D128:D131)</f>
        <v>22.53</v>
      </c>
      <c r="E132" s="31">
        <f t="shared" si="22"/>
        <v>18.05</v>
      </c>
      <c r="F132" s="32">
        <f t="shared" si="22"/>
        <v>54.123333333333335</v>
      </c>
      <c r="G132" s="32">
        <f t="shared" si="22"/>
        <v>456.63333333333333</v>
      </c>
      <c r="H132" s="32">
        <f t="shared" si="22"/>
        <v>6.416666666666667</v>
      </c>
      <c r="I132" s="31"/>
      <c r="J132" s="33"/>
    </row>
    <row r="133" spans="1:10" s="39" customFormat="1" ht="23.25" customHeight="1" x14ac:dyDescent="0.4">
      <c r="A133" s="105" t="s">
        <v>36</v>
      </c>
      <c r="B133" s="105"/>
      <c r="C133" s="37">
        <f t="shared" ref="C133:H133" si="23">C132+C127+C123+C117+C115</f>
        <v>2155</v>
      </c>
      <c r="D133" s="38">
        <f t="shared" si="23"/>
        <v>60.160277777777786</v>
      </c>
      <c r="E133" s="38">
        <f t="shared" si="23"/>
        <v>58.644444444444446</v>
      </c>
      <c r="F133" s="38">
        <f t="shared" si="23"/>
        <v>271.35111111111109</v>
      </c>
      <c r="G133" s="38">
        <f t="shared" si="23"/>
        <v>1839.8033333333333</v>
      </c>
      <c r="H133" s="38">
        <f t="shared" si="23"/>
        <v>56.028055555555554</v>
      </c>
      <c r="I133" s="37"/>
      <c r="J133" s="33"/>
    </row>
    <row r="134" spans="1:10" s="45" customFormat="1" ht="23.25" customHeight="1" x14ac:dyDescent="0.4">
      <c r="A134" s="40"/>
      <c r="B134" s="41"/>
      <c r="C134" s="42"/>
      <c r="D134" s="43"/>
      <c r="E134" s="43"/>
      <c r="F134" s="43"/>
      <c r="G134" s="43"/>
      <c r="H134" s="43"/>
      <c r="I134" s="42"/>
      <c r="J134" s="44"/>
    </row>
    <row r="135" spans="1:10" s="54" customFormat="1" ht="23.25" customHeight="1" x14ac:dyDescent="0.4">
      <c r="A135" s="36" t="s">
        <v>72</v>
      </c>
      <c r="B135" s="51"/>
      <c r="C135" s="52"/>
      <c r="D135" s="53"/>
      <c r="E135" s="53"/>
      <c r="F135" s="53"/>
      <c r="G135" s="53"/>
      <c r="H135" s="53"/>
      <c r="I135" s="52"/>
      <c r="J135" s="33"/>
    </row>
    <row r="136" spans="1:10" s="23" customFormat="1" ht="23.25" customHeight="1" x14ac:dyDescent="0.4">
      <c r="A136" s="98" t="s">
        <v>3</v>
      </c>
      <c r="B136" s="99" t="s">
        <v>4</v>
      </c>
      <c r="C136" s="100" t="s">
        <v>5</v>
      </c>
      <c r="D136" s="101" t="s">
        <v>6</v>
      </c>
      <c r="E136" s="101"/>
      <c r="F136" s="101"/>
      <c r="G136" s="102" t="s">
        <v>118</v>
      </c>
      <c r="H136" s="102" t="s">
        <v>8</v>
      </c>
      <c r="I136" s="103" t="s">
        <v>9</v>
      </c>
      <c r="J136" s="22"/>
    </row>
    <row r="137" spans="1:10" s="25" customFormat="1" ht="23.25" customHeight="1" x14ac:dyDescent="0.4">
      <c r="A137" s="98"/>
      <c r="B137" s="99"/>
      <c r="C137" s="100"/>
      <c r="D137" s="24" t="s">
        <v>10</v>
      </c>
      <c r="E137" s="24" t="s">
        <v>11</v>
      </c>
      <c r="F137" s="24" t="s">
        <v>12</v>
      </c>
      <c r="G137" s="102"/>
      <c r="H137" s="102"/>
      <c r="I137" s="103"/>
      <c r="J137" s="22"/>
    </row>
    <row r="138" spans="1:10" ht="23.25" customHeight="1" x14ac:dyDescent="0.35">
      <c r="A138" s="26" t="s">
        <v>13</v>
      </c>
      <c r="B138" s="27" t="s">
        <v>129</v>
      </c>
      <c r="C138" s="28">
        <v>180</v>
      </c>
      <c r="D138" s="29">
        <v>5.72</v>
      </c>
      <c r="E138" s="29">
        <v>7.66</v>
      </c>
      <c r="F138" s="29">
        <v>19.670000000000002</v>
      </c>
      <c r="G138" s="29">
        <v>168.3</v>
      </c>
      <c r="H138" s="29">
        <v>1.76</v>
      </c>
      <c r="I138" s="28">
        <v>93</v>
      </c>
    </row>
    <row r="139" spans="1:10" ht="23.25" customHeight="1" x14ac:dyDescent="0.35">
      <c r="A139" s="26" t="s">
        <v>13</v>
      </c>
      <c r="B139" s="27" t="s">
        <v>56</v>
      </c>
      <c r="C139" s="28">
        <v>200</v>
      </c>
      <c r="D139" s="29">
        <v>3.1666666666666665</v>
      </c>
      <c r="E139" s="29">
        <v>2.6777777777777776</v>
      </c>
      <c r="F139" s="29">
        <v>15.955555555555556</v>
      </c>
      <c r="G139" s="29">
        <v>102.22222222222223</v>
      </c>
      <c r="H139" s="29">
        <v>1.3</v>
      </c>
      <c r="I139" s="28">
        <v>395</v>
      </c>
    </row>
    <row r="140" spans="1:10" ht="23.25" customHeight="1" x14ac:dyDescent="0.35">
      <c r="A140" s="26" t="s">
        <v>13</v>
      </c>
      <c r="B140" s="27" t="s">
        <v>49</v>
      </c>
      <c r="C140" s="28">
        <v>40</v>
      </c>
      <c r="D140" s="29">
        <v>2.0099999999999998</v>
      </c>
      <c r="E140" s="29">
        <v>3.87</v>
      </c>
      <c r="F140" s="29">
        <v>12.13</v>
      </c>
      <c r="G140" s="29">
        <v>91.33</v>
      </c>
      <c r="H140" s="29">
        <v>0</v>
      </c>
      <c r="I140" s="28">
        <v>1</v>
      </c>
    </row>
    <row r="141" spans="1:10" s="34" customFormat="1" ht="23.25" customHeight="1" x14ac:dyDescent="0.4">
      <c r="A141" s="104" t="s">
        <v>17</v>
      </c>
      <c r="B141" s="104"/>
      <c r="C141" s="31">
        <v>400</v>
      </c>
      <c r="D141" s="32">
        <f>SUM(D138:D140)</f>
        <v>10.896666666666667</v>
      </c>
      <c r="E141" s="32">
        <f>SUM(E138:E140)</f>
        <v>14.207777777777778</v>
      </c>
      <c r="F141" s="32">
        <f>SUM(F138:F140)</f>
        <v>47.75555555555556</v>
      </c>
      <c r="G141" s="32">
        <f>SUM(G138:G140)</f>
        <v>361.85222222222222</v>
      </c>
      <c r="H141" s="32">
        <f>SUM(H138:H140)</f>
        <v>3.06</v>
      </c>
      <c r="I141" s="31"/>
      <c r="J141" s="33"/>
    </row>
    <row r="142" spans="1:10" ht="23.25" customHeight="1" x14ac:dyDescent="0.35">
      <c r="A142" s="26" t="s">
        <v>18</v>
      </c>
      <c r="B142" s="27" t="s">
        <v>50</v>
      </c>
      <c r="C142" s="28">
        <v>200</v>
      </c>
      <c r="D142" s="29">
        <v>0</v>
      </c>
      <c r="E142" s="29">
        <v>0</v>
      </c>
      <c r="F142" s="29">
        <v>22.4</v>
      </c>
      <c r="G142" s="29">
        <v>90</v>
      </c>
      <c r="H142" s="29">
        <v>6</v>
      </c>
      <c r="I142" s="28">
        <v>399</v>
      </c>
    </row>
    <row r="143" spans="1:10" s="34" customFormat="1" ht="23.25" customHeight="1" x14ac:dyDescent="0.4">
      <c r="A143" s="104" t="s">
        <v>17</v>
      </c>
      <c r="B143" s="104"/>
      <c r="C143" s="31">
        <f t="shared" ref="C143:H143" si="24">SUM(C142)</f>
        <v>200</v>
      </c>
      <c r="D143" s="32">
        <f t="shared" si="24"/>
        <v>0</v>
      </c>
      <c r="E143" s="32">
        <f t="shared" si="24"/>
        <v>0</v>
      </c>
      <c r="F143" s="32">
        <f t="shared" si="24"/>
        <v>22.4</v>
      </c>
      <c r="G143" s="32">
        <f t="shared" si="24"/>
        <v>90</v>
      </c>
      <c r="H143" s="32">
        <f t="shared" si="24"/>
        <v>6</v>
      </c>
      <c r="I143" s="31"/>
      <c r="J143" s="33"/>
    </row>
    <row r="144" spans="1:10" ht="23.25" customHeight="1" x14ac:dyDescent="0.35">
      <c r="A144" s="26" t="s">
        <v>20</v>
      </c>
      <c r="B144" s="27" t="s">
        <v>26</v>
      </c>
      <c r="C144" s="28">
        <v>50</v>
      </c>
      <c r="D144" s="29">
        <v>0.76249999999999996</v>
      </c>
      <c r="E144" s="29">
        <v>0.55000000000000004</v>
      </c>
      <c r="F144" s="29">
        <v>21.95</v>
      </c>
      <c r="G144" s="29">
        <v>94</v>
      </c>
      <c r="H144" s="29">
        <v>0</v>
      </c>
      <c r="I144" s="28">
        <v>1</v>
      </c>
    </row>
    <row r="145" spans="1:10" ht="23.25" customHeight="1" x14ac:dyDescent="0.35">
      <c r="A145" s="26" t="s">
        <v>20</v>
      </c>
      <c r="B145" s="27" t="s">
        <v>135</v>
      </c>
      <c r="C145" s="28">
        <v>180</v>
      </c>
      <c r="D145" s="29">
        <v>2.16</v>
      </c>
      <c r="E145" s="29">
        <v>2.2200000000000002</v>
      </c>
      <c r="F145" s="29">
        <v>11.66</v>
      </c>
      <c r="G145" s="29">
        <v>125.33</v>
      </c>
      <c r="H145" s="29">
        <v>8</v>
      </c>
      <c r="I145" s="28">
        <v>86</v>
      </c>
    </row>
    <row r="146" spans="1:10" ht="23.25" customHeight="1" x14ac:dyDescent="0.35">
      <c r="A146" s="26" t="s">
        <v>20</v>
      </c>
      <c r="B146" s="27" t="s">
        <v>73</v>
      </c>
      <c r="C146" s="28">
        <v>70</v>
      </c>
      <c r="D146" s="29">
        <v>8.84</v>
      </c>
      <c r="E146" s="29">
        <v>11.02</v>
      </c>
      <c r="F146" s="29">
        <v>5.13</v>
      </c>
      <c r="G146" s="29">
        <v>125</v>
      </c>
      <c r="H146" s="29">
        <v>0.81</v>
      </c>
      <c r="I146" s="28">
        <v>161</v>
      </c>
    </row>
    <row r="147" spans="1:10" ht="23.25" customHeight="1" x14ac:dyDescent="0.35">
      <c r="A147" s="26" t="s">
        <v>20</v>
      </c>
      <c r="B147" s="27" t="s">
        <v>136</v>
      </c>
      <c r="C147" s="28">
        <v>130</v>
      </c>
      <c r="D147" s="29">
        <v>2.6346666666666665</v>
      </c>
      <c r="E147" s="29">
        <v>1.014</v>
      </c>
      <c r="F147" s="29">
        <v>17.367999999999999</v>
      </c>
      <c r="G147" s="29">
        <v>110.93333333333334</v>
      </c>
      <c r="H147" s="29">
        <v>0</v>
      </c>
      <c r="I147" s="28">
        <v>168</v>
      </c>
    </row>
    <row r="148" spans="1:10" ht="23.25" customHeight="1" x14ac:dyDescent="0.35">
      <c r="A148" s="26" t="s">
        <v>20</v>
      </c>
      <c r="B148" s="27" t="s">
        <v>24</v>
      </c>
      <c r="C148" s="28">
        <v>50</v>
      </c>
      <c r="D148" s="29">
        <v>0.71</v>
      </c>
      <c r="E148" s="29">
        <v>3.04</v>
      </c>
      <c r="F148" s="29">
        <v>4.18</v>
      </c>
      <c r="G148" s="29">
        <v>46.95</v>
      </c>
      <c r="H148" s="29">
        <v>4.75</v>
      </c>
      <c r="I148" s="28">
        <v>33</v>
      </c>
    </row>
    <row r="149" spans="1:10" ht="23.25" customHeight="1" x14ac:dyDescent="0.35">
      <c r="A149" s="26" t="s">
        <v>20</v>
      </c>
      <c r="B149" s="27" t="s">
        <v>44</v>
      </c>
      <c r="C149" s="28">
        <v>180</v>
      </c>
      <c r="D149" s="29">
        <v>0</v>
      </c>
      <c r="E149" s="29">
        <v>0</v>
      </c>
      <c r="F149" s="29">
        <v>8.7100000000000009</v>
      </c>
      <c r="G149" s="29">
        <v>129</v>
      </c>
      <c r="H149" s="29">
        <v>20</v>
      </c>
      <c r="I149" s="28">
        <v>233</v>
      </c>
    </row>
    <row r="150" spans="1:10" s="34" customFormat="1" ht="23.25" customHeight="1" x14ac:dyDescent="0.4">
      <c r="A150" s="104" t="s">
        <v>17</v>
      </c>
      <c r="B150" s="104"/>
      <c r="C150" s="31">
        <f t="shared" ref="C150:H150" si="25">SUM(C144:C149)</f>
        <v>660</v>
      </c>
      <c r="D150" s="32">
        <f t="shared" si="25"/>
        <v>15.107166666666664</v>
      </c>
      <c r="E150" s="32">
        <f t="shared" si="25"/>
        <v>17.843999999999998</v>
      </c>
      <c r="F150" s="32">
        <f t="shared" si="25"/>
        <v>68.998000000000005</v>
      </c>
      <c r="G150" s="32">
        <f t="shared" si="25"/>
        <v>631.21333333333337</v>
      </c>
      <c r="H150" s="32">
        <f t="shared" si="25"/>
        <v>33.56</v>
      </c>
      <c r="I150" s="31" t="s">
        <v>65</v>
      </c>
      <c r="J150" s="33"/>
    </row>
    <row r="151" spans="1:10" ht="23.25" customHeight="1" x14ac:dyDescent="0.35">
      <c r="A151" s="26" t="s">
        <v>27</v>
      </c>
      <c r="B151" s="27" t="s">
        <v>28</v>
      </c>
      <c r="C151" s="28">
        <v>190</v>
      </c>
      <c r="D151" s="29">
        <v>5.32</v>
      </c>
      <c r="E151" s="29">
        <v>4.75</v>
      </c>
      <c r="F151" s="29">
        <v>7.6</v>
      </c>
      <c r="G151" s="29">
        <v>95</v>
      </c>
      <c r="H151" s="29">
        <v>1.33</v>
      </c>
      <c r="I151" s="28">
        <v>401</v>
      </c>
    </row>
    <row r="152" spans="1:10" ht="23.25" customHeight="1" x14ac:dyDescent="0.35">
      <c r="A152" s="26" t="s">
        <v>27</v>
      </c>
      <c r="B152" s="27" t="s">
        <v>74</v>
      </c>
      <c r="C152" s="28">
        <v>20</v>
      </c>
      <c r="D152" s="29">
        <v>1.62</v>
      </c>
      <c r="E152" s="29">
        <v>1.74</v>
      </c>
      <c r="F152" s="29">
        <v>14.7</v>
      </c>
      <c r="G152" s="29">
        <v>81.400000000000006</v>
      </c>
      <c r="H152" s="29">
        <v>0</v>
      </c>
      <c r="I152" s="28">
        <v>151</v>
      </c>
    </row>
    <row r="153" spans="1:10" ht="23.25" customHeight="1" x14ac:dyDescent="0.35">
      <c r="A153" s="26" t="s">
        <v>27</v>
      </c>
      <c r="B153" s="27" t="s">
        <v>145</v>
      </c>
      <c r="C153" s="28">
        <v>100</v>
      </c>
      <c r="D153" s="29">
        <v>0.4</v>
      </c>
      <c r="E153" s="29">
        <v>0</v>
      </c>
      <c r="F153" s="29">
        <v>9.7799999999999994</v>
      </c>
      <c r="G153" s="29">
        <v>94</v>
      </c>
      <c r="H153" s="29">
        <v>3.99</v>
      </c>
      <c r="I153" s="28">
        <v>338</v>
      </c>
    </row>
    <row r="154" spans="1:10" s="34" customFormat="1" ht="23.25" customHeight="1" x14ac:dyDescent="0.4">
      <c r="A154" s="104" t="s">
        <v>17</v>
      </c>
      <c r="B154" s="104"/>
      <c r="C154" s="31">
        <f t="shared" ref="C154:H154" si="26">SUM(C151:C153)</f>
        <v>310</v>
      </c>
      <c r="D154" s="32">
        <f t="shared" si="26"/>
        <v>7.3400000000000007</v>
      </c>
      <c r="E154" s="32">
        <f t="shared" si="26"/>
        <v>6.49</v>
      </c>
      <c r="F154" s="32">
        <f t="shared" si="26"/>
        <v>32.08</v>
      </c>
      <c r="G154" s="32">
        <f t="shared" si="26"/>
        <v>270.39999999999998</v>
      </c>
      <c r="H154" s="32">
        <f t="shared" si="26"/>
        <v>5.32</v>
      </c>
      <c r="I154" s="31"/>
      <c r="J154" s="33"/>
    </row>
    <row r="155" spans="1:10" ht="23.25" customHeight="1" x14ac:dyDescent="0.35">
      <c r="A155" s="26" t="s">
        <v>31</v>
      </c>
      <c r="B155" s="27" t="s">
        <v>75</v>
      </c>
      <c r="C155" s="28">
        <v>180</v>
      </c>
      <c r="D155" s="29">
        <v>8.8499999999999979</v>
      </c>
      <c r="E155" s="29">
        <v>6.1</v>
      </c>
      <c r="F155" s="29">
        <v>25.77</v>
      </c>
      <c r="G155" s="29">
        <v>232.94000000000003</v>
      </c>
      <c r="H155" s="29">
        <v>0.2</v>
      </c>
      <c r="I155" s="28">
        <v>235</v>
      </c>
    </row>
    <row r="156" spans="1:10" ht="23.25" customHeight="1" x14ac:dyDescent="0.35">
      <c r="A156" s="26" t="s">
        <v>31</v>
      </c>
      <c r="B156" s="27" t="s">
        <v>33</v>
      </c>
      <c r="C156" s="28">
        <v>30</v>
      </c>
      <c r="D156" s="29">
        <v>0.72</v>
      </c>
      <c r="E156" s="29">
        <v>2.7600000000000002</v>
      </c>
      <c r="F156" s="29">
        <v>3.375</v>
      </c>
      <c r="G156" s="29">
        <v>21</v>
      </c>
      <c r="H156" s="29">
        <v>0</v>
      </c>
      <c r="I156" s="28">
        <v>350</v>
      </c>
    </row>
    <row r="157" spans="1:10" ht="23.25" customHeight="1" x14ac:dyDescent="0.35">
      <c r="A157" s="26" t="s">
        <v>31</v>
      </c>
      <c r="B157" s="27" t="s">
        <v>34</v>
      </c>
      <c r="C157" s="28">
        <v>200</v>
      </c>
      <c r="D157" s="29">
        <v>1.68</v>
      </c>
      <c r="E157" s="29">
        <v>0</v>
      </c>
      <c r="F157" s="29">
        <v>12.58</v>
      </c>
      <c r="G157" s="29">
        <v>70.2</v>
      </c>
      <c r="H157" s="29">
        <v>0</v>
      </c>
      <c r="I157" s="28">
        <v>411</v>
      </c>
    </row>
    <row r="158" spans="1:10" ht="23.25" customHeight="1" x14ac:dyDescent="0.35">
      <c r="A158" s="26" t="s">
        <v>31</v>
      </c>
      <c r="B158" s="27" t="s">
        <v>35</v>
      </c>
      <c r="C158" s="28">
        <v>50</v>
      </c>
      <c r="D158" s="29">
        <v>2.0299999999999998</v>
      </c>
      <c r="E158" s="29">
        <v>3.21</v>
      </c>
      <c r="F158" s="29">
        <v>22.55</v>
      </c>
      <c r="G158" s="29">
        <v>130.66999999999999</v>
      </c>
      <c r="H158" s="29">
        <v>0.08</v>
      </c>
      <c r="I158" s="28">
        <v>2</v>
      </c>
    </row>
    <row r="159" spans="1:10" s="34" customFormat="1" ht="23.25" customHeight="1" x14ac:dyDescent="0.4">
      <c r="A159" s="104" t="s">
        <v>17</v>
      </c>
      <c r="B159" s="104"/>
      <c r="C159" s="31">
        <f t="shared" ref="C159:H159" si="27">SUM(C155:C158)</f>
        <v>460</v>
      </c>
      <c r="D159" s="32">
        <f t="shared" si="27"/>
        <v>13.279999999999998</v>
      </c>
      <c r="E159" s="32">
        <f t="shared" si="27"/>
        <v>12.07</v>
      </c>
      <c r="F159" s="32">
        <f t="shared" si="27"/>
        <v>64.275000000000006</v>
      </c>
      <c r="G159" s="32">
        <f t="shared" si="27"/>
        <v>454.81000000000006</v>
      </c>
      <c r="H159" s="32">
        <f t="shared" si="27"/>
        <v>0.28000000000000003</v>
      </c>
      <c r="I159" s="31"/>
      <c r="J159" s="33"/>
    </row>
    <row r="160" spans="1:10" s="56" customFormat="1" ht="23.25" customHeight="1" x14ac:dyDescent="0.4">
      <c r="A160" s="105" t="s">
        <v>36</v>
      </c>
      <c r="B160" s="105"/>
      <c r="C160" s="37">
        <f t="shared" ref="C160:H160" si="28">C159+C154+C150+C143+C141</f>
        <v>2030</v>
      </c>
      <c r="D160" s="38">
        <f t="shared" si="28"/>
        <v>46.62383333333333</v>
      </c>
      <c r="E160" s="38">
        <f t="shared" si="28"/>
        <v>50.611777777777775</v>
      </c>
      <c r="F160" s="38">
        <f t="shared" si="28"/>
        <v>235.50855555555557</v>
      </c>
      <c r="G160" s="38">
        <f t="shared" si="28"/>
        <v>1808.2755555555557</v>
      </c>
      <c r="H160" s="38">
        <f t="shared" si="28"/>
        <v>48.220000000000006</v>
      </c>
      <c r="I160" s="37"/>
      <c r="J160" s="55"/>
    </row>
    <row r="161" spans="1:10" s="45" customFormat="1" ht="23.25" customHeight="1" x14ac:dyDescent="0.4">
      <c r="A161" s="40"/>
      <c r="B161" s="41"/>
      <c r="C161" s="42"/>
      <c r="D161" s="43"/>
      <c r="E161" s="43"/>
      <c r="F161" s="43"/>
      <c r="G161" s="43"/>
      <c r="H161" s="43"/>
      <c r="I161" s="42"/>
      <c r="J161" s="44"/>
    </row>
    <row r="162" spans="1:10" s="54" customFormat="1" ht="23.25" customHeight="1" x14ac:dyDescent="0.4">
      <c r="A162" s="36" t="s">
        <v>76</v>
      </c>
      <c r="B162" s="51"/>
      <c r="C162" s="52"/>
      <c r="D162" s="53"/>
      <c r="E162" s="53"/>
      <c r="F162" s="53"/>
      <c r="G162" s="53"/>
      <c r="H162" s="53"/>
      <c r="I162" s="52"/>
      <c r="J162" s="33"/>
    </row>
    <row r="163" spans="1:10" s="23" customFormat="1" ht="23.25" customHeight="1" x14ac:dyDescent="0.4">
      <c r="A163" s="98" t="s">
        <v>3</v>
      </c>
      <c r="B163" s="99" t="s">
        <v>4</v>
      </c>
      <c r="C163" s="100" t="s">
        <v>5</v>
      </c>
      <c r="D163" s="101" t="s">
        <v>6</v>
      </c>
      <c r="E163" s="101"/>
      <c r="F163" s="101"/>
      <c r="G163" s="102" t="s">
        <v>118</v>
      </c>
      <c r="H163" s="102" t="s">
        <v>8</v>
      </c>
      <c r="I163" s="103" t="s">
        <v>9</v>
      </c>
      <c r="J163" s="22"/>
    </row>
    <row r="164" spans="1:10" s="25" customFormat="1" ht="23.25" customHeight="1" x14ac:dyDescent="0.4">
      <c r="A164" s="98"/>
      <c r="B164" s="99"/>
      <c r="C164" s="100"/>
      <c r="D164" s="24" t="s">
        <v>10</v>
      </c>
      <c r="E164" s="24" t="s">
        <v>11</v>
      </c>
      <c r="F164" s="24" t="s">
        <v>12</v>
      </c>
      <c r="G164" s="102"/>
      <c r="H164" s="102"/>
      <c r="I164" s="103"/>
      <c r="J164" s="22"/>
    </row>
    <row r="165" spans="1:10" ht="23.25" customHeight="1" x14ac:dyDescent="0.35">
      <c r="A165" s="26" t="s">
        <v>13</v>
      </c>
      <c r="B165" s="27" t="s">
        <v>77</v>
      </c>
      <c r="C165" s="94">
        <v>160</v>
      </c>
      <c r="D165" s="92">
        <v>4.968</v>
      </c>
      <c r="E165" s="92">
        <v>6.1840000000000002</v>
      </c>
      <c r="F165" s="92">
        <v>22.167999999999999</v>
      </c>
      <c r="G165" s="92">
        <v>160.80000000000001</v>
      </c>
      <c r="H165" s="29">
        <v>1.4624999999999999</v>
      </c>
      <c r="I165" s="28">
        <v>84</v>
      </c>
    </row>
    <row r="166" spans="1:10" ht="23.25" customHeight="1" x14ac:dyDescent="0.35">
      <c r="A166" s="26" t="s">
        <v>13</v>
      </c>
      <c r="B166" s="27" t="s">
        <v>48</v>
      </c>
      <c r="C166" s="28">
        <v>200</v>
      </c>
      <c r="D166" s="29">
        <v>4.0777777777777775</v>
      </c>
      <c r="E166" s="29">
        <v>3.5444444444444443</v>
      </c>
      <c r="F166" s="29">
        <v>17.577777777777779</v>
      </c>
      <c r="G166" s="29">
        <v>100</v>
      </c>
      <c r="H166" s="29">
        <v>1.5888888888888888</v>
      </c>
      <c r="I166" s="28">
        <v>397</v>
      </c>
    </row>
    <row r="167" spans="1:10" ht="23.25" customHeight="1" x14ac:dyDescent="0.35">
      <c r="A167" s="26" t="s">
        <v>13</v>
      </c>
      <c r="B167" s="27" t="s">
        <v>142</v>
      </c>
      <c r="C167" s="28">
        <v>40</v>
      </c>
      <c r="D167" s="29">
        <v>2.0099999999999998</v>
      </c>
      <c r="E167" s="29">
        <v>3.87</v>
      </c>
      <c r="F167" s="29">
        <v>12.13</v>
      </c>
      <c r="G167" s="29">
        <v>91.33</v>
      </c>
      <c r="H167" s="29">
        <v>0</v>
      </c>
      <c r="I167" s="28">
        <v>1</v>
      </c>
    </row>
    <row r="168" spans="1:10" s="34" customFormat="1" ht="23.25" customHeight="1" x14ac:dyDescent="0.4">
      <c r="A168" s="30" t="s">
        <v>17</v>
      </c>
      <c r="B168" s="51"/>
      <c r="C168" s="31">
        <v>400</v>
      </c>
      <c r="D168" s="32">
        <f>SUM(D165:D167)</f>
        <v>11.055777777777777</v>
      </c>
      <c r="E168" s="32">
        <f>SUM(E165:E167)</f>
        <v>13.598444444444446</v>
      </c>
      <c r="F168" s="32">
        <f>SUM(F165:F167)</f>
        <v>51.875777777777778</v>
      </c>
      <c r="G168" s="32">
        <f>SUM(G165:G167)</f>
        <v>352.13</v>
      </c>
      <c r="H168" s="32">
        <f>SUM(H165:H167)</f>
        <v>3.0513888888888889</v>
      </c>
      <c r="I168" s="31"/>
      <c r="J168" s="33"/>
    </row>
    <row r="169" spans="1:10" ht="23.25" customHeight="1" x14ac:dyDescent="0.35">
      <c r="A169" s="26" t="s">
        <v>18</v>
      </c>
      <c r="B169" s="27" t="s">
        <v>57</v>
      </c>
      <c r="C169" s="28">
        <v>200</v>
      </c>
      <c r="D169" s="29">
        <v>0.14000000000000001</v>
      </c>
      <c r="E169" s="29">
        <v>10.9</v>
      </c>
      <c r="F169" s="29">
        <f>10.94*2</f>
        <v>21.88</v>
      </c>
      <c r="G169" s="29">
        <v>90</v>
      </c>
      <c r="H169" s="29">
        <v>0.88</v>
      </c>
      <c r="I169" s="28">
        <v>372</v>
      </c>
    </row>
    <row r="170" spans="1:10" s="34" customFormat="1" ht="23.25" customHeight="1" x14ac:dyDescent="0.4">
      <c r="A170" s="30" t="s">
        <v>17</v>
      </c>
      <c r="B170" s="57"/>
      <c r="C170" s="31">
        <f t="shared" ref="C170:H170" si="29">SUM(C169)</f>
        <v>200</v>
      </c>
      <c r="D170" s="32">
        <f t="shared" si="29"/>
        <v>0.14000000000000001</v>
      </c>
      <c r="E170" s="32">
        <f t="shared" si="29"/>
        <v>10.9</v>
      </c>
      <c r="F170" s="32">
        <f t="shared" si="29"/>
        <v>21.88</v>
      </c>
      <c r="G170" s="32">
        <f t="shared" si="29"/>
        <v>90</v>
      </c>
      <c r="H170" s="32">
        <f t="shared" si="29"/>
        <v>0.88</v>
      </c>
      <c r="I170" s="31"/>
      <c r="J170" s="33"/>
    </row>
    <row r="171" spans="1:10" ht="23.25" customHeight="1" x14ac:dyDescent="0.35">
      <c r="A171" s="26" t="s">
        <v>20</v>
      </c>
      <c r="B171" s="27" t="s">
        <v>26</v>
      </c>
      <c r="C171" s="28">
        <v>50</v>
      </c>
      <c r="D171" s="29">
        <v>0.76249999999999996</v>
      </c>
      <c r="E171" s="29">
        <v>0.55000000000000004</v>
      </c>
      <c r="F171" s="29">
        <v>21.95</v>
      </c>
      <c r="G171" s="29">
        <v>94</v>
      </c>
      <c r="H171" s="29">
        <v>0</v>
      </c>
      <c r="I171" s="28">
        <v>1</v>
      </c>
    </row>
    <row r="172" spans="1:10" ht="23.25" customHeight="1" x14ac:dyDescent="0.35">
      <c r="A172" s="26" t="s">
        <v>20</v>
      </c>
      <c r="B172" s="27" t="s">
        <v>134</v>
      </c>
      <c r="C172" s="28">
        <v>180</v>
      </c>
      <c r="D172" s="29">
        <v>7.1189999999999998</v>
      </c>
      <c r="E172" s="29">
        <v>5.2380000000000004</v>
      </c>
      <c r="F172" s="29">
        <v>9.8819999999999997</v>
      </c>
      <c r="G172" s="29">
        <v>115.2</v>
      </c>
      <c r="H172" s="29">
        <v>12.49</v>
      </c>
      <c r="I172" s="28">
        <v>68</v>
      </c>
    </row>
    <row r="173" spans="1:10" ht="23.25" customHeight="1" x14ac:dyDescent="0.35">
      <c r="A173" s="26" t="s">
        <v>20</v>
      </c>
      <c r="B173" s="27" t="s">
        <v>131</v>
      </c>
      <c r="C173" s="28">
        <v>70</v>
      </c>
      <c r="D173" s="29">
        <v>15.5</v>
      </c>
      <c r="E173" s="29">
        <v>7</v>
      </c>
      <c r="F173" s="29">
        <v>5.3</v>
      </c>
      <c r="G173" s="29">
        <v>161.6</v>
      </c>
      <c r="H173" s="29">
        <v>10.4</v>
      </c>
      <c r="I173" s="28">
        <v>321</v>
      </c>
    </row>
    <row r="174" spans="1:10" ht="23.25" customHeight="1" x14ac:dyDescent="0.35">
      <c r="A174" s="26" t="s">
        <v>20</v>
      </c>
      <c r="B174" s="27" t="s">
        <v>78</v>
      </c>
      <c r="C174" s="28">
        <v>130</v>
      </c>
      <c r="D174" s="29">
        <v>2.9466666666666699</v>
      </c>
      <c r="E174" s="29">
        <v>3.7959999999999998</v>
      </c>
      <c r="F174" s="29">
        <v>26.875333333333302</v>
      </c>
      <c r="G174" s="29">
        <v>141.613333333333</v>
      </c>
      <c r="H174" s="29">
        <v>17.4806666666667</v>
      </c>
      <c r="I174" s="28">
        <v>394</v>
      </c>
    </row>
    <row r="175" spans="1:10" ht="23.25" customHeight="1" x14ac:dyDescent="0.35">
      <c r="A175" s="26" t="s">
        <v>20</v>
      </c>
      <c r="B175" s="27" t="s">
        <v>79</v>
      </c>
      <c r="C175" s="28">
        <v>60</v>
      </c>
      <c r="D175" s="29">
        <v>0.48</v>
      </c>
      <c r="E175" s="29">
        <v>0.06</v>
      </c>
      <c r="F175" s="29">
        <v>1.5</v>
      </c>
      <c r="G175" s="29">
        <v>8.4</v>
      </c>
      <c r="H175" s="29">
        <v>6</v>
      </c>
      <c r="I175" s="28">
        <v>20</v>
      </c>
    </row>
    <row r="176" spans="1:10" ht="23.25" customHeight="1" x14ac:dyDescent="0.35">
      <c r="A176" s="26" t="s">
        <v>20</v>
      </c>
      <c r="B176" s="27" t="s">
        <v>69</v>
      </c>
      <c r="C176" s="28">
        <v>180</v>
      </c>
      <c r="D176" s="29">
        <v>0.44</v>
      </c>
      <c r="E176" s="29">
        <v>0.02</v>
      </c>
      <c r="F176" s="29">
        <v>27.77</v>
      </c>
      <c r="G176" s="29">
        <v>113</v>
      </c>
      <c r="H176" s="29">
        <v>0.4</v>
      </c>
      <c r="I176" s="28">
        <v>390</v>
      </c>
    </row>
    <row r="177" spans="1:10" s="34" customFormat="1" ht="23.25" customHeight="1" x14ac:dyDescent="0.4">
      <c r="A177" s="30" t="s">
        <v>17</v>
      </c>
      <c r="B177" s="57"/>
      <c r="C177" s="31">
        <f t="shared" ref="C177:H177" si="30">SUM(C171:C176)</f>
        <v>670</v>
      </c>
      <c r="D177" s="32">
        <f t="shared" si="30"/>
        <v>27.24816666666667</v>
      </c>
      <c r="E177" s="32">
        <f t="shared" si="30"/>
        <v>16.663999999999998</v>
      </c>
      <c r="F177" s="32">
        <f t="shared" si="30"/>
        <v>93.277333333333289</v>
      </c>
      <c r="G177" s="32">
        <f t="shared" si="30"/>
        <v>633.81333333333293</v>
      </c>
      <c r="H177" s="32">
        <f t="shared" si="30"/>
        <v>46.770666666666699</v>
      </c>
      <c r="I177" s="31"/>
      <c r="J177" s="33"/>
    </row>
    <row r="178" spans="1:10" ht="23.25" customHeight="1" x14ac:dyDescent="0.35">
      <c r="A178" s="26" t="s">
        <v>27</v>
      </c>
      <c r="B178" s="27" t="s">
        <v>28</v>
      </c>
      <c r="C178" s="28">
        <v>190</v>
      </c>
      <c r="D178" s="29">
        <v>5.32</v>
      </c>
      <c r="E178" s="29">
        <v>4.75</v>
      </c>
      <c r="F178" s="29">
        <v>7.6</v>
      </c>
      <c r="G178" s="29">
        <v>95</v>
      </c>
      <c r="H178" s="29">
        <v>1.33</v>
      </c>
      <c r="I178" s="28">
        <v>401</v>
      </c>
    </row>
    <row r="179" spans="1:10" ht="19.5" customHeight="1" x14ac:dyDescent="0.35">
      <c r="A179" s="26" t="s">
        <v>27</v>
      </c>
      <c r="B179" s="27" t="s">
        <v>29</v>
      </c>
      <c r="C179" s="28">
        <v>20</v>
      </c>
      <c r="D179" s="29">
        <v>1.62</v>
      </c>
      <c r="E179" s="29">
        <v>1.74</v>
      </c>
      <c r="F179" s="29">
        <v>14.7</v>
      </c>
      <c r="G179" s="29">
        <v>81.400000000000006</v>
      </c>
      <c r="H179" s="29">
        <v>0</v>
      </c>
      <c r="I179" s="28">
        <v>151</v>
      </c>
    </row>
    <row r="180" spans="1:10" ht="23.25" customHeight="1" x14ac:dyDescent="0.35">
      <c r="A180" s="26" t="s">
        <v>27</v>
      </c>
      <c r="B180" s="27" t="s">
        <v>144</v>
      </c>
      <c r="C180" s="28">
        <v>100</v>
      </c>
      <c r="D180" s="29">
        <v>0.4</v>
      </c>
      <c r="E180" s="29">
        <v>0</v>
      </c>
      <c r="F180" s="29">
        <v>9.7799999999999994</v>
      </c>
      <c r="G180" s="29">
        <v>94</v>
      </c>
      <c r="H180" s="29">
        <v>3.99</v>
      </c>
      <c r="I180" s="28">
        <v>338</v>
      </c>
    </row>
    <row r="181" spans="1:10" s="34" customFormat="1" ht="23.25" customHeight="1" x14ac:dyDescent="0.4">
      <c r="A181" s="30" t="s">
        <v>17</v>
      </c>
      <c r="B181" s="57"/>
      <c r="C181" s="31">
        <f t="shared" ref="C181:H181" si="31">SUM(C178:C180)</f>
        <v>310</v>
      </c>
      <c r="D181" s="32">
        <f t="shared" si="31"/>
        <v>7.3400000000000007</v>
      </c>
      <c r="E181" s="32">
        <f t="shared" si="31"/>
        <v>6.49</v>
      </c>
      <c r="F181" s="32">
        <f t="shared" si="31"/>
        <v>32.08</v>
      </c>
      <c r="G181" s="32">
        <f t="shared" si="31"/>
        <v>270.39999999999998</v>
      </c>
      <c r="H181" s="32">
        <f t="shared" si="31"/>
        <v>5.32</v>
      </c>
      <c r="I181" s="31"/>
      <c r="J181" s="33"/>
    </row>
    <row r="182" spans="1:10" ht="23.25" customHeight="1" x14ac:dyDescent="0.35">
      <c r="A182" s="26" t="s">
        <v>31</v>
      </c>
      <c r="B182" s="27" t="s">
        <v>140</v>
      </c>
      <c r="C182" s="28">
        <v>200</v>
      </c>
      <c r="D182" s="29">
        <v>11.17</v>
      </c>
      <c r="E182" s="29">
        <v>10.28</v>
      </c>
      <c r="F182" s="29">
        <v>31.78</v>
      </c>
      <c r="G182" s="29">
        <v>264</v>
      </c>
      <c r="H182" s="29">
        <v>0.14000000000000001</v>
      </c>
      <c r="I182" s="28">
        <v>220</v>
      </c>
    </row>
    <row r="183" spans="1:10" ht="23.25" customHeight="1" x14ac:dyDescent="0.35">
      <c r="A183" s="26" t="s">
        <v>31</v>
      </c>
      <c r="B183" s="27" t="s">
        <v>34</v>
      </c>
      <c r="C183" s="28">
        <v>200</v>
      </c>
      <c r="D183" s="29">
        <v>1.68</v>
      </c>
      <c r="E183" s="29">
        <v>0</v>
      </c>
      <c r="F183" s="29">
        <v>12.57</v>
      </c>
      <c r="G183" s="29">
        <v>70.2</v>
      </c>
      <c r="H183" s="29">
        <v>0</v>
      </c>
      <c r="I183" s="28">
        <v>411</v>
      </c>
    </row>
    <row r="184" spans="1:10" ht="23.25" customHeight="1" x14ac:dyDescent="0.35">
      <c r="A184" s="26" t="s">
        <v>31</v>
      </c>
      <c r="B184" s="27" t="s">
        <v>99</v>
      </c>
      <c r="C184" s="28">
        <v>50</v>
      </c>
      <c r="D184" s="29">
        <v>2.81</v>
      </c>
      <c r="E184" s="29">
        <v>3.97</v>
      </c>
      <c r="F184" s="29">
        <v>16.96</v>
      </c>
      <c r="G184" s="29">
        <v>114.66</v>
      </c>
      <c r="H184" s="29">
        <v>0</v>
      </c>
      <c r="I184" s="28">
        <v>1</v>
      </c>
    </row>
    <row r="185" spans="1:10" s="34" customFormat="1" ht="23.25" customHeight="1" x14ac:dyDescent="0.4">
      <c r="A185" s="30" t="s">
        <v>17</v>
      </c>
      <c r="B185" s="57"/>
      <c r="C185" s="31">
        <f t="shared" ref="C185:H185" si="32">SUM(C182:C184)</f>
        <v>450</v>
      </c>
      <c r="D185" s="32">
        <f t="shared" si="32"/>
        <v>15.66</v>
      </c>
      <c r="E185" s="32">
        <f t="shared" si="32"/>
        <v>14.25</v>
      </c>
      <c r="F185" s="32">
        <f t="shared" si="32"/>
        <v>61.31</v>
      </c>
      <c r="G185" s="32">
        <f t="shared" si="32"/>
        <v>448.86</v>
      </c>
      <c r="H185" s="32">
        <f t="shared" si="32"/>
        <v>0.14000000000000001</v>
      </c>
      <c r="I185" s="31"/>
      <c r="J185" s="33"/>
    </row>
    <row r="186" spans="1:10" s="39" customFormat="1" ht="23.25" customHeight="1" x14ac:dyDescent="0.4">
      <c r="A186" s="36" t="s">
        <v>36</v>
      </c>
      <c r="B186" s="58"/>
      <c r="C186" s="37">
        <f t="shared" ref="C186:H186" si="33">C185+C181+C177+C170+C168</f>
        <v>2030</v>
      </c>
      <c r="D186" s="38">
        <f t="shared" si="33"/>
        <v>61.443944444444448</v>
      </c>
      <c r="E186" s="38">
        <f t="shared" si="33"/>
        <v>61.902444444444441</v>
      </c>
      <c r="F186" s="38">
        <f t="shared" si="33"/>
        <v>260.42311111111104</v>
      </c>
      <c r="G186" s="38">
        <f t="shared" si="33"/>
        <v>1795.2033333333329</v>
      </c>
      <c r="H186" s="38">
        <f t="shared" si="33"/>
        <v>56.16205555555559</v>
      </c>
      <c r="I186" s="37"/>
      <c r="J186" s="33"/>
    </row>
    <row r="187" spans="1:10" s="45" customFormat="1" ht="23.25" customHeight="1" x14ac:dyDescent="0.4">
      <c r="A187" s="40"/>
      <c r="B187" s="41"/>
      <c r="C187" s="42"/>
      <c r="D187" s="43"/>
      <c r="E187" s="43"/>
      <c r="F187" s="43"/>
      <c r="G187" s="43"/>
      <c r="H187" s="43"/>
      <c r="I187" s="42"/>
      <c r="J187" s="44"/>
    </row>
    <row r="188" spans="1:10" s="54" customFormat="1" ht="23.25" customHeight="1" x14ac:dyDescent="0.4">
      <c r="A188" s="36" t="s">
        <v>80</v>
      </c>
      <c r="B188" s="51"/>
      <c r="C188" s="52"/>
      <c r="D188" s="53"/>
      <c r="E188" s="53"/>
      <c r="F188" s="53"/>
      <c r="G188" s="53"/>
      <c r="H188" s="53"/>
      <c r="I188" s="52"/>
      <c r="J188" s="33"/>
    </row>
    <row r="189" spans="1:10" s="23" customFormat="1" ht="23.25" customHeight="1" x14ac:dyDescent="0.4">
      <c r="A189" s="98" t="s">
        <v>3</v>
      </c>
      <c r="B189" s="99" t="s">
        <v>4</v>
      </c>
      <c r="C189" s="100" t="s">
        <v>5</v>
      </c>
      <c r="D189" s="101" t="s">
        <v>6</v>
      </c>
      <c r="E189" s="101"/>
      <c r="F189" s="101"/>
      <c r="G189" s="102" t="s">
        <v>118</v>
      </c>
      <c r="H189" s="102" t="s">
        <v>8</v>
      </c>
      <c r="I189" s="103" t="s">
        <v>9</v>
      </c>
      <c r="J189" s="22"/>
    </row>
    <row r="190" spans="1:10" s="25" customFormat="1" ht="23.25" customHeight="1" x14ac:dyDescent="0.4">
      <c r="A190" s="98"/>
      <c r="B190" s="99"/>
      <c r="C190" s="100"/>
      <c r="D190" s="24" t="s">
        <v>10</v>
      </c>
      <c r="E190" s="24" t="s">
        <v>11</v>
      </c>
      <c r="F190" s="24" t="s">
        <v>12</v>
      </c>
      <c r="G190" s="102"/>
      <c r="H190" s="102"/>
      <c r="I190" s="103"/>
      <c r="J190" s="22"/>
    </row>
    <row r="191" spans="1:10" ht="23.25" customHeight="1" x14ac:dyDescent="0.35">
      <c r="A191" s="26" t="s">
        <v>13</v>
      </c>
      <c r="B191" s="27" t="s">
        <v>63</v>
      </c>
      <c r="C191" s="28">
        <v>160</v>
      </c>
      <c r="D191" s="29">
        <v>5.610666666666666</v>
      </c>
      <c r="E191" s="29">
        <v>6.4746666666666668</v>
      </c>
      <c r="F191" s="29">
        <v>22.70933333333333</v>
      </c>
      <c r="G191" s="29">
        <v>170.4</v>
      </c>
      <c r="H191" s="29">
        <v>1.5573333333333332</v>
      </c>
      <c r="I191" s="28">
        <v>91</v>
      </c>
    </row>
    <row r="192" spans="1:10" ht="23.25" customHeight="1" x14ac:dyDescent="0.35">
      <c r="A192" s="26" t="s">
        <v>13</v>
      </c>
      <c r="B192" s="27" t="s">
        <v>117</v>
      </c>
      <c r="C192" s="28">
        <v>200</v>
      </c>
      <c r="D192" s="29">
        <v>3.07</v>
      </c>
      <c r="E192" s="29">
        <v>2.6</v>
      </c>
      <c r="F192" s="29">
        <v>11.455555555555556</v>
      </c>
      <c r="G192" s="29">
        <v>98.888888888888886</v>
      </c>
      <c r="H192" s="29">
        <v>1.3333333333333333</v>
      </c>
      <c r="I192" s="28">
        <v>413</v>
      </c>
    </row>
    <row r="193" spans="1:10" ht="23.25" customHeight="1" x14ac:dyDescent="0.35">
      <c r="A193" s="26" t="s">
        <v>13</v>
      </c>
      <c r="B193" s="27" t="s">
        <v>84</v>
      </c>
      <c r="C193" s="28">
        <v>40</v>
      </c>
      <c r="D193" s="29">
        <v>2.0099999999999998</v>
      </c>
      <c r="E193" s="29">
        <v>3.87</v>
      </c>
      <c r="F193" s="29">
        <v>12.13</v>
      </c>
      <c r="G193" s="29">
        <v>91.33</v>
      </c>
      <c r="H193" s="29">
        <v>0</v>
      </c>
      <c r="I193" s="28">
        <v>1</v>
      </c>
    </row>
    <row r="194" spans="1:10" s="34" customFormat="1" ht="23.25" customHeight="1" x14ac:dyDescent="0.4">
      <c r="A194" s="30" t="s">
        <v>17</v>
      </c>
      <c r="B194" s="57"/>
      <c r="C194" s="31">
        <v>400</v>
      </c>
      <c r="D194" s="32">
        <f>SUM(D191:D193)</f>
        <v>10.690666666666665</v>
      </c>
      <c r="E194" s="32">
        <f>SUM(E191:E193)</f>
        <v>12.944666666666667</v>
      </c>
      <c r="F194" s="32">
        <f>SUM(F191:F193)</f>
        <v>46.294888888888885</v>
      </c>
      <c r="G194" s="32">
        <f>SUM(G191:G193)</f>
        <v>360.61888888888888</v>
      </c>
      <c r="H194" s="32">
        <f>SUM(H191:H193)</f>
        <v>2.8906666666666663</v>
      </c>
      <c r="I194" s="31"/>
      <c r="J194" s="33"/>
    </row>
    <row r="195" spans="1:10" ht="23.25" customHeight="1" x14ac:dyDescent="0.35">
      <c r="A195" s="26" t="s">
        <v>18</v>
      </c>
      <c r="B195" s="27" t="s">
        <v>50</v>
      </c>
      <c r="C195" s="28">
        <v>200</v>
      </c>
      <c r="D195" s="29">
        <v>0</v>
      </c>
      <c r="E195" s="29">
        <v>0</v>
      </c>
      <c r="F195" s="29">
        <v>22.4</v>
      </c>
      <c r="G195" s="29">
        <v>90</v>
      </c>
      <c r="H195" s="29">
        <v>6</v>
      </c>
      <c r="I195" s="28">
        <v>399</v>
      </c>
    </row>
    <row r="196" spans="1:10" s="34" customFormat="1" ht="23.25" customHeight="1" x14ac:dyDescent="0.4">
      <c r="A196" s="30" t="s">
        <v>17</v>
      </c>
      <c r="B196" s="57"/>
      <c r="C196" s="31">
        <f t="shared" ref="C196:H196" si="34">SUM(C195)</f>
        <v>200</v>
      </c>
      <c r="D196" s="32">
        <f t="shared" si="34"/>
        <v>0</v>
      </c>
      <c r="E196" s="32">
        <f t="shared" si="34"/>
        <v>0</v>
      </c>
      <c r="F196" s="32">
        <f t="shared" si="34"/>
        <v>22.4</v>
      </c>
      <c r="G196" s="32">
        <f t="shared" si="34"/>
        <v>90</v>
      </c>
      <c r="H196" s="32">
        <f t="shared" si="34"/>
        <v>6</v>
      </c>
      <c r="I196" s="31"/>
      <c r="J196" s="33"/>
    </row>
    <row r="197" spans="1:10" ht="23.25" customHeight="1" x14ac:dyDescent="0.35">
      <c r="A197" s="26" t="s">
        <v>20</v>
      </c>
      <c r="B197" s="27" t="s">
        <v>26</v>
      </c>
      <c r="C197" s="28">
        <v>50</v>
      </c>
      <c r="D197" s="29">
        <v>0.76249999999999996</v>
      </c>
      <c r="E197" s="29">
        <v>0.55000000000000004</v>
      </c>
      <c r="F197" s="29">
        <v>21.95</v>
      </c>
      <c r="G197" s="29">
        <v>94</v>
      </c>
      <c r="H197" s="29">
        <v>0</v>
      </c>
      <c r="I197" s="28">
        <v>1</v>
      </c>
    </row>
    <row r="198" spans="1:10" ht="23.25" customHeight="1" x14ac:dyDescent="0.35">
      <c r="A198" s="26" t="s">
        <v>20</v>
      </c>
      <c r="B198" s="27" t="s">
        <v>81</v>
      </c>
      <c r="C198" s="28">
        <v>200</v>
      </c>
      <c r="D198" s="29">
        <v>5.43</v>
      </c>
      <c r="E198" s="29">
        <v>2.25</v>
      </c>
      <c r="F198" s="29">
        <v>14.41</v>
      </c>
      <c r="G198" s="29">
        <v>109</v>
      </c>
      <c r="H198" s="29">
        <v>11.2</v>
      </c>
      <c r="I198" s="28">
        <v>84</v>
      </c>
    </row>
    <row r="199" spans="1:10" ht="23.25" customHeight="1" x14ac:dyDescent="0.35">
      <c r="A199" s="26" t="s">
        <v>20</v>
      </c>
      <c r="B199" s="27" t="s">
        <v>82</v>
      </c>
      <c r="C199" s="28">
        <v>200</v>
      </c>
      <c r="D199" s="29">
        <v>18.600000000000001</v>
      </c>
      <c r="E199" s="29">
        <v>6.31</v>
      </c>
      <c r="F199" s="29">
        <v>39.26</v>
      </c>
      <c r="G199" s="29">
        <v>320</v>
      </c>
      <c r="H199" s="29">
        <v>1.85</v>
      </c>
      <c r="I199" s="28">
        <v>153</v>
      </c>
    </row>
    <row r="200" spans="1:10" ht="23.25" customHeight="1" x14ac:dyDescent="0.35">
      <c r="A200" s="26" t="s">
        <v>20</v>
      </c>
      <c r="B200" s="27" t="s">
        <v>83</v>
      </c>
      <c r="C200" s="28">
        <v>50</v>
      </c>
      <c r="D200" s="29">
        <v>0.42499999999999999</v>
      </c>
      <c r="E200" s="29">
        <v>2.5499999999999998</v>
      </c>
      <c r="F200" s="29">
        <v>1.3</v>
      </c>
      <c r="G200" s="29">
        <v>29.9</v>
      </c>
      <c r="H200" s="29">
        <v>2.7749999999999999</v>
      </c>
      <c r="I200" s="28">
        <v>20</v>
      </c>
    </row>
    <row r="201" spans="1:10" ht="23.25" customHeight="1" x14ac:dyDescent="0.35">
      <c r="A201" s="26" t="s">
        <v>20</v>
      </c>
      <c r="B201" s="27" t="s">
        <v>54</v>
      </c>
      <c r="C201" s="28">
        <v>180</v>
      </c>
      <c r="D201" s="29">
        <v>0.28999999999999998</v>
      </c>
      <c r="E201" s="29">
        <v>0</v>
      </c>
      <c r="F201" s="29">
        <v>20.7</v>
      </c>
      <c r="G201" s="29">
        <v>86</v>
      </c>
      <c r="H201" s="29">
        <v>0.87</v>
      </c>
      <c r="I201" s="28">
        <v>374</v>
      </c>
    </row>
    <row r="202" spans="1:10" s="34" customFormat="1" ht="23.25" customHeight="1" x14ac:dyDescent="0.4">
      <c r="A202" s="30" t="s">
        <v>17</v>
      </c>
      <c r="B202" s="57"/>
      <c r="C202" s="31">
        <f t="shared" ref="C202:H202" si="35">SUM(C197:C201)</f>
        <v>680</v>
      </c>
      <c r="D202" s="32">
        <f t="shared" si="35"/>
        <v>25.5075</v>
      </c>
      <c r="E202" s="32">
        <f t="shared" si="35"/>
        <v>11.66</v>
      </c>
      <c r="F202" s="32">
        <f t="shared" si="35"/>
        <v>97.62</v>
      </c>
      <c r="G202" s="32">
        <f t="shared" si="35"/>
        <v>638.9</v>
      </c>
      <c r="H202" s="32">
        <f t="shared" si="35"/>
        <v>16.695</v>
      </c>
      <c r="I202" s="31"/>
      <c r="J202" s="33"/>
    </row>
    <row r="203" spans="1:10" ht="23.25" customHeight="1" x14ac:dyDescent="0.35">
      <c r="A203" s="26" t="s">
        <v>27</v>
      </c>
      <c r="B203" s="27" t="s">
        <v>28</v>
      </c>
      <c r="C203" s="28">
        <v>190</v>
      </c>
      <c r="D203" s="29">
        <v>5.32</v>
      </c>
      <c r="E203" s="29">
        <v>4.75</v>
      </c>
      <c r="F203" s="29">
        <v>7.6</v>
      </c>
      <c r="G203" s="29">
        <v>95</v>
      </c>
      <c r="H203" s="29">
        <v>1.33</v>
      </c>
      <c r="I203" s="28">
        <v>401</v>
      </c>
    </row>
    <row r="204" spans="1:10" ht="23.25" customHeight="1" x14ac:dyDescent="0.35">
      <c r="A204" s="26" t="s">
        <v>27</v>
      </c>
      <c r="B204" s="27" t="s">
        <v>29</v>
      </c>
      <c r="C204" s="28">
        <v>20</v>
      </c>
      <c r="D204" s="29">
        <v>1.62</v>
      </c>
      <c r="E204" s="29">
        <v>1.74</v>
      </c>
      <c r="F204" s="29">
        <v>14.7</v>
      </c>
      <c r="G204" s="29">
        <v>81.400000000000006</v>
      </c>
      <c r="H204" s="29">
        <v>0</v>
      </c>
      <c r="I204" s="28">
        <v>151</v>
      </c>
    </row>
    <row r="205" spans="1:10" ht="23.25" customHeight="1" x14ac:dyDescent="0.35">
      <c r="A205" s="26" t="s">
        <v>27</v>
      </c>
      <c r="B205" s="27" t="s">
        <v>144</v>
      </c>
      <c r="C205" s="28">
        <v>100</v>
      </c>
      <c r="D205" s="29">
        <v>0.4</v>
      </c>
      <c r="E205" s="29">
        <v>0</v>
      </c>
      <c r="F205" s="29">
        <v>9.7799999999999994</v>
      </c>
      <c r="G205" s="29">
        <v>94</v>
      </c>
      <c r="H205" s="29">
        <v>3.99</v>
      </c>
      <c r="I205" s="28">
        <v>338</v>
      </c>
    </row>
    <row r="206" spans="1:10" s="34" customFormat="1" ht="23.25" customHeight="1" x14ac:dyDescent="0.4">
      <c r="A206" s="30" t="s">
        <v>17</v>
      </c>
      <c r="B206" s="57"/>
      <c r="C206" s="31">
        <f t="shared" ref="C206:H206" si="36">SUM(C203:C205)</f>
        <v>310</v>
      </c>
      <c r="D206" s="32">
        <f t="shared" si="36"/>
        <v>7.3400000000000007</v>
      </c>
      <c r="E206" s="32">
        <f t="shared" si="36"/>
        <v>6.49</v>
      </c>
      <c r="F206" s="32">
        <f t="shared" si="36"/>
        <v>32.08</v>
      </c>
      <c r="G206" s="32">
        <f t="shared" si="36"/>
        <v>270.39999999999998</v>
      </c>
      <c r="H206" s="32">
        <f t="shared" si="36"/>
        <v>5.32</v>
      </c>
      <c r="I206" s="31"/>
      <c r="J206" s="33"/>
    </row>
    <row r="207" spans="1:10" ht="23.25" customHeight="1" x14ac:dyDescent="0.35">
      <c r="A207" s="26" t="s">
        <v>31</v>
      </c>
      <c r="B207" s="27" t="s">
        <v>45</v>
      </c>
      <c r="C207" s="28">
        <v>150</v>
      </c>
      <c r="D207" s="29">
        <v>13.87</v>
      </c>
      <c r="E207" s="29">
        <v>11.05</v>
      </c>
      <c r="F207" s="29">
        <v>9.69</v>
      </c>
      <c r="G207" s="29">
        <v>184.62</v>
      </c>
      <c r="H207" s="29">
        <v>0.45</v>
      </c>
      <c r="I207" s="28">
        <v>37</v>
      </c>
    </row>
    <row r="208" spans="1:10" ht="23.25" customHeight="1" x14ac:dyDescent="0.35">
      <c r="A208" s="26" t="s">
        <v>31</v>
      </c>
      <c r="B208" s="27" t="s">
        <v>130</v>
      </c>
      <c r="C208" s="28">
        <v>50</v>
      </c>
      <c r="D208" s="29">
        <v>1.55</v>
      </c>
      <c r="E208" s="29">
        <v>2.7</v>
      </c>
      <c r="F208" s="29">
        <v>3.33</v>
      </c>
      <c r="G208" s="29">
        <v>43.53</v>
      </c>
      <c r="H208" s="29">
        <v>5.67</v>
      </c>
      <c r="I208" s="28">
        <v>10</v>
      </c>
    </row>
    <row r="209" spans="1:10" ht="23.25" customHeight="1" x14ac:dyDescent="0.35">
      <c r="A209" s="26" t="s">
        <v>31</v>
      </c>
      <c r="B209" s="27" t="s">
        <v>34</v>
      </c>
      <c r="C209" s="28">
        <v>180</v>
      </c>
      <c r="D209" s="29">
        <v>1.51</v>
      </c>
      <c r="E209" s="29">
        <v>0</v>
      </c>
      <c r="F209" s="29">
        <v>11.32</v>
      </c>
      <c r="G209" s="29">
        <v>63.18</v>
      </c>
      <c r="H209" s="29">
        <v>0</v>
      </c>
      <c r="I209" s="28">
        <v>411</v>
      </c>
    </row>
    <row r="210" spans="1:10" ht="23.25" customHeight="1" x14ac:dyDescent="0.35">
      <c r="A210" s="26" t="s">
        <v>31</v>
      </c>
      <c r="B210" s="27" t="s">
        <v>46</v>
      </c>
      <c r="C210" s="28">
        <v>70</v>
      </c>
      <c r="D210" s="29">
        <v>4.42</v>
      </c>
      <c r="E210" s="29">
        <v>6.68</v>
      </c>
      <c r="F210" s="29">
        <v>17.96</v>
      </c>
      <c r="G210" s="29">
        <v>163.63</v>
      </c>
      <c r="H210" s="29">
        <v>0.24</v>
      </c>
      <c r="I210" s="28">
        <v>274</v>
      </c>
    </row>
    <row r="211" spans="1:10" s="34" customFormat="1" ht="23.25" customHeight="1" x14ac:dyDescent="0.4">
      <c r="A211" s="30" t="s">
        <v>17</v>
      </c>
      <c r="B211" s="57"/>
      <c r="C211" s="31">
        <v>450</v>
      </c>
      <c r="D211" s="32">
        <f>SUM(D207:D210)</f>
        <v>21.35</v>
      </c>
      <c r="E211" s="32">
        <f>SUM(E207:E210)</f>
        <v>20.43</v>
      </c>
      <c r="F211" s="32">
        <f>SUM(F207:F210)</f>
        <v>42.3</v>
      </c>
      <c r="G211" s="32">
        <f>SUM(G207:G210)</f>
        <v>454.96</v>
      </c>
      <c r="H211" s="32">
        <f>SUM(H207:H210)</f>
        <v>6.36</v>
      </c>
      <c r="I211" s="31"/>
      <c r="J211" s="33"/>
    </row>
    <row r="212" spans="1:10" s="39" customFormat="1" ht="23.25" customHeight="1" x14ac:dyDescent="0.4">
      <c r="A212" s="36" t="s">
        <v>36</v>
      </c>
      <c r="B212" s="58"/>
      <c r="C212" s="37">
        <f t="shared" ref="C212:H212" si="37">C211+C206+C202+C196+C194</f>
        <v>2040</v>
      </c>
      <c r="D212" s="38">
        <f t="shared" si="37"/>
        <v>64.888166666666677</v>
      </c>
      <c r="E212" s="38">
        <f t="shared" si="37"/>
        <v>51.524666666666661</v>
      </c>
      <c r="F212" s="38">
        <f t="shared" si="37"/>
        <v>240.6948888888889</v>
      </c>
      <c r="G212" s="38">
        <f t="shared" si="37"/>
        <v>1814.8788888888887</v>
      </c>
      <c r="H212" s="38">
        <f t="shared" si="37"/>
        <v>37.265666666666668</v>
      </c>
      <c r="I212" s="37"/>
      <c r="J212" s="33"/>
    </row>
    <row r="213" spans="1:10" s="45" customFormat="1" ht="23.25" customHeight="1" x14ac:dyDescent="0.4">
      <c r="A213" s="40"/>
      <c r="B213" s="41"/>
      <c r="C213" s="42"/>
      <c r="D213" s="43"/>
      <c r="E213" s="43"/>
      <c r="F213" s="43"/>
      <c r="G213" s="43"/>
      <c r="H213" s="43"/>
      <c r="I213" s="42"/>
      <c r="J213" s="44"/>
    </row>
    <row r="214" spans="1:10" s="54" customFormat="1" ht="23.25" customHeight="1" x14ac:dyDescent="0.4">
      <c r="A214" s="36" t="s">
        <v>85</v>
      </c>
      <c r="B214" s="51"/>
      <c r="C214" s="52"/>
      <c r="D214" s="53"/>
      <c r="E214" s="53"/>
      <c r="F214" s="53"/>
      <c r="G214" s="53"/>
      <c r="H214" s="53"/>
      <c r="I214" s="52"/>
      <c r="J214" s="33"/>
    </row>
    <row r="215" spans="1:10" s="23" customFormat="1" ht="23.25" customHeight="1" x14ac:dyDescent="0.4">
      <c r="A215" s="98" t="s">
        <v>3</v>
      </c>
      <c r="B215" s="99" t="s">
        <v>4</v>
      </c>
      <c r="C215" s="100" t="s">
        <v>5</v>
      </c>
      <c r="D215" s="101" t="s">
        <v>6</v>
      </c>
      <c r="E215" s="101"/>
      <c r="F215" s="101"/>
      <c r="G215" s="102" t="s">
        <v>118</v>
      </c>
      <c r="H215" s="102" t="s">
        <v>8</v>
      </c>
      <c r="I215" s="103" t="s">
        <v>9</v>
      </c>
      <c r="J215" s="22"/>
    </row>
    <row r="216" spans="1:10" s="25" customFormat="1" ht="23.25" customHeight="1" x14ac:dyDescent="0.4">
      <c r="A216" s="98"/>
      <c r="B216" s="99"/>
      <c r="C216" s="100"/>
      <c r="D216" s="24" t="s">
        <v>10</v>
      </c>
      <c r="E216" s="24" t="s">
        <v>11</v>
      </c>
      <c r="F216" s="24" t="s">
        <v>12</v>
      </c>
      <c r="G216" s="102"/>
      <c r="H216" s="102"/>
      <c r="I216" s="103"/>
      <c r="J216" s="22"/>
    </row>
    <row r="217" spans="1:10" ht="23.25" customHeight="1" x14ac:dyDescent="0.35">
      <c r="A217" s="26" t="s">
        <v>13</v>
      </c>
      <c r="B217" s="27" t="s">
        <v>86</v>
      </c>
      <c r="C217" s="28">
        <v>180</v>
      </c>
      <c r="D217" s="29">
        <v>5.59</v>
      </c>
      <c r="E217" s="29">
        <v>6.72</v>
      </c>
      <c r="F217" s="29">
        <v>22.58</v>
      </c>
      <c r="G217" s="29">
        <v>182.6</v>
      </c>
      <c r="H217" s="29">
        <v>1.76</v>
      </c>
      <c r="I217" s="28">
        <v>88</v>
      </c>
    </row>
    <row r="218" spans="1:10" ht="23.25" customHeight="1" x14ac:dyDescent="0.35">
      <c r="A218" s="26" t="s">
        <v>13</v>
      </c>
      <c r="B218" s="27" t="s">
        <v>48</v>
      </c>
      <c r="C218" s="28">
        <v>180</v>
      </c>
      <c r="D218" s="29">
        <v>3.67</v>
      </c>
      <c r="E218" s="29">
        <v>3.19</v>
      </c>
      <c r="F218" s="29">
        <v>15.82</v>
      </c>
      <c r="G218" s="29">
        <v>90</v>
      </c>
      <c r="H218" s="29">
        <v>1.43</v>
      </c>
      <c r="I218" s="28">
        <v>397</v>
      </c>
    </row>
    <row r="219" spans="1:10" ht="23.25" customHeight="1" x14ac:dyDescent="0.35">
      <c r="A219" s="26" t="s">
        <v>13</v>
      </c>
      <c r="B219" s="27" t="s">
        <v>84</v>
      </c>
      <c r="C219" s="28">
        <v>40</v>
      </c>
      <c r="D219" s="29">
        <v>2.0099999999999998</v>
      </c>
      <c r="E219" s="29">
        <v>3.87</v>
      </c>
      <c r="F219" s="29">
        <v>12.13</v>
      </c>
      <c r="G219" s="29">
        <v>91.33</v>
      </c>
      <c r="H219" s="29">
        <v>0</v>
      </c>
      <c r="I219" s="28">
        <v>1</v>
      </c>
    </row>
    <row r="220" spans="1:10" s="34" customFormat="1" ht="23.25" customHeight="1" x14ac:dyDescent="0.4">
      <c r="A220" s="30" t="s">
        <v>17</v>
      </c>
      <c r="B220" s="57"/>
      <c r="C220" s="31">
        <v>400</v>
      </c>
      <c r="D220" s="32">
        <f>SUM(D217:D219)</f>
        <v>11.27</v>
      </c>
      <c r="E220" s="32">
        <f>SUM(E217:E219)</f>
        <v>13.780000000000001</v>
      </c>
      <c r="F220" s="32">
        <f>SUM(F217:F219)</f>
        <v>50.53</v>
      </c>
      <c r="G220" s="32">
        <f>SUM(G217:G219)</f>
        <v>363.93</v>
      </c>
      <c r="H220" s="32">
        <f>SUM(H217:H219)</f>
        <v>3.19</v>
      </c>
      <c r="I220" s="31"/>
      <c r="J220" s="33"/>
    </row>
    <row r="221" spans="1:10" ht="23.25" customHeight="1" x14ac:dyDescent="0.35">
      <c r="A221" s="26" t="s">
        <v>18</v>
      </c>
      <c r="B221" s="27" t="s">
        <v>57</v>
      </c>
      <c r="C221" s="28">
        <v>200</v>
      </c>
      <c r="D221" s="29">
        <v>0.14000000000000001</v>
      </c>
      <c r="E221" s="29">
        <v>10.9</v>
      </c>
      <c r="F221" s="29">
        <f>10.94*2</f>
        <v>21.88</v>
      </c>
      <c r="G221" s="29">
        <v>90</v>
      </c>
      <c r="H221" s="29">
        <v>0.88</v>
      </c>
      <c r="I221" s="28">
        <v>372</v>
      </c>
    </row>
    <row r="222" spans="1:10" s="34" customFormat="1" ht="23.25" customHeight="1" x14ac:dyDescent="0.4">
      <c r="A222" s="30" t="s">
        <v>17</v>
      </c>
      <c r="B222" s="57"/>
      <c r="C222" s="31">
        <f t="shared" ref="C222:H222" si="38">SUM(C221)</f>
        <v>200</v>
      </c>
      <c r="D222" s="32">
        <f t="shared" si="38"/>
        <v>0.14000000000000001</v>
      </c>
      <c r="E222" s="32">
        <f t="shared" si="38"/>
        <v>10.9</v>
      </c>
      <c r="F222" s="32">
        <f t="shared" si="38"/>
        <v>21.88</v>
      </c>
      <c r="G222" s="32">
        <f t="shared" si="38"/>
        <v>90</v>
      </c>
      <c r="H222" s="32">
        <f t="shared" si="38"/>
        <v>0.88</v>
      </c>
      <c r="I222" s="31"/>
      <c r="J222" s="33"/>
    </row>
    <row r="223" spans="1:10" ht="23.25" customHeight="1" x14ac:dyDescent="0.35">
      <c r="A223" s="26" t="s">
        <v>20</v>
      </c>
      <c r="B223" s="27" t="s">
        <v>26</v>
      </c>
      <c r="C223" s="28">
        <v>50</v>
      </c>
      <c r="D223" s="29">
        <v>0.76249999999999996</v>
      </c>
      <c r="E223" s="29">
        <v>0.55000000000000004</v>
      </c>
      <c r="F223" s="29">
        <v>21.95</v>
      </c>
      <c r="G223" s="29">
        <v>94</v>
      </c>
      <c r="H223" s="29">
        <v>0</v>
      </c>
      <c r="I223" s="28">
        <v>1</v>
      </c>
    </row>
    <row r="224" spans="1:10" ht="23.25" customHeight="1" x14ac:dyDescent="0.35">
      <c r="A224" s="26" t="s">
        <v>20</v>
      </c>
      <c r="B224" s="27" t="s">
        <v>87</v>
      </c>
      <c r="C224" s="28">
        <v>200</v>
      </c>
      <c r="D224" s="29">
        <v>8.8000000000000007</v>
      </c>
      <c r="E224" s="29">
        <v>8.85</v>
      </c>
      <c r="F224" s="29">
        <v>22</v>
      </c>
      <c r="G224" s="29">
        <v>125.2</v>
      </c>
      <c r="H224" s="29">
        <v>6.1</v>
      </c>
      <c r="I224" s="28">
        <v>36</v>
      </c>
    </row>
    <row r="225" spans="1:10" ht="23.25" customHeight="1" x14ac:dyDescent="0.35">
      <c r="A225" s="26" t="s">
        <v>20</v>
      </c>
      <c r="B225" s="27" t="s">
        <v>147</v>
      </c>
      <c r="C225" s="28">
        <v>70</v>
      </c>
      <c r="D225" s="29">
        <v>8.1199999999999992</v>
      </c>
      <c r="E225" s="29">
        <v>2.61</v>
      </c>
      <c r="F225" s="29">
        <v>8.4700000000000006</v>
      </c>
      <c r="G225" s="29">
        <v>90.12</v>
      </c>
      <c r="H225" s="29">
        <v>0.22</v>
      </c>
      <c r="I225" s="28">
        <v>287</v>
      </c>
    </row>
    <row r="226" spans="1:10" ht="23.25" customHeight="1" x14ac:dyDescent="0.35">
      <c r="A226" s="26" t="s">
        <v>20</v>
      </c>
      <c r="B226" s="27" t="s">
        <v>52</v>
      </c>
      <c r="C226" s="59">
        <v>130</v>
      </c>
      <c r="D226" s="35">
        <v>3.12</v>
      </c>
      <c r="E226" s="35">
        <v>3.7440000000000002</v>
      </c>
      <c r="F226" s="35">
        <v>32.526000000000003</v>
      </c>
      <c r="G226" s="35">
        <v>176.41</v>
      </c>
      <c r="H226" s="35">
        <v>0</v>
      </c>
      <c r="I226" s="28">
        <v>330</v>
      </c>
    </row>
    <row r="227" spans="1:10" ht="23.25" customHeight="1" x14ac:dyDescent="0.35">
      <c r="A227" s="26" t="s">
        <v>20</v>
      </c>
      <c r="B227" s="27" t="s">
        <v>89</v>
      </c>
      <c r="C227" s="28">
        <v>60</v>
      </c>
      <c r="D227" s="29">
        <v>0.72</v>
      </c>
      <c r="E227" s="29">
        <v>2.83</v>
      </c>
      <c r="F227" s="29">
        <v>4.63</v>
      </c>
      <c r="G227" s="29">
        <v>46.8</v>
      </c>
      <c r="H227" s="29">
        <v>5.76</v>
      </c>
      <c r="I227" s="28">
        <v>53</v>
      </c>
    </row>
    <row r="228" spans="1:10" ht="23.25" customHeight="1" x14ac:dyDescent="0.35">
      <c r="A228" s="26" t="s">
        <v>20</v>
      </c>
      <c r="B228" s="27" t="s">
        <v>90</v>
      </c>
      <c r="C228" s="28">
        <v>180</v>
      </c>
      <c r="D228" s="29">
        <v>0.16</v>
      </c>
      <c r="E228" s="29">
        <v>0.16</v>
      </c>
      <c r="F228" s="29">
        <v>23.88</v>
      </c>
      <c r="G228" s="29">
        <v>97.6</v>
      </c>
      <c r="H228" s="29">
        <v>1.72</v>
      </c>
      <c r="I228" s="28">
        <v>390</v>
      </c>
    </row>
    <row r="229" spans="1:10" s="34" customFormat="1" ht="23.25" customHeight="1" x14ac:dyDescent="0.4">
      <c r="A229" s="30" t="s">
        <v>17</v>
      </c>
      <c r="B229" s="57"/>
      <c r="C229" s="31">
        <f t="shared" ref="C229:H229" si="39">SUM(C223:C228)</f>
        <v>690</v>
      </c>
      <c r="D229" s="32">
        <f t="shared" si="39"/>
        <v>21.682499999999997</v>
      </c>
      <c r="E229" s="32">
        <f t="shared" si="39"/>
        <v>18.744</v>
      </c>
      <c r="F229" s="32">
        <f t="shared" si="39"/>
        <v>113.45599999999999</v>
      </c>
      <c r="G229" s="32">
        <f t="shared" si="39"/>
        <v>630.13</v>
      </c>
      <c r="H229" s="32">
        <f t="shared" si="39"/>
        <v>13.799999999999999</v>
      </c>
      <c r="I229" s="31"/>
      <c r="J229" s="33"/>
    </row>
    <row r="230" spans="1:10" ht="23.25" customHeight="1" x14ac:dyDescent="0.35">
      <c r="A230" s="26" t="s">
        <v>27</v>
      </c>
      <c r="B230" s="27" t="s">
        <v>28</v>
      </c>
      <c r="C230" s="28">
        <v>190</v>
      </c>
      <c r="D230" s="29">
        <v>5.32</v>
      </c>
      <c r="E230" s="29">
        <v>4.75</v>
      </c>
      <c r="F230" s="29">
        <v>7.6</v>
      </c>
      <c r="G230" s="29">
        <v>95</v>
      </c>
      <c r="H230" s="29">
        <v>1.33</v>
      </c>
      <c r="I230" s="28">
        <v>401</v>
      </c>
    </row>
    <row r="231" spans="1:10" ht="23.25" customHeight="1" x14ac:dyDescent="0.35">
      <c r="A231" s="26" t="s">
        <v>27</v>
      </c>
      <c r="B231" s="27" t="s">
        <v>74</v>
      </c>
      <c r="C231" s="28">
        <v>20</v>
      </c>
      <c r="D231" s="29">
        <v>1.62</v>
      </c>
      <c r="E231" s="29">
        <v>1.74</v>
      </c>
      <c r="F231" s="29">
        <v>14.7</v>
      </c>
      <c r="G231" s="29">
        <v>81.400000000000006</v>
      </c>
      <c r="H231" s="29">
        <v>0</v>
      </c>
      <c r="I231" s="28">
        <v>151</v>
      </c>
    </row>
    <row r="232" spans="1:10" ht="23.25" customHeight="1" x14ac:dyDescent="0.35">
      <c r="A232" s="26" t="s">
        <v>27</v>
      </c>
      <c r="B232" s="27" t="s">
        <v>144</v>
      </c>
      <c r="C232" s="28">
        <v>100</v>
      </c>
      <c r="D232" s="29">
        <v>0.4</v>
      </c>
      <c r="E232" s="29">
        <v>0</v>
      </c>
      <c r="F232" s="29">
        <v>9.7799999999999994</v>
      </c>
      <c r="G232" s="29">
        <v>94</v>
      </c>
      <c r="H232" s="29">
        <v>3.99</v>
      </c>
      <c r="I232" s="28">
        <v>338</v>
      </c>
    </row>
    <row r="233" spans="1:10" s="34" customFormat="1" ht="23.25" customHeight="1" x14ac:dyDescent="0.4">
      <c r="A233" s="30" t="s">
        <v>17</v>
      </c>
      <c r="B233" s="57"/>
      <c r="C233" s="31">
        <f t="shared" ref="C233:H233" si="40">SUM(C230:C232)</f>
        <v>310</v>
      </c>
      <c r="D233" s="32">
        <f t="shared" si="40"/>
        <v>7.3400000000000007</v>
      </c>
      <c r="E233" s="32">
        <f t="shared" si="40"/>
        <v>6.49</v>
      </c>
      <c r="F233" s="32">
        <f t="shared" si="40"/>
        <v>32.08</v>
      </c>
      <c r="G233" s="32">
        <f t="shared" si="40"/>
        <v>270.39999999999998</v>
      </c>
      <c r="H233" s="32">
        <f t="shared" si="40"/>
        <v>5.32</v>
      </c>
      <c r="I233" s="31" t="s">
        <v>116</v>
      </c>
      <c r="J233" s="33"/>
    </row>
    <row r="234" spans="1:10" ht="23.25" customHeight="1" x14ac:dyDescent="0.35">
      <c r="A234" s="26" t="s">
        <v>31</v>
      </c>
      <c r="B234" s="27" t="s">
        <v>143</v>
      </c>
      <c r="C234" s="94">
        <v>200</v>
      </c>
      <c r="D234" s="92">
        <v>3.28</v>
      </c>
      <c r="E234" s="92">
        <v>11.58</v>
      </c>
      <c r="F234" s="92">
        <v>17.809999999999999</v>
      </c>
      <c r="G234" s="92">
        <v>247.69</v>
      </c>
      <c r="H234" s="92">
        <v>26.79</v>
      </c>
      <c r="I234" s="28">
        <v>331</v>
      </c>
    </row>
    <row r="235" spans="1:10" ht="23.25" customHeight="1" x14ac:dyDescent="0.35">
      <c r="A235" s="26" t="s">
        <v>31</v>
      </c>
      <c r="B235" s="27" t="s">
        <v>34</v>
      </c>
      <c r="C235" s="28">
        <v>200</v>
      </c>
      <c r="D235" s="29">
        <v>1.68</v>
      </c>
      <c r="E235" s="29">
        <v>0</v>
      </c>
      <c r="F235" s="29">
        <v>12.57</v>
      </c>
      <c r="G235" s="29">
        <v>70.2</v>
      </c>
      <c r="H235" s="29">
        <v>0</v>
      </c>
      <c r="I235" s="28">
        <v>411</v>
      </c>
    </row>
    <row r="236" spans="1:10" ht="23.25" customHeight="1" x14ac:dyDescent="0.35">
      <c r="A236" s="26" t="s">
        <v>31</v>
      </c>
      <c r="B236" s="27" t="s">
        <v>84</v>
      </c>
      <c r="C236" s="28">
        <v>50</v>
      </c>
      <c r="D236" s="29">
        <v>2.0299999999999998</v>
      </c>
      <c r="E236" s="29">
        <v>3.21</v>
      </c>
      <c r="F236" s="29">
        <v>22.55</v>
      </c>
      <c r="G236" s="29">
        <v>130.66999999999999</v>
      </c>
      <c r="H236" s="29">
        <v>0.08</v>
      </c>
      <c r="I236" s="28">
        <v>2</v>
      </c>
    </row>
    <row r="237" spans="1:10" s="34" customFormat="1" ht="23.25" customHeight="1" x14ac:dyDescent="0.4">
      <c r="A237" s="30" t="s">
        <v>17</v>
      </c>
      <c r="B237" s="57"/>
      <c r="C237" s="31">
        <v>450</v>
      </c>
      <c r="D237" s="32">
        <f>SUM(D234:D236)</f>
        <v>6.99</v>
      </c>
      <c r="E237" s="32">
        <f>SUM(E234:E236)</f>
        <v>14.79</v>
      </c>
      <c r="F237" s="32">
        <f>SUM(F234:F236)</f>
        <v>52.93</v>
      </c>
      <c r="G237" s="32">
        <f>SUM(G234:G236)</f>
        <v>448.55999999999995</v>
      </c>
      <c r="H237" s="32">
        <f>SUM(H234:H236)</f>
        <v>26.869999999999997</v>
      </c>
      <c r="I237" s="31"/>
      <c r="J237" s="33"/>
    </row>
    <row r="238" spans="1:10" s="39" customFormat="1" ht="23.25" customHeight="1" x14ac:dyDescent="0.4">
      <c r="A238" s="36" t="s">
        <v>36</v>
      </c>
      <c r="B238" s="58"/>
      <c r="C238" s="37">
        <f t="shared" ref="C238:H238" si="41">C237+C233+C229+C222+C220</f>
        <v>2050</v>
      </c>
      <c r="D238" s="38">
        <f t="shared" si="41"/>
        <v>47.422499999999999</v>
      </c>
      <c r="E238" s="38">
        <f t="shared" si="41"/>
        <v>64.704000000000008</v>
      </c>
      <c r="F238" s="38">
        <f t="shared" si="41"/>
        <v>270.87599999999998</v>
      </c>
      <c r="G238" s="38">
        <f t="shared" si="41"/>
        <v>1803.02</v>
      </c>
      <c r="H238" s="38">
        <f t="shared" si="41"/>
        <v>50.059999999999995</v>
      </c>
      <c r="I238" s="37"/>
      <c r="J238" s="33"/>
    </row>
    <row r="239" spans="1:10" s="45" customFormat="1" ht="23.25" customHeight="1" x14ac:dyDescent="0.4">
      <c r="A239" s="40"/>
      <c r="B239" s="41"/>
      <c r="C239" s="42"/>
      <c r="D239" s="43"/>
      <c r="E239" s="43"/>
      <c r="F239" s="43"/>
      <c r="G239" s="43"/>
      <c r="H239" s="43"/>
      <c r="I239" s="42"/>
      <c r="J239" s="44"/>
    </row>
    <row r="240" spans="1:10" s="54" customFormat="1" ht="23.25" customHeight="1" x14ac:dyDescent="0.4">
      <c r="A240" s="36" t="s">
        <v>91</v>
      </c>
      <c r="B240" s="51"/>
      <c r="C240" s="52"/>
      <c r="D240" s="53"/>
      <c r="E240" s="53"/>
      <c r="F240" s="53"/>
      <c r="G240" s="53"/>
      <c r="H240" s="53"/>
      <c r="I240" s="52"/>
      <c r="J240" s="33"/>
    </row>
    <row r="241" spans="1:10" s="23" customFormat="1" ht="23.25" customHeight="1" x14ac:dyDescent="0.4">
      <c r="A241" s="98" t="s">
        <v>3</v>
      </c>
      <c r="B241" s="99" t="s">
        <v>4</v>
      </c>
      <c r="C241" s="100" t="s">
        <v>5</v>
      </c>
      <c r="D241" s="101" t="s">
        <v>6</v>
      </c>
      <c r="E241" s="101"/>
      <c r="F241" s="101"/>
      <c r="G241" s="102" t="s">
        <v>118</v>
      </c>
      <c r="H241" s="102" t="s">
        <v>8</v>
      </c>
      <c r="I241" s="103" t="s">
        <v>9</v>
      </c>
      <c r="J241" s="22"/>
    </row>
    <row r="242" spans="1:10" s="25" customFormat="1" ht="23.25" customHeight="1" x14ac:dyDescent="0.4">
      <c r="A242" s="98"/>
      <c r="B242" s="99"/>
      <c r="C242" s="100"/>
      <c r="D242" s="24" t="s">
        <v>10</v>
      </c>
      <c r="E242" s="24" t="s">
        <v>11</v>
      </c>
      <c r="F242" s="24" t="s">
        <v>12</v>
      </c>
      <c r="G242" s="102"/>
      <c r="H242" s="102"/>
      <c r="I242" s="103"/>
      <c r="J242" s="22"/>
    </row>
    <row r="243" spans="1:10" ht="23.25" customHeight="1" x14ac:dyDescent="0.35">
      <c r="A243" s="26" t="s">
        <v>13</v>
      </c>
      <c r="B243" s="27" t="s">
        <v>92</v>
      </c>
      <c r="C243" s="28">
        <v>150</v>
      </c>
      <c r="D243" s="29">
        <v>4.9800000000000004</v>
      </c>
      <c r="E243" s="29">
        <v>5.6924999999999999</v>
      </c>
      <c r="F243" s="29">
        <v>21.0975</v>
      </c>
      <c r="G243" s="29">
        <v>153</v>
      </c>
      <c r="H243" s="29">
        <v>1.4624999999999999</v>
      </c>
      <c r="I243" s="28">
        <v>99</v>
      </c>
    </row>
    <row r="244" spans="1:10" ht="23.25" customHeight="1" x14ac:dyDescent="0.35">
      <c r="A244" s="26" t="s">
        <v>13</v>
      </c>
      <c r="B244" s="27" t="s">
        <v>56</v>
      </c>
      <c r="C244" s="28">
        <v>200</v>
      </c>
      <c r="D244" s="29">
        <v>3.1666666666666665</v>
      </c>
      <c r="E244" s="29">
        <v>2.6777777777777776</v>
      </c>
      <c r="F244" s="29">
        <v>15.955555555555556</v>
      </c>
      <c r="G244" s="29">
        <v>102.22222222222223</v>
      </c>
      <c r="H244" s="29">
        <v>1.3</v>
      </c>
      <c r="I244" s="28">
        <v>395</v>
      </c>
    </row>
    <row r="245" spans="1:10" ht="23.25" customHeight="1" x14ac:dyDescent="0.35">
      <c r="A245" s="26" t="s">
        <v>13</v>
      </c>
      <c r="B245" s="27" t="s">
        <v>64</v>
      </c>
      <c r="C245" s="28">
        <v>55</v>
      </c>
      <c r="D245" s="29">
        <v>4.55</v>
      </c>
      <c r="E245" s="29">
        <v>6.5</v>
      </c>
      <c r="F245" s="29">
        <v>14.02</v>
      </c>
      <c r="G245" s="29">
        <v>130</v>
      </c>
      <c r="H245" s="29">
        <v>0.19</v>
      </c>
      <c r="I245" s="28">
        <v>3</v>
      </c>
    </row>
    <row r="246" spans="1:10" s="34" customFormat="1" ht="23.25" customHeight="1" x14ac:dyDescent="0.4">
      <c r="A246" s="30" t="s">
        <v>17</v>
      </c>
      <c r="B246" s="57"/>
      <c r="C246" s="31">
        <v>405</v>
      </c>
      <c r="D246" s="32">
        <f>SUM(D243:D245)</f>
        <v>12.696666666666665</v>
      </c>
      <c r="E246" s="32">
        <f>SUM(E243:E245)</f>
        <v>14.870277777777778</v>
      </c>
      <c r="F246" s="32">
        <f>SUM(F243:F245)</f>
        <v>51.073055555555555</v>
      </c>
      <c r="G246" s="32">
        <f>SUM(G243:G245)</f>
        <v>385.22222222222223</v>
      </c>
      <c r="H246" s="32">
        <f>SUM(H243:H245)</f>
        <v>2.9525000000000001</v>
      </c>
      <c r="I246" s="31"/>
      <c r="J246" s="33"/>
    </row>
    <row r="247" spans="1:10" ht="23.25" customHeight="1" x14ac:dyDescent="0.35">
      <c r="A247" s="26" t="s">
        <v>18</v>
      </c>
      <c r="B247" s="27" t="s">
        <v>19</v>
      </c>
      <c r="C247" s="28">
        <v>200</v>
      </c>
      <c r="D247" s="29">
        <v>0</v>
      </c>
      <c r="E247" s="29">
        <v>0</v>
      </c>
      <c r="F247" s="29">
        <v>22.4</v>
      </c>
      <c r="G247" s="29">
        <v>90</v>
      </c>
      <c r="H247" s="29">
        <v>6</v>
      </c>
      <c r="I247" s="28">
        <v>399</v>
      </c>
    </row>
    <row r="248" spans="1:10" s="34" customFormat="1" ht="23.25" customHeight="1" x14ac:dyDescent="0.4">
      <c r="A248" s="30" t="s">
        <v>17</v>
      </c>
      <c r="B248" s="57"/>
      <c r="C248" s="31">
        <f t="shared" ref="C248:H248" si="42">SUM(C247)</f>
        <v>200</v>
      </c>
      <c r="D248" s="32">
        <f t="shared" si="42"/>
        <v>0</v>
      </c>
      <c r="E248" s="32">
        <f t="shared" si="42"/>
        <v>0</v>
      </c>
      <c r="F248" s="32">
        <f t="shared" si="42"/>
        <v>22.4</v>
      </c>
      <c r="G248" s="32">
        <f t="shared" si="42"/>
        <v>90</v>
      </c>
      <c r="H248" s="32">
        <f t="shared" si="42"/>
        <v>6</v>
      </c>
      <c r="I248" s="31"/>
      <c r="J248" s="33"/>
    </row>
    <row r="249" spans="1:10" ht="23.25" customHeight="1" x14ac:dyDescent="0.35">
      <c r="A249" s="26" t="s">
        <v>20</v>
      </c>
      <c r="B249" s="27" t="s">
        <v>26</v>
      </c>
      <c r="C249" s="28">
        <v>50</v>
      </c>
      <c r="D249" s="29">
        <v>0.76249999999999996</v>
      </c>
      <c r="E249" s="29">
        <v>0.55000000000000004</v>
      </c>
      <c r="F249" s="29">
        <v>21.95</v>
      </c>
      <c r="G249" s="29">
        <v>94</v>
      </c>
      <c r="H249" s="29">
        <v>0</v>
      </c>
      <c r="I249" s="28">
        <v>1</v>
      </c>
    </row>
    <row r="250" spans="1:10" ht="23.25" customHeight="1" x14ac:dyDescent="0.35">
      <c r="A250" s="26" t="s">
        <v>20</v>
      </c>
      <c r="B250" s="27" t="s">
        <v>141</v>
      </c>
      <c r="C250" s="28">
        <v>200</v>
      </c>
      <c r="D250" s="29">
        <v>6.45</v>
      </c>
      <c r="E250" s="29">
        <v>7.16</v>
      </c>
      <c r="F250" s="29">
        <v>15.7</v>
      </c>
      <c r="G250" s="29">
        <v>121.2</v>
      </c>
      <c r="H250" s="29">
        <v>6.05</v>
      </c>
      <c r="I250" s="28">
        <v>38</v>
      </c>
    </row>
    <row r="251" spans="1:10" ht="23.25" customHeight="1" x14ac:dyDescent="0.35">
      <c r="A251" s="26" t="s">
        <v>20</v>
      </c>
      <c r="B251" s="27" t="s">
        <v>132</v>
      </c>
      <c r="C251" s="28">
        <v>170</v>
      </c>
      <c r="D251" s="29">
        <v>12.497575757575756</v>
      </c>
      <c r="E251" s="29">
        <v>9.7878787878787872</v>
      </c>
      <c r="F251" s="29">
        <v>26.47878787878788</v>
      </c>
      <c r="G251" s="29">
        <v>244.18181818181819</v>
      </c>
      <c r="H251" s="29">
        <v>3.915151515151515</v>
      </c>
      <c r="I251" s="28">
        <v>291</v>
      </c>
    </row>
    <row r="252" spans="1:10" ht="23.25" customHeight="1" x14ac:dyDescent="0.35">
      <c r="A252" s="26" t="s">
        <v>20</v>
      </c>
      <c r="B252" s="27" t="s">
        <v>93</v>
      </c>
      <c r="C252" s="28">
        <v>60</v>
      </c>
      <c r="D252" s="29">
        <v>0.48</v>
      </c>
      <c r="E252" s="29">
        <v>4.7880000000000003</v>
      </c>
      <c r="F252" s="29">
        <v>1.44</v>
      </c>
      <c r="G252" s="29">
        <v>63.324000000000005</v>
      </c>
      <c r="H252" s="29">
        <v>4.032</v>
      </c>
      <c r="I252" s="28">
        <v>16</v>
      </c>
    </row>
    <row r="253" spans="1:10" ht="23.25" customHeight="1" x14ac:dyDescent="0.35">
      <c r="A253" s="26" t="s">
        <v>20</v>
      </c>
      <c r="B253" s="27" t="s">
        <v>25</v>
      </c>
      <c r="C253" s="28">
        <v>180</v>
      </c>
      <c r="D253" s="29">
        <v>0.44</v>
      </c>
      <c r="E253" s="29">
        <v>0.02</v>
      </c>
      <c r="F253" s="29">
        <v>27.77</v>
      </c>
      <c r="G253" s="29">
        <v>113</v>
      </c>
      <c r="H253" s="29">
        <v>0.4</v>
      </c>
      <c r="I253" s="28">
        <v>394</v>
      </c>
    </row>
    <row r="254" spans="1:10" s="34" customFormat="1" ht="23.25" customHeight="1" x14ac:dyDescent="0.4">
      <c r="A254" s="30" t="s">
        <v>17</v>
      </c>
      <c r="B254" s="57"/>
      <c r="C254" s="31">
        <f t="shared" ref="C254:H254" si="43">SUM(C249:C253)</f>
        <v>660</v>
      </c>
      <c r="D254" s="32">
        <f t="shared" si="43"/>
        <v>20.63007575757576</v>
      </c>
      <c r="E254" s="32">
        <f t="shared" si="43"/>
        <v>22.305878787878786</v>
      </c>
      <c r="F254" s="32">
        <f t="shared" si="43"/>
        <v>93.338787878787869</v>
      </c>
      <c r="G254" s="32">
        <f t="shared" si="43"/>
        <v>635.70581818181813</v>
      </c>
      <c r="H254" s="32">
        <f t="shared" si="43"/>
        <v>14.397151515151515</v>
      </c>
      <c r="I254" s="31"/>
      <c r="J254" s="33"/>
    </row>
    <row r="255" spans="1:10" ht="23.25" customHeight="1" x14ac:dyDescent="0.35">
      <c r="A255" s="26" t="s">
        <v>27</v>
      </c>
      <c r="B255" s="27" t="s">
        <v>28</v>
      </c>
      <c r="C255" s="28">
        <v>190</v>
      </c>
      <c r="D255" s="29">
        <v>5.32</v>
      </c>
      <c r="E255" s="29">
        <v>4.75</v>
      </c>
      <c r="F255" s="29">
        <v>7.6</v>
      </c>
      <c r="G255" s="29">
        <v>95</v>
      </c>
      <c r="H255" s="29">
        <v>1.33</v>
      </c>
      <c r="I255" s="28">
        <v>401</v>
      </c>
    </row>
    <row r="256" spans="1:10" ht="23.25" customHeight="1" x14ac:dyDescent="0.35">
      <c r="A256" s="26" t="s">
        <v>27</v>
      </c>
      <c r="B256" s="27" t="s">
        <v>29</v>
      </c>
      <c r="C256" s="28">
        <v>20</v>
      </c>
      <c r="D256" s="29">
        <v>1.62</v>
      </c>
      <c r="E256" s="29">
        <v>1.74</v>
      </c>
      <c r="F256" s="29">
        <v>14.7</v>
      </c>
      <c r="G256" s="29">
        <v>81.400000000000006</v>
      </c>
      <c r="H256" s="29">
        <v>0</v>
      </c>
      <c r="I256" s="28">
        <v>151</v>
      </c>
    </row>
    <row r="257" spans="1:10" ht="23.25" customHeight="1" x14ac:dyDescent="0.35">
      <c r="A257" s="26" t="s">
        <v>27</v>
      </c>
      <c r="B257" s="27" t="s">
        <v>144</v>
      </c>
      <c r="C257" s="28">
        <v>100</v>
      </c>
      <c r="D257" s="29">
        <v>0.4</v>
      </c>
      <c r="E257" s="29">
        <v>0</v>
      </c>
      <c r="F257" s="29">
        <v>9.7799999999999994</v>
      </c>
      <c r="G257" s="29">
        <v>94</v>
      </c>
      <c r="H257" s="29">
        <v>3.99</v>
      </c>
      <c r="I257" s="28">
        <v>338</v>
      </c>
    </row>
    <row r="258" spans="1:10" s="34" customFormat="1" ht="23.25" customHeight="1" x14ac:dyDescent="0.4">
      <c r="A258" s="30" t="s">
        <v>17</v>
      </c>
      <c r="B258" s="57"/>
      <c r="C258" s="31">
        <v>310</v>
      </c>
      <c r="D258" s="32">
        <v>8.92</v>
      </c>
      <c r="E258" s="32">
        <v>5.58</v>
      </c>
      <c r="F258" s="32">
        <v>46.76</v>
      </c>
      <c r="G258" s="32">
        <v>270.39999999999998</v>
      </c>
      <c r="H258" s="32">
        <v>21.26</v>
      </c>
      <c r="I258" s="31"/>
      <c r="J258" s="33"/>
    </row>
    <row r="259" spans="1:10" ht="23.25" customHeight="1" x14ac:dyDescent="0.35">
      <c r="A259" s="26" t="s">
        <v>31</v>
      </c>
      <c r="B259" s="27" t="s">
        <v>138</v>
      </c>
      <c r="C259" s="28">
        <v>200</v>
      </c>
      <c r="D259" s="29">
        <v>3.9400000000000004</v>
      </c>
      <c r="E259" s="29">
        <v>10.48</v>
      </c>
      <c r="F259" s="29">
        <v>16.55</v>
      </c>
      <c r="G259" s="29">
        <v>188.4</v>
      </c>
      <c r="H259" s="29">
        <v>16.32</v>
      </c>
      <c r="I259" s="28">
        <v>25</v>
      </c>
    </row>
    <row r="260" spans="1:10" ht="23.25" customHeight="1" x14ac:dyDescent="0.35">
      <c r="A260" s="26" t="s">
        <v>31</v>
      </c>
      <c r="B260" s="27" t="s">
        <v>34</v>
      </c>
      <c r="C260" s="28">
        <v>200</v>
      </c>
      <c r="D260" s="29">
        <v>1.68</v>
      </c>
      <c r="E260" s="29">
        <v>0</v>
      </c>
      <c r="F260" s="29">
        <v>12.57</v>
      </c>
      <c r="G260" s="29">
        <v>70.2</v>
      </c>
      <c r="H260" s="29">
        <v>0</v>
      </c>
      <c r="I260" s="28">
        <v>411</v>
      </c>
    </row>
    <row r="261" spans="1:10" ht="23.25" customHeight="1" x14ac:dyDescent="0.35">
      <c r="A261" s="26" t="s">
        <v>31</v>
      </c>
      <c r="B261" s="27" t="s">
        <v>153</v>
      </c>
      <c r="C261" s="94">
        <v>60</v>
      </c>
      <c r="D261" s="92">
        <v>5.6571428571428575</v>
      </c>
      <c r="E261" s="92">
        <v>1.8857142857142857</v>
      </c>
      <c r="F261" s="92">
        <v>38.74285714285714</v>
      </c>
      <c r="G261" s="92">
        <v>193.71428571428572</v>
      </c>
      <c r="H261" s="92">
        <v>0.17142857142857143</v>
      </c>
      <c r="I261" s="28">
        <v>477</v>
      </c>
    </row>
    <row r="262" spans="1:10" s="34" customFormat="1" ht="23.25" customHeight="1" x14ac:dyDescent="0.4">
      <c r="A262" s="30" t="s">
        <v>17</v>
      </c>
      <c r="B262" s="57"/>
      <c r="C262" s="31">
        <f t="shared" ref="C262:H262" si="44">SUM(C259:C261)</f>
        <v>460</v>
      </c>
      <c r="D262" s="32">
        <f t="shared" si="44"/>
        <v>11.277142857142858</v>
      </c>
      <c r="E262" s="32">
        <f t="shared" si="44"/>
        <v>12.365714285714287</v>
      </c>
      <c r="F262" s="32">
        <f t="shared" si="44"/>
        <v>67.862857142857138</v>
      </c>
      <c r="G262" s="32">
        <f t="shared" si="44"/>
        <v>452.31428571428575</v>
      </c>
      <c r="H262" s="32">
        <f t="shared" si="44"/>
        <v>16.491428571428571</v>
      </c>
      <c r="I262" s="31"/>
      <c r="J262" s="33"/>
    </row>
    <row r="263" spans="1:10" s="39" customFormat="1" ht="23.25" customHeight="1" x14ac:dyDescent="0.4">
      <c r="A263" s="36" t="s">
        <v>36</v>
      </c>
      <c r="B263" s="58"/>
      <c r="C263" s="37">
        <f t="shared" ref="C263:H263" si="45">C262+C258+C254+C248+C246</f>
        <v>2035</v>
      </c>
      <c r="D263" s="38">
        <f t="shared" si="45"/>
        <v>53.523885281385283</v>
      </c>
      <c r="E263" s="38">
        <f t="shared" si="45"/>
        <v>55.121870851370851</v>
      </c>
      <c r="F263" s="38">
        <f t="shared" si="45"/>
        <v>281.43470057720054</v>
      </c>
      <c r="G263" s="38">
        <f t="shared" si="45"/>
        <v>1833.6423261183261</v>
      </c>
      <c r="H263" s="38">
        <f t="shared" si="45"/>
        <v>61.10108008658009</v>
      </c>
      <c r="I263" s="37"/>
      <c r="J263" s="33"/>
    </row>
    <row r="264" spans="1:10" s="45" customFormat="1" ht="23.25" customHeight="1" x14ac:dyDescent="0.4">
      <c r="A264" s="40"/>
      <c r="B264" s="41"/>
      <c r="C264" s="42"/>
      <c r="D264" s="43"/>
      <c r="E264" s="43"/>
      <c r="F264" s="43"/>
      <c r="G264" s="43"/>
      <c r="H264" s="43"/>
      <c r="I264" s="42"/>
      <c r="J264" s="44"/>
    </row>
    <row r="265" spans="1:10" s="54" customFormat="1" ht="23.25" customHeight="1" x14ac:dyDescent="0.4">
      <c r="A265" s="26" t="s">
        <v>94</v>
      </c>
      <c r="B265" s="51"/>
      <c r="C265" s="83">
        <f t="shared" ref="C265:H265" si="46">C263+C238+C212+C186+C160+C133+C107+C80+C54+C27</f>
        <v>20575</v>
      </c>
      <c r="D265" s="29">
        <f t="shared" si="46"/>
        <v>562.24018966980736</v>
      </c>
      <c r="E265" s="29">
        <f t="shared" si="46"/>
        <v>586.0951824760208</v>
      </c>
      <c r="F265" s="29">
        <f t="shared" si="46"/>
        <v>2562.7384216322894</v>
      </c>
      <c r="G265" s="29">
        <f t="shared" si="46"/>
        <v>18165.829502588913</v>
      </c>
      <c r="H265" s="29">
        <f t="shared" si="46"/>
        <v>537.93864637976412</v>
      </c>
      <c r="I265" s="52"/>
      <c r="J265" s="33"/>
    </row>
    <row r="266" spans="1:10" s="54" customFormat="1" ht="23.25" customHeight="1" x14ac:dyDescent="0.4">
      <c r="A266" s="26" t="s">
        <v>95</v>
      </c>
      <c r="B266" s="51"/>
      <c r="C266" s="83">
        <f t="shared" ref="C266:H266" si="47">C265/10</f>
        <v>2057.5</v>
      </c>
      <c r="D266" s="29">
        <f t="shared" si="47"/>
        <v>56.224018966980736</v>
      </c>
      <c r="E266" s="29">
        <f t="shared" si="47"/>
        <v>58.609518247602082</v>
      </c>
      <c r="F266" s="29">
        <f t="shared" si="47"/>
        <v>256.27384216322895</v>
      </c>
      <c r="G266" s="29">
        <f t="shared" si="47"/>
        <v>1816.5829502588913</v>
      </c>
      <c r="H266" s="29">
        <f t="shared" si="47"/>
        <v>53.793864637976412</v>
      </c>
      <c r="I266" s="52"/>
      <c r="J266" s="33"/>
    </row>
    <row r="267" spans="1:10" s="61" customFormat="1" ht="37.35" customHeight="1" x14ac:dyDescent="0.4">
      <c r="A267" s="106" t="s">
        <v>96</v>
      </c>
      <c r="B267" s="106"/>
      <c r="C267" s="49"/>
      <c r="D267" s="49">
        <f>D265/G265*100</f>
        <v>3.0950427537023808</v>
      </c>
      <c r="E267" s="49">
        <f>E265/G265*100</f>
        <v>3.2263606921582801</v>
      </c>
      <c r="F267" s="49">
        <f>F265/G265*100</f>
        <v>14.107467106123941</v>
      </c>
      <c r="G267" s="49"/>
      <c r="H267" s="49"/>
      <c r="I267" s="60"/>
      <c r="J267" s="22"/>
    </row>
  </sheetData>
  <mergeCells count="107">
    <mergeCell ref="A267:B267"/>
    <mergeCell ref="A215:A216"/>
    <mergeCell ref="B215:B216"/>
    <mergeCell ref="C215:C216"/>
    <mergeCell ref="D215:F215"/>
    <mergeCell ref="G215:G216"/>
    <mergeCell ref="H215:H216"/>
    <mergeCell ref="I215:I216"/>
    <mergeCell ref="A241:A242"/>
    <mergeCell ref="B241:B242"/>
    <mergeCell ref="C241:C242"/>
    <mergeCell ref="D241:F241"/>
    <mergeCell ref="G241:G242"/>
    <mergeCell ref="H241:H242"/>
    <mergeCell ref="I241:I242"/>
    <mergeCell ref="A163:A164"/>
    <mergeCell ref="B163:B164"/>
    <mergeCell ref="C163:C164"/>
    <mergeCell ref="D163:F163"/>
    <mergeCell ref="G163:G164"/>
    <mergeCell ref="H163:H164"/>
    <mergeCell ref="I163:I164"/>
    <mergeCell ref="A189:A190"/>
    <mergeCell ref="B189:B190"/>
    <mergeCell ref="C189:C190"/>
    <mergeCell ref="D189:F189"/>
    <mergeCell ref="G189:G190"/>
    <mergeCell ref="H189:H190"/>
    <mergeCell ref="I189:I190"/>
    <mergeCell ref="G136:G137"/>
    <mergeCell ref="H136:H137"/>
    <mergeCell ref="I136:I137"/>
    <mergeCell ref="A141:B141"/>
    <mergeCell ref="A143:B143"/>
    <mergeCell ref="A150:B150"/>
    <mergeCell ref="A154:B154"/>
    <mergeCell ref="A159:B159"/>
    <mergeCell ref="A160:B160"/>
    <mergeCell ref="A117:B117"/>
    <mergeCell ref="A123:B123"/>
    <mergeCell ref="A127:B127"/>
    <mergeCell ref="A132:B132"/>
    <mergeCell ref="A133:B133"/>
    <mergeCell ref="A136:A137"/>
    <mergeCell ref="B136:B137"/>
    <mergeCell ref="C136:C137"/>
    <mergeCell ref="D136:F136"/>
    <mergeCell ref="A107:B107"/>
    <mergeCell ref="A110:A111"/>
    <mergeCell ref="B110:B111"/>
    <mergeCell ref="C110:C111"/>
    <mergeCell ref="D110:F110"/>
    <mergeCell ref="G110:G111"/>
    <mergeCell ref="H110:H111"/>
    <mergeCell ref="I110:I111"/>
    <mergeCell ref="A115:B115"/>
    <mergeCell ref="D83:F83"/>
    <mergeCell ref="G83:G84"/>
    <mergeCell ref="H83:H84"/>
    <mergeCell ref="I83:I84"/>
    <mergeCell ref="A88:B88"/>
    <mergeCell ref="A90:B90"/>
    <mergeCell ref="A97:B97"/>
    <mergeCell ref="A101:B101"/>
    <mergeCell ref="A106:B106"/>
    <mergeCell ref="A62:B62"/>
    <mergeCell ref="A64:B64"/>
    <mergeCell ref="A71:B71"/>
    <mergeCell ref="A75:B75"/>
    <mergeCell ref="A79:B79"/>
    <mergeCell ref="A80:B80"/>
    <mergeCell ref="A83:A84"/>
    <mergeCell ref="B83:B84"/>
    <mergeCell ref="C83:C84"/>
    <mergeCell ref="H30:H31"/>
    <mergeCell ref="I30:I31"/>
    <mergeCell ref="A35:B35"/>
    <mergeCell ref="A37:B37"/>
    <mergeCell ref="A44:B44"/>
    <mergeCell ref="A48:B48"/>
    <mergeCell ref="A53:B53"/>
    <mergeCell ref="A54:B54"/>
    <mergeCell ref="A57:A58"/>
    <mergeCell ref="B57:B58"/>
    <mergeCell ref="C57:C58"/>
    <mergeCell ref="D57:F57"/>
    <mergeCell ref="G57:G58"/>
    <mergeCell ref="H57:H58"/>
    <mergeCell ref="I57:I58"/>
    <mergeCell ref="A17:B17"/>
    <mergeCell ref="A21:B21"/>
    <mergeCell ref="A26:B26"/>
    <mergeCell ref="A27:B27"/>
    <mergeCell ref="A30:A31"/>
    <mergeCell ref="B30:B31"/>
    <mergeCell ref="C30:C31"/>
    <mergeCell ref="D30:F30"/>
    <mergeCell ref="G30:G31"/>
    <mergeCell ref="A4:A5"/>
    <mergeCell ref="B4:B5"/>
    <mergeCell ref="C4:C5"/>
    <mergeCell ref="D4:F4"/>
    <mergeCell ref="G4:G5"/>
    <mergeCell ref="H4:H5"/>
    <mergeCell ref="I4:I5"/>
    <mergeCell ref="A9:B9"/>
    <mergeCell ref="A11:B11"/>
  </mergeCells>
  <printOptions gridLines="1"/>
  <pageMargins left="0.31496062992125984" right="0.31496062992125984" top="0.94488188976377963" bottom="0.74803149606299213" header="0.31496062992125984" footer="0.31496062992125984"/>
  <pageSetup paperSize="9" scale="99" orientation="portrait" horizontalDpi="300" verticalDpi="300" r:id="rId1"/>
  <headerFooter>
    <oddHeader xml:space="preserve">&amp;RУТВЕРЖДАЮ Заведующий МДОУ Детский сад №103 Егорова Н.В. ____________________ </oddHeader>
  </headerFooter>
  <rowBreaks count="9" manualBreakCount="9">
    <brk id="28" max="16383" man="1"/>
    <brk id="55" max="16383" man="1"/>
    <brk id="81" max="16383" man="1"/>
    <brk id="108" max="16383" man="1"/>
    <brk id="134" max="16383" man="1"/>
    <brk id="161" max="16383" man="1"/>
    <brk id="187" max="16383" man="1"/>
    <brk id="213" max="16383" man="1"/>
    <brk id="239" max="16383" man="1"/>
  </rowBreaks>
  <ignoredErrors>
    <ignoredError sqref="C262:H262 C132:H132 D101:H10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79646"/>
  </sheetPr>
  <dimension ref="A1:AMJ268"/>
  <sheetViews>
    <sheetView tabSelected="1" topLeftCell="A49" zoomScale="130" zoomScaleNormal="130" zoomScaleSheetLayoutView="98" zoomScalePageLayoutView="106" workbookViewId="0">
      <selection activeCell="J234" sqref="J234"/>
    </sheetView>
  </sheetViews>
  <sheetFormatPr defaultColWidth="9.1328125" defaultRowHeight="24" customHeight="1" x14ac:dyDescent="0.35"/>
  <cols>
    <col min="1" max="1" width="12.59765625" style="10" customWidth="1"/>
    <col min="2" max="2" width="33.3984375" style="10" customWidth="1"/>
    <col min="3" max="3" width="9" style="15" customWidth="1"/>
    <col min="4" max="6" width="8" style="14" customWidth="1"/>
    <col min="7" max="7" width="9.265625" style="15" customWidth="1"/>
    <col min="8" max="8" width="8.59765625" style="15" customWidth="1"/>
    <col min="9" max="9" width="7.3984375" style="13" customWidth="1"/>
    <col min="10" max="1015" width="9.1328125" style="16"/>
  </cols>
  <sheetData>
    <row r="1" spans="1:9" s="11" customFormat="1" ht="24" customHeight="1" x14ac:dyDescent="0.35">
      <c r="A1" s="5" t="s">
        <v>0</v>
      </c>
      <c r="B1" s="62" t="s">
        <v>97</v>
      </c>
      <c r="C1" s="7"/>
      <c r="D1" s="8"/>
      <c r="E1" s="8"/>
      <c r="F1" s="8"/>
      <c r="G1" s="9"/>
      <c r="H1" s="9"/>
      <c r="I1" s="7"/>
    </row>
    <row r="2" spans="1:9" ht="24" customHeight="1" x14ac:dyDescent="0.35">
      <c r="A2" s="12"/>
      <c r="C2" s="13"/>
    </row>
    <row r="3" spans="1:9" s="11" customFormat="1" ht="24" customHeight="1" x14ac:dyDescent="0.35">
      <c r="A3" s="63" t="s">
        <v>2</v>
      </c>
      <c r="B3" s="64"/>
      <c r="C3" s="19"/>
      <c r="D3" s="20"/>
      <c r="E3" s="20"/>
      <c r="F3" s="20"/>
      <c r="G3" s="21"/>
      <c r="H3" s="21"/>
      <c r="I3" s="19"/>
    </row>
    <row r="4" spans="1:9" s="23" customFormat="1" ht="24" customHeight="1" x14ac:dyDescent="0.4">
      <c r="A4" s="98" t="s">
        <v>3</v>
      </c>
      <c r="B4" s="110" t="s">
        <v>4</v>
      </c>
      <c r="C4" s="100" t="s">
        <v>5</v>
      </c>
      <c r="D4" s="101" t="s">
        <v>6</v>
      </c>
      <c r="E4" s="101"/>
      <c r="F4" s="101"/>
      <c r="G4" s="102" t="s">
        <v>118</v>
      </c>
      <c r="H4" s="107" t="s">
        <v>8</v>
      </c>
      <c r="I4" s="108" t="s">
        <v>9</v>
      </c>
    </row>
    <row r="5" spans="1:9" s="25" customFormat="1" ht="24" customHeight="1" x14ac:dyDescent="0.4">
      <c r="A5" s="98"/>
      <c r="B5" s="110"/>
      <c r="C5" s="100"/>
      <c r="D5" s="24" t="s">
        <v>10</v>
      </c>
      <c r="E5" s="24" t="s">
        <v>11</v>
      </c>
      <c r="F5" s="24" t="s">
        <v>12</v>
      </c>
      <c r="G5" s="102"/>
      <c r="H5" s="107"/>
      <c r="I5" s="108"/>
    </row>
    <row r="6" spans="1:9" ht="24" customHeight="1" x14ac:dyDescent="0.35">
      <c r="A6" s="46" t="s">
        <v>13</v>
      </c>
      <c r="B6" s="47" t="s">
        <v>120</v>
      </c>
      <c r="C6" s="48">
        <v>140</v>
      </c>
      <c r="D6" s="49">
        <v>4.13</v>
      </c>
      <c r="E6" s="49">
        <v>5.53</v>
      </c>
      <c r="F6" s="49">
        <v>13.21</v>
      </c>
      <c r="G6" s="49">
        <v>121.55</v>
      </c>
      <c r="H6" s="49">
        <v>1.17</v>
      </c>
      <c r="I6" s="50">
        <v>93</v>
      </c>
    </row>
    <row r="7" spans="1:9" ht="24" customHeight="1" x14ac:dyDescent="0.35">
      <c r="A7" s="46" t="s">
        <v>13</v>
      </c>
      <c r="B7" s="47" t="s">
        <v>117</v>
      </c>
      <c r="C7" s="48">
        <v>180</v>
      </c>
      <c r="D7" s="49">
        <v>2.67</v>
      </c>
      <c r="E7" s="49">
        <v>2.34</v>
      </c>
      <c r="F7" s="49">
        <v>10.31</v>
      </c>
      <c r="G7" s="49">
        <v>89</v>
      </c>
      <c r="H7" s="49">
        <v>1.2</v>
      </c>
      <c r="I7" s="50">
        <v>413</v>
      </c>
    </row>
    <row r="8" spans="1:9" ht="24" customHeight="1" x14ac:dyDescent="0.35">
      <c r="A8" s="46" t="s">
        <v>13</v>
      </c>
      <c r="B8" s="47" t="s">
        <v>49</v>
      </c>
      <c r="C8" s="50">
        <v>30</v>
      </c>
      <c r="D8" s="49">
        <v>1.5074999999999998</v>
      </c>
      <c r="E8" s="49">
        <v>2.9025000000000003</v>
      </c>
      <c r="F8" s="49">
        <v>9.0975000000000001</v>
      </c>
      <c r="G8" s="49">
        <v>68.497500000000002</v>
      </c>
      <c r="H8" s="49">
        <v>0</v>
      </c>
      <c r="I8" s="50">
        <v>1</v>
      </c>
    </row>
    <row r="9" spans="1:9" s="68" customFormat="1" ht="24" customHeight="1" x14ac:dyDescent="0.4">
      <c r="A9" s="109" t="s">
        <v>17</v>
      </c>
      <c r="B9" s="109"/>
      <c r="C9" s="65">
        <v>350</v>
      </c>
      <c r="D9" s="66">
        <f>SUM(D6:D8)</f>
        <v>8.3074999999999992</v>
      </c>
      <c r="E9" s="66">
        <f>SUM(E6:E8)</f>
        <v>10.772500000000001</v>
      </c>
      <c r="F9" s="66">
        <f>SUM(F6:F8)</f>
        <v>32.617500000000007</v>
      </c>
      <c r="G9" s="66">
        <f>SUM(G6:G8)</f>
        <v>279.04750000000001</v>
      </c>
      <c r="H9" s="66">
        <f>SUM(H6:H8)</f>
        <v>2.37</v>
      </c>
      <c r="I9" s="67" t="s">
        <v>65</v>
      </c>
    </row>
    <row r="10" spans="1:9" ht="24" customHeight="1" x14ac:dyDescent="0.35">
      <c r="A10" s="46" t="s">
        <v>18</v>
      </c>
      <c r="B10" s="47" t="s">
        <v>50</v>
      </c>
      <c r="C10" s="48">
        <v>150</v>
      </c>
      <c r="D10" s="49">
        <v>0</v>
      </c>
      <c r="E10" s="49">
        <v>0</v>
      </c>
      <c r="F10" s="49">
        <v>16.8</v>
      </c>
      <c r="G10" s="49">
        <v>70</v>
      </c>
      <c r="H10" s="49">
        <v>4.5</v>
      </c>
      <c r="I10" s="50">
        <v>399</v>
      </c>
    </row>
    <row r="11" spans="1:9" s="68" customFormat="1" ht="24" customHeight="1" x14ac:dyDescent="0.4">
      <c r="A11" s="109" t="s">
        <v>17</v>
      </c>
      <c r="B11" s="109"/>
      <c r="C11" s="65">
        <f t="shared" ref="C11:H11" si="0">SUM(C10)</f>
        <v>150</v>
      </c>
      <c r="D11" s="66">
        <f t="shared" si="0"/>
        <v>0</v>
      </c>
      <c r="E11" s="66">
        <f t="shared" si="0"/>
        <v>0</v>
      </c>
      <c r="F11" s="66">
        <f t="shared" si="0"/>
        <v>16.8</v>
      </c>
      <c r="G11" s="66">
        <f t="shared" si="0"/>
        <v>70</v>
      </c>
      <c r="H11" s="66">
        <f t="shared" si="0"/>
        <v>4.5</v>
      </c>
      <c r="I11" s="67"/>
    </row>
    <row r="12" spans="1:9" ht="24" customHeight="1" x14ac:dyDescent="0.35">
      <c r="A12" s="46" t="s">
        <v>20</v>
      </c>
      <c r="B12" s="47" t="s">
        <v>26</v>
      </c>
      <c r="C12" s="48">
        <v>40</v>
      </c>
      <c r="D12" s="49">
        <v>0.61</v>
      </c>
      <c r="E12" s="49">
        <v>0.44</v>
      </c>
      <c r="F12" s="49">
        <v>17.559999999999999</v>
      </c>
      <c r="G12" s="49">
        <v>75.2</v>
      </c>
      <c r="H12" s="49">
        <v>0</v>
      </c>
      <c r="I12" s="50">
        <v>1</v>
      </c>
    </row>
    <row r="13" spans="1:9" ht="24" customHeight="1" x14ac:dyDescent="0.35">
      <c r="A13" s="46" t="s">
        <v>20</v>
      </c>
      <c r="B13" s="47" t="s">
        <v>125</v>
      </c>
      <c r="C13" s="48">
        <v>150</v>
      </c>
      <c r="D13" s="49">
        <v>2.76</v>
      </c>
      <c r="E13" s="49">
        <v>5.3</v>
      </c>
      <c r="F13" s="49">
        <v>7.7</v>
      </c>
      <c r="G13" s="49">
        <v>88.5</v>
      </c>
      <c r="H13" s="49">
        <v>15.54</v>
      </c>
      <c r="I13" s="50">
        <v>56</v>
      </c>
    </row>
    <row r="14" spans="1:9" ht="24" customHeight="1" x14ac:dyDescent="0.35">
      <c r="A14" s="46" t="s">
        <v>20</v>
      </c>
      <c r="B14" s="47" t="s">
        <v>123</v>
      </c>
      <c r="C14" s="47">
        <v>130</v>
      </c>
      <c r="D14" s="69">
        <v>12.280666666666667</v>
      </c>
      <c r="E14" s="69">
        <v>10.365333333333334</v>
      </c>
      <c r="F14" s="69">
        <v>21.735999999999997</v>
      </c>
      <c r="G14" s="69">
        <v>228.8</v>
      </c>
      <c r="H14" s="69">
        <v>0.32933333333333331</v>
      </c>
      <c r="I14" s="70">
        <v>304</v>
      </c>
    </row>
    <row r="15" spans="1:9" ht="24" customHeight="1" x14ac:dyDescent="0.35">
      <c r="A15" s="46" t="s">
        <v>20</v>
      </c>
      <c r="B15" s="47" t="s">
        <v>24</v>
      </c>
      <c r="C15" s="48">
        <v>30</v>
      </c>
      <c r="D15" s="49">
        <v>0.42000000000000004</v>
      </c>
      <c r="E15" s="49">
        <v>1.8225000000000002</v>
      </c>
      <c r="F15" s="49">
        <v>2.5049999999999999</v>
      </c>
      <c r="G15" s="49">
        <v>28.170000000000005</v>
      </c>
      <c r="H15" s="49">
        <v>3.5625</v>
      </c>
      <c r="I15" s="50">
        <v>33</v>
      </c>
    </row>
    <row r="16" spans="1:9" ht="24" customHeight="1" x14ac:dyDescent="0.35">
      <c r="A16" s="46" t="s">
        <v>20</v>
      </c>
      <c r="B16" s="47" t="s">
        <v>98</v>
      </c>
      <c r="C16" s="48">
        <v>150</v>
      </c>
      <c r="D16" s="49">
        <v>0.33</v>
      </c>
      <c r="E16" s="49">
        <v>0.01</v>
      </c>
      <c r="F16" s="49">
        <v>20.82</v>
      </c>
      <c r="G16" s="49">
        <v>84.71</v>
      </c>
      <c r="H16" s="49">
        <v>0.3</v>
      </c>
      <c r="I16" s="50">
        <v>394</v>
      </c>
    </row>
    <row r="17" spans="1:14" s="68" customFormat="1" ht="24" customHeight="1" x14ac:dyDescent="0.4">
      <c r="A17" s="109" t="s">
        <v>17</v>
      </c>
      <c r="B17" s="109"/>
      <c r="C17" s="65">
        <f t="shared" ref="C17:H17" si="1">SUM(C12:C16)</f>
        <v>500</v>
      </c>
      <c r="D17" s="66">
        <f t="shared" si="1"/>
        <v>16.400666666666666</v>
      </c>
      <c r="E17" s="66">
        <f t="shared" si="1"/>
        <v>17.937833333333337</v>
      </c>
      <c r="F17" s="66">
        <f t="shared" si="1"/>
        <v>70.320999999999998</v>
      </c>
      <c r="G17" s="66">
        <f t="shared" si="1"/>
        <v>505.38</v>
      </c>
      <c r="H17" s="66">
        <f t="shared" si="1"/>
        <v>19.731833333333331</v>
      </c>
      <c r="I17" s="67"/>
    </row>
    <row r="18" spans="1:14" ht="24" customHeight="1" x14ac:dyDescent="0.35">
      <c r="A18" s="46" t="s">
        <v>27</v>
      </c>
      <c r="B18" s="47" t="s">
        <v>28</v>
      </c>
      <c r="C18" s="48">
        <v>150</v>
      </c>
      <c r="D18" s="49">
        <v>4.2</v>
      </c>
      <c r="E18" s="49">
        <v>3.75</v>
      </c>
      <c r="F18" s="49">
        <v>6</v>
      </c>
      <c r="G18" s="49">
        <v>75</v>
      </c>
      <c r="H18" s="49">
        <v>1.1200000000000001</v>
      </c>
      <c r="I18" s="50">
        <v>401</v>
      </c>
    </row>
    <row r="19" spans="1:14" ht="24" customHeight="1" x14ac:dyDescent="0.35">
      <c r="A19" s="46" t="s">
        <v>27</v>
      </c>
      <c r="B19" s="47" t="s">
        <v>29</v>
      </c>
      <c r="C19" s="48">
        <v>12</v>
      </c>
      <c r="D19" s="49">
        <v>0.67200000000000004</v>
      </c>
      <c r="E19" s="49">
        <v>0.73199999999999998</v>
      </c>
      <c r="F19" s="49">
        <v>8.8199999999999985</v>
      </c>
      <c r="G19" s="49">
        <v>48.84</v>
      </c>
      <c r="H19" s="49">
        <v>0</v>
      </c>
      <c r="I19" s="50">
        <v>151</v>
      </c>
    </row>
    <row r="20" spans="1:14" ht="24" customHeight="1" x14ac:dyDescent="0.35">
      <c r="A20" s="46" t="s">
        <v>27</v>
      </c>
      <c r="B20" s="47" t="s">
        <v>144</v>
      </c>
      <c r="C20" s="48">
        <v>95</v>
      </c>
      <c r="D20" s="49">
        <v>0.38</v>
      </c>
      <c r="E20" s="49">
        <v>0</v>
      </c>
      <c r="F20" s="49">
        <v>9.2909999999999986</v>
      </c>
      <c r="G20" s="49">
        <v>89.3</v>
      </c>
      <c r="H20" s="49">
        <v>3.7905000000000002</v>
      </c>
      <c r="I20" s="50">
        <v>338</v>
      </c>
    </row>
    <row r="21" spans="1:14" s="68" customFormat="1" ht="24" customHeight="1" x14ac:dyDescent="0.4">
      <c r="A21" s="109" t="s">
        <v>17</v>
      </c>
      <c r="B21" s="109"/>
      <c r="C21" s="96">
        <f t="shared" ref="C21:H21" si="2">SUM(C18:C20)</f>
        <v>257</v>
      </c>
      <c r="D21" s="66">
        <f t="shared" si="2"/>
        <v>5.2519999999999998</v>
      </c>
      <c r="E21" s="66">
        <f t="shared" si="2"/>
        <v>4.4820000000000002</v>
      </c>
      <c r="F21" s="66">
        <f t="shared" si="2"/>
        <v>24.110999999999997</v>
      </c>
      <c r="G21" s="66">
        <f>SUM(G18:G20)</f>
        <v>213.14</v>
      </c>
      <c r="H21" s="66">
        <f t="shared" si="2"/>
        <v>4.9105000000000008</v>
      </c>
      <c r="I21" s="67"/>
    </row>
    <row r="22" spans="1:14" ht="24" customHeight="1" x14ac:dyDescent="0.35">
      <c r="A22" s="46" t="s">
        <v>31</v>
      </c>
      <c r="B22" s="47" t="s">
        <v>32</v>
      </c>
      <c r="C22" s="48">
        <v>150</v>
      </c>
      <c r="D22" s="49">
        <v>6.5678571428571404</v>
      </c>
      <c r="E22" s="49">
        <v>4.5214285714285696</v>
      </c>
      <c r="F22" s="49">
        <v>19.1142857142857</v>
      </c>
      <c r="G22" s="49">
        <v>162.107142857143</v>
      </c>
      <c r="H22" s="49">
        <v>1.4999999999999999E-2</v>
      </c>
      <c r="I22" s="71">
        <v>237</v>
      </c>
    </row>
    <row r="23" spans="1:14" ht="24" customHeight="1" x14ac:dyDescent="0.35">
      <c r="A23" s="46" t="s">
        <v>31</v>
      </c>
      <c r="B23" s="47" t="s">
        <v>110</v>
      </c>
      <c r="C23" s="48">
        <v>30</v>
      </c>
      <c r="D23" s="49">
        <v>0.72</v>
      </c>
      <c r="E23" s="49">
        <v>2.76</v>
      </c>
      <c r="F23" s="49">
        <v>3.38</v>
      </c>
      <c r="G23" s="49">
        <v>21</v>
      </c>
      <c r="H23" s="49">
        <v>0</v>
      </c>
      <c r="I23" s="71">
        <v>350</v>
      </c>
    </row>
    <row r="24" spans="1:14" ht="24" customHeight="1" x14ac:dyDescent="0.35">
      <c r="A24" s="46" t="s">
        <v>31</v>
      </c>
      <c r="B24" s="47" t="s">
        <v>34</v>
      </c>
      <c r="C24" s="48">
        <v>180</v>
      </c>
      <c r="D24" s="49">
        <v>1.51</v>
      </c>
      <c r="E24" s="49">
        <v>0</v>
      </c>
      <c r="F24" s="49">
        <v>11.32</v>
      </c>
      <c r="G24" s="49">
        <v>63.18</v>
      </c>
      <c r="H24" s="49">
        <v>0</v>
      </c>
      <c r="I24" s="71">
        <v>411</v>
      </c>
    </row>
    <row r="25" spans="1:14" ht="24" customHeight="1" x14ac:dyDescent="0.35">
      <c r="A25" s="46" t="s">
        <v>31</v>
      </c>
      <c r="B25" s="47" t="s">
        <v>124</v>
      </c>
      <c r="C25" s="48">
        <v>40</v>
      </c>
      <c r="D25" s="49">
        <v>1.6239999999999997</v>
      </c>
      <c r="E25" s="49">
        <v>2.5680000000000001</v>
      </c>
      <c r="F25" s="49">
        <v>18.04</v>
      </c>
      <c r="G25" s="49">
        <v>104.53599999999999</v>
      </c>
      <c r="H25" s="49">
        <v>6.4000000000000001E-2</v>
      </c>
      <c r="I25" s="71">
        <v>2</v>
      </c>
    </row>
    <row r="26" spans="1:14" s="68" customFormat="1" ht="24" customHeight="1" x14ac:dyDescent="0.4">
      <c r="A26" s="109" t="s">
        <v>17</v>
      </c>
      <c r="B26" s="109"/>
      <c r="C26" s="65">
        <f t="shared" ref="C26:H26" si="3">SUM(C22:C25)</f>
        <v>400</v>
      </c>
      <c r="D26" s="66">
        <f t="shared" si="3"/>
        <v>10.421857142857139</v>
      </c>
      <c r="E26" s="66">
        <f t="shared" si="3"/>
        <v>9.8494285714285699</v>
      </c>
      <c r="F26" s="66">
        <f t="shared" si="3"/>
        <v>51.854285714285702</v>
      </c>
      <c r="G26" s="66">
        <f t="shared" si="3"/>
        <v>350.82314285714301</v>
      </c>
      <c r="H26" s="66">
        <f t="shared" si="3"/>
        <v>7.9000000000000001E-2</v>
      </c>
      <c r="I26" s="67"/>
      <c r="N26" s="72"/>
    </row>
    <row r="27" spans="1:14" s="77" customFormat="1" ht="24" customHeight="1" x14ac:dyDescent="0.4">
      <c r="A27" s="111" t="s">
        <v>36</v>
      </c>
      <c r="B27" s="111"/>
      <c r="C27" s="74">
        <f t="shared" ref="C27:H27" si="4">C26+C21+C17+C11+C9</f>
        <v>1657</v>
      </c>
      <c r="D27" s="75">
        <f t="shared" si="4"/>
        <v>40.382023809523801</v>
      </c>
      <c r="E27" s="75">
        <f t="shared" si="4"/>
        <v>43.041761904761906</v>
      </c>
      <c r="F27" s="75">
        <f t="shared" si="4"/>
        <v>195.70378571428571</v>
      </c>
      <c r="G27" s="75">
        <f t="shared" si="4"/>
        <v>1418.3906428571431</v>
      </c>
      <c r="H27" s="75">
        <f t="shared" si="4"/>
        <v>31.591333333333331</v>
      </c>
      <c r="I27" s="76"/>
    </row>
    <row r="28" spans="1:14" s="72" customFormat="1" ht="24" customHeight="1" x14ac:dyDescent="0.4">
      <c r="A28" s="78"/>
      <c r="B28" s="78"/>
      <c r="C28" s="79"/>
      <c r="D28" s="80"/>
      <c r="E28" s="80"/>
      <c r="F28" s="80"/>
      <c r="G28" s="80"/>
      <c r="H28" s="80"/>
      <c r="I28" s="81"/>
    </row>
    <row r="29" spans="1:14" s="11" customFormat="1" ht="24" customHeight="1" x14ac:dyDescent="0.35">
      <c r="A29" s="73" t="s">
        <v>37</v>
      </c>
      <c r="B29" s="64"/>
      <c r="C29" s="19"/>
      <c r="D29" s="20"/>
      <c r="E29" s="20"/>
      <c r="F29" s="20"/>
      <c r="G29" s="21"/>
      <c r="H29" s="21"/>
      <c r="I29" s="19"/>
    </row>
    <row r="30" spans="1:14" s="23" customFormat="1" ht="24" customHeight="1" x14ac:dyDescent="0.4">
      <c r="A30" s="98" t="s">
        <v>3</v>
      </c>
      <c r="B30" s="110" t="s">
        <v>4</v>
      </c>
      <c r="C30" s="100" t="s">
        <v>5</v>
      </c>
      <c r="D30" s="101" t="s">
        <v>6</v>
      </c>
      <c r="E30" s="101"/>
      <c r="F30" s="101"/>
      <c r="G30" s="102" t="s">
        <v>118</v>
      </c>
      <c r="H30" s="107" t="s">
        <v>8</v>
      </c>
      <c r="I30" s="108" t="s">
        <v>9</v>
      </c>
    </row>
    <row r="31" spans="1:14" s="25" customFormat="1" ht="24" customHeight="1" x14ac:dyDescent="0.4">
      <c r="A31" s="98"/>
      <c r="B31" s="110"/>
      <c r="C31" s="100"/>
      <c r="D31" s="24" t="s">
        <v>10</v>
      </c>
      <c r="E31" s="24" t="s">
        <v>11</v>
      </c>
      <c r="F31" s="24" t="s">
        <v>12</v>
      </c>
      <c r="G31" s="102"/>
      <c r="H31" s="107"/>
      <c r="I31" s="108"/>
    </row>
    <row r="32" spans="1:14" ht="24" customHeight="1" x14ac:dyDescent="0.35">
      <c r="A32" s="46" t="s">
        <v>13</v>
      </c>
      <c r="B32" s="47" t="s">
        <v>86</v>
      </c>
      <c r="C32" s="48">
        <v>140</v>
      </c>
      <c r="D32" s="49">
        <v>4.3499999999999996</v>
      </c>
      <c r="E32" s="49">
        <v>5.23</v>
      </c>
      <c r="F32" s="49">
        <v>17.57</v>
      </c>
      <c r="G32" s="49">
        <v>114.8</v>
      </c>
      <c r="H32" s="49">
        <v>1.36</v>
      </c>
      <c r="I32" s="50">
        <v>88</v>
      </c>
    </row>
    <row r="33" spans="1:9" ht="24" customHeight="1" x14ac:dyDescent="0.35">
      <c r="A33" s="46" t="s">
        <v>13</v>
      </c>
      <c r="B33" s="47" t="s">
        <v>56</v>
      </c>
      <c r="C33" s="48">
        <v>180</v>
      </c>
      <c r="D33" s="49">
        <v>2.85</v>
      </c>
      <c r="E33" s="49">
        <v>2.41</v>
      </c>
      <c r="F33" s="49">
        <v>14.36</v>
      </c>
      <c r="G33" s="49">
        <v>91</v>
      </c>
      <c r="H33" s="49">
        <v>1.17</v>
      </c>
      <c r="I33" s="50">
        <v>395</v>
      </c>
    </row>
    <row r="34" spans="1:9" ht="24" customHeight="1" x14ac:dyDescent="0.35">
      <c r="A34" s="46" t="s">
        <v>13</v>
      </c>
      <c r="B34" s="47" t="s">
        <v>99</v>
      </c>
      <c r="C34" s="50">
        <v>30</v>
      </c>
      <c r="D34" s="49">
        <v>1.5074999999999998</v>
      </c>
      <c r="E34" s="49">
        <v>2.9025000000000003</v>
      </c>
      <c r="F34" s="49">
        <v>9.0975000000000001</v>
      </c>
      <c r="G34" s="49">
        <v>68.497500000000002</v>
      </c>
      <c r="H34" s="49">
        <v>0</v>
      </c>
      <c r="I34" s="50">
        <v>1</v>
      </c>
    </row>
    <row r="35" spans="1:9" s="68" customFormat="1" ht="24" customHeight="1" x14ac:dyDescent="0.4">
      <c r="A35" s="112" t="s">
        <v>17</v>
      </c>
      <c r="B35" s="113"/>
      <c r="C35" s="65">
        <v>350</v>
      </c>
      <c r="D35" s="66">
        <f>SUM(D32:D34)</f>
        <v>8.7074999999999996</v>
      </c>
      <c r="E35" s="66">
        <f>SUM(E32:E34)</f>
        <v>10.5425</v>
      </c>
      <c r="F35" s="66">
        <f>SUM(F32:F34)</f>
        <v>41.027500000000003</v>
      </c>
      <c r="G35" s="66">
        <f>SUM(G32:G34)</f>
        <v>274.29750000000001</v>
      </c>
      <c r="H35" s="66">
        <f>SUM(H32:H34)</f>
        <v>2.5300000000000002</v>
      </c>
      <c r="I35" s="67"/>
    </row>
    <row r="36" spans="1:9" ht="24" customHeight="1" x14ac:dyDescent="0.35">
      <c r="A36" s="46" t="s">
        <v>18</v>
      </c>
      <c r="B36" s="47" t="s">
        <v>39</v>
      </c>
      <c r="C36" s="48">
        <v>150</v>
      </c>
      <c r="D36" s="49">
        <f>0.07*1.5</f>
        <v>0.10500000000000001</v>
      </c>
      <c r="E36" s="49">
        <f>5.45*1.5</f>
        <v>8.1750000000000007</v>
      </c>
      <c r="F36" s="49">
        <f>10.94*1.5</f>
        <v>16.41</v>
      </c>
      <c r="G36" s="49">
        <v>70</v>
      </c>
      <c r="H36" s="49">
        <f>0.44*1.5</f>
        <v>0.66</v>
      </c>
      <c r="I36" s="50">
        <v>372</v>
      </c>
    </row>
    <row r="37" spans="1:9" s="68" customFormat="1" ht="24" customHeight="1" x14ac:dyDescent="0.4">
      <c r="A37" s="112" t="s">
        <v>17</v>
      </c>
      <c r="B37" s="113"/>
      <c r="C37" s="65">
        <f t="shared" ref="C37:H37" si="5">SUM(C36)</f>
        <v>150</v>
      </c>
      <c r="D37" s="66">
        <f t="shared" si="5"/>
        <v>0.10500000000000001</v>
      </c>
      <c r="E37" s="66">
        <f t="shared" si="5"/>
        <v>8.1750000000000007</v>
      </c>
      <c r="F37" s="66">
        <f t="shared" si="5"/>
        <v>16.41</v>
      </c>
      <c r="G37" s="66">
        <f t="shared" si="5"/>
        <v>70</v>
      </c>
      <c r="H37" s="66">
        <f t="shared" si="5"/>
        <v>0.66</v>
      </c>
      <c r="I37" s="67"/>
    </row>
    <row r="38" spans="1:9" ht="24" customHeight="1" x14ac:dyDescent="0.35">
      <c r="A38" s="46" t="s">
        <v>20</v>
      </c>
      <c r="B38" s="47" t="s">
        <v>26</v>
      </c>
      <c r="C38" s="48">
        <v>40</v>
      </c>
      <c r="D38" s="49">
        <v>0.61</v>
      </c>
      <c r="E38" s="49">
        <v>0.44</v>
      </c>
      <c r="F38" s="49">
        <v>17.559999999999999</v>
      </c>
      <c r="G38" s="49">
        <v>75.2</v>
      </c>
      <c r="H38" s="49">
        <v>0</v>
      </c>
      <c r="I38" s="50">
        <v>1</v>
      </c>
    </row>
    <row r="39" spans="1:9" ht="24" customHeight="1" x14ac:dyDescent="0.35">
      <c r="A39" s="46" t="s">
        <v>20</v>
      </c>
      <c r="B39" s="47" t="s">
        <v>100</v>
      </c>
      <c r="C39" s="48">
        <v>150</v>
      </c>
      <c r="D39" s="49">
        <v>3.6</v>
      </c>
      <c r="E39" s="49">
        <v>6.86</v>
      </c>
      <c r="F39" s="49">
        <v>8.25</v>
      </c>
      <c r="G39" s="49">
        <v>109.14</v>
      </c>
      <c r="H39" s="49">
        <v>4.78</v>
      </c>
      <c r="I39" s="50">
        <v>80</v>
      </c>
    </row>
    <row r="40" spans="1:9" ht="24" customHeight="1" x14ac:dyDescent="0.35">
      <c r="A40" s="46" t="s">
        <v>20</v>
      </c>
      <c r="B40" s="47" t="s">
        <v>41</v>
      </c>
      <c r="C40" s="48">
        <v>50</v>
      </c>
      <c r="D40" s="49">
        <v>6.31</v>
      </c>
      <c r="E40" s="49">
        <v>7.87</v>
      </c>
      <c r="F40" s="49">
        <v>3.66</v>
      </c>
      <c r="G40" s="49">
        <v>96.28</v>
      </c>
      <c r="H40" s="49">
        <v>0.57999999999999996</v>
      </c>
      <c r="I40" s="50">
        <v>161</v>
      </c>
    </row>
    <row r="41" spans="1:9" ht="24" customHeight="1" x14ac:dyDescent="0.35">
      <c r="A41" s="46" t="s">
        <v>20</v>
      </c>
      <c r="B41" s="47" t="s">
        <v>101</v>
      </c>
      <c r="C41" s="48">
        <v>110</v>
      </c>
      <c r="D41" s="49">
        <v>2.2091666666666701</v>
      </c>
      <c r="E41" s="49">
        <v>4.14333333333333</v>
      </c>
      <c r="F41" s="49">
        <v>6.43</v>
      </c>
      <c r="G41" s="49">
        <v>80.3</v>
      </c>
      <c r="H41" s="49">
        <v>11.12</v>
      </c>
      <c r="I41" s="50">
        <v>200</v>
      </c>
    </row>
    <row r="42" spans="1:9" ht="24" customHeight="1" x14ac:dyDescent="0.35">
      <c r="A42" s="46" t="s">
        <v>20</v>
      </c>
      <c r="B42" s="47" t="s">
        <v>89</v>
      </c>
      <c r="C42" s="48">
        <v>40</v>
      </c>
      <c r="D42" s="49">
        <v>0.48</v>
      </c>
      <c r="E42" s="49">
        <v>1.88</v>
      </c>
      <c r="F42" s="49">
        <v>3.08</v>
      </c>
      <c r="G42" s="49">
        <v>31.2</v>
      </c>
      <c r="H42" s="49">
        <v>3.82</v>
      </c>
      <c r="I42" s="50">
        <v>53</v>
      </c>
    </row>
    <row r="43" spans="1:9" ht="24" customHeight="1" x14ac:dyDescent="0.35">
      <c r="A43" s="46" t="s">
        <v>20</v>
      </c>
      <c r="B43" s="47" t="s">
        <v>44</v>
      </c>
      <c r="C43" s="48">
        <v>150</v>
      </c>
      <c r="D43" s="49">
        <v>0</v>
      </c>
      <c r="E43" s="49">
        <v>4.1666666666666701E-3</v>
      </c>
      <c r="F43" s="49">
        <v>6.4</v>
      </c>
      <c r="G43" s="49">
        <v>97</v>
      </c>
      <c r="H43" s="49">
        <v>15</v>
      </c>
      <c r="I43" s="50">
        <v>233</v>
      </c>
    </row>
    <row r="44" spans="1:9" s="68" customFormat="1" ht="24" customHeight="1" x14ac:dyDescent="0.4">
      <c r="A44" s="112" t="s">
        <v>17</v>
      </c>
      <c r="B44" s="113"/>
      <c r="C44" s="65">
        <f t="shared" ref="C44:H44" si="6">SUM(C38:C43)</f>
        <v>540</v>
      </c>
      <c r="D44" s="66">
        <f t="shared" si="6"/>
        <v>13.20916666666667</v>
      </c>
      <c r="E44" s="66">
        <f t="shared" si="6"/>
        <v>21.197499999999998</v>
      </c>
      <c r="F44" s="66">
        <f t="shared" si="6"/>
        <v>45.379999999999995</v>
      </c>
      <c r="G44" s="66">
        <f t="shared" si="6"/>
        <v>489.12</v>
      </c>
      <c r="H44" s="66">
        <f t="shared" si="6"/>
        <v>35.299999999999997</v>
      </c>
      <c r="I44" s="67"/>
    </row>
    <row r="45" spans="1:9" ht="24" customHeight="1" x14ac:dyDescent="0.35">
      <c r="A45" s="46" t="s">
        <v>27</v>
      </c>
      <c r="B45" s="47" t="s">
        <v>28</v>
      </c>
      <c r="C45" s="48">
        <v>150</v>
      </c>
      <c r="D45" s="49">
        <v>4.2</v>
      </c>
      <c r="E45" s="49">
        <v>3.75</v>
      </c>
      <c r="F45" s="49">
        <v>6</v>
      </c>
      <c r="G45" s="49">
        <v>75</v>
      </c>
      <c r="H45" s="49">
        <v>1.1200000000000001</v>
      </c>
      <c r="I45" s="50">
        <v>401</v>
      </c>
    </row>
    <row r="46" spans="1:9" ht="24" customHeight="1" x14ac:dyDescent="0.35">
      <c r="A46" s="46" t="s">
        <v>27</v>
      </c>
      <c r="B46" s="47" t="s">
        <v>29</v>
      </c>
      <c r="C46" s="48">
        <v>12</v>
      </c>
      <c r="D46" s="49">
        <v>0.67200000000000004</v>
      </c>
      <c r="E46" s="49">
        <v>0.73199999999999998</v>
      </c>
      <c r="F46" s="49">
        <v>8.8199999999999985</v>
      </c>
      <c r="G46" s="49">
        <v>48.84</v>
      </c>
      <c r="H46" s="49">
        <v>0</v>
      </c>
      <c r="I46" s="50">
        <v>151</v>
      </c>
    </row>
    <row r="47" spans="1:9" ht="24" customHeight="1" x14ac:dyDescent="0.35">
      <c r="A47" s="46" t="s">
        <v>27</v>
      </c>
      <c r="B47" s="47" t="s">
        <v>144</v>
      </c>
      <c r="C47" s="48">
        <v>95</v>
      </c>
      <c r="D47" s="49">
        <v>0.38</v>
      </c>
      <c r="E47" s="49">
        <v>0</v>
      </c>
      <c r="F47" s="49">
        <v>9.2909999999999986</v>
      </c>
      <c r="G47" s="49">
        <v>89.3</v>
      </c>
      <c r="H47" s="49">
        <v>3.7905000000000002</v>
      </c>
      <c r="I47" s="50">
        <v>338</v>
      </c>
    </row>
    <row r="48" spans="1:9" s="68" customFormat="1" ht="24" customHeight="1" x14ac:dyDescent="0.4">
      <c r="A48" s="112" t="s">
        <v>17</v>
      </c>
      <c r="B48" s="113"/>
      <c r="C48" s="65">
        <f t="shared" ref="C48:H48" si="7">SUM(C45:C47)</f>
        <v>257</v>
      </c>
      <c r="D48" s="66">
        <f t="shared" si="7"/>
        <v>5.2519999999999998</v>
      </c>
      <c r="E48" s="66">
        <f t="shared" si="7"/>
        <v>4.4820000000000002</v>
      </c>
      <c r="F48" s="66">
        <f t="shared" si="7"/>
        <v>24.110999999999997</v>
      </c>
      <c r="G48" s="66">
        <f t="shared" si="7"/>
        <v>213.14</v>
      </c>
      <c r="H48" s="66">
        <f t="shared" si="7"/>
        <v>4.9105000000000008</v>
      </c>
      <c r="I48" s="67"/>
    </row>
    <row r="49" spans="1:9" ht="24" customHeight="1" x14ac:dyDescent="0.35">
      <c r="A49" s="46" t="s">
        <v>31</v>
      </c>
      <c r="B49" s="27" t="s">
        <v>126</v>
      </c>
      <c r="C49" s="28">
        <v>150</v>
      </c>
      <c r="D49" s="29">
        <v>4.2</v>
      </c>
      <c r="E49" s="29">
        <v>1.92</v>
      </c>
      <c r="F49" s="29">
        <v>31</v>
      </c>
      <c r="G49" s="29">
        <v>138</v>
      </c>
      <c r="H49" s="29">
        <v>0</v>
      </c>
      <c r="I49" s="28">
        <v>10</v>
      </c>
    </row>
    <row r="50" spans="1:9" ht="24" customHeight="1" x14ac:dyDescent="0.35">
      <c r="A50" s="46" t="s">
        <v>31</v>
      </c>
      <c r="B50" s="27" t="s">
        <v>61</v>
      </c>
      <c r="C50" s="28">
        <v>40</v>
      </c>
      <c r="D50" s="29">
        <v>5.08</v>
      </c>
      <c r="E50" s="29">
        <v>4.5999999999999996</v>
      </c>
      <c r="F50" s="29">
        <v>0.28000000000000003</v>
      </c>
      <c r="G50" s="29">
        <v>63</v>
      </c>
      <c r="H50" s="29">
        <v>0</v>
      </c>
      <c r="I50" s="28">
        <v>213</v>
      </c>
    </row>
    <row r="51" spans="1:9" ht="24" customHeight="1" x14ac:dyDescent="0.35">
      <c r="A51" s="46" t="s">
        <v>31</v>
      </c>
      <c r="B51" s="47" t="s">
        <v>34</v>
      </c>
      <c r="C51" s="48">
        <v>170</v>
      </c>
      <c r="D51" s="49">
        <v>1.43</v>
      </c>
      <c r="E51" s="49">
        <v>0</v>
      </c>
      <c r="F51" s="49">
        <v>10.69</v>
      </c>
      <c r="G51" s="49">
        <v>59.67</v>
      </c>
      <c r="H51" s="49">
        <v>0</v>
      </c>
      <c r="I51" s="50">
        <v>411</v>
      </c>
    </row>
    <row r="52" spans="1:9" ht="24" customHeight="1" x14ac:dyDescent="0.35">
      <c r="A52" s="46" t="s">
        <v>31</v>
      </c>
      <c r="B52" s="47" t="s">
        <v>155</v>
      </c>
      <c r="C52" s="48">
        <v>40</v>
      </c>
      <c r="D52" s="49">
        <v>3.7714285714285714</v>
      </c>
      <c r="E52" s="49">
        <v>1.2571428571428571</v>
      </c>
      <c r="F52" s="49">
        <v>25.828571428571429</v>
      </c>
      <c r="G52" s="49">
        <v>129.14285714285714</v>
      </c>
      <c r="H52" s="49">
        <v>0.11428571428571428</v>
      </c>
      <c r="I52" s="50">
        <v>477</v>
      </c>
    </row>
    <row r="53" spans="1:9" s="68" customFormat="1" ht="24" customHeight="1" x14ac:dyDescent="0.4">
      <c r="A53" s="112" t="s">
        <v>17</v>
      </c>
      <c r="B53" s="113"/>
      <c r="C53" s="65">
        <f t="shared" ref="C53:H53" si="8">SUM(C49:C52)</f>
        <v>400</v>
      </c>
      <c r="D53" s="66">
        <f t="shared" si="8"/>
        <v>14.481428571428573</v>
      </c>
      <c r="E53" s="66">
        <f t="shared" si="8"/>
        <v>7.7771428571428567</v>
      </c>
      <c r="F53" s="66">
        <f t="shared" si="8"/>
        <v>67.798571428571421</v>
      </c>
      <c r="G53" s="66">
        <f>SUM(G49:G52)</f>
        <v>389.81285714285718</v>
      </c>
      <c r="H53" s="66">
        <f t="shared" si="8"/>
        <v>0.11428571428571428</v>
      </c>
      <c r="I53" s="67"/>
    </row>
    <row r="54" spans="1:9" s="77" customFormat="1" ht="24" customHeight="1" x14ac:dyDescent="0.4">
      <c r="A54" s="73" t="s">
        <v>36</v>
      </c>
      <c r="B54" s="73"/>
      <c r="C54" s="74">
        <f t="shared" ref="C54:H54" si="9">C53+C48+C44+C37+C35</f>
        <v>1697</v>
      </c>
      <c r="D54" s="75">
        <f t="shared" si="9"/>
        <v>41.755095238095237</v>
      </c>
      <c r="E54" s="75">
        <f t="shared" si="9"/>
        <v>52.174142857142854</v>
      </c>
      <c r="F54" s="75">
        <f t="shared" si="9"/>
        <v>194.72707142857141</v>
      </c>
      <c r="G54" s="75">
        <f t="shared" si="9"/>
        <v>1436.3703571428573</v>
      </c>
      <c r="H54" s="75">
        <f t="shared" si="9"/>
        <v>43.514785714285708</v>
      </c>
      <c r="I54" s="76"/>
    </row>
    <row r="55" spans="1:9" s="72" customFormat="1" ht="24" customHeight="1" x14ac:dyDescent="0.4">
      <c r="A55" s="78"/>
      <c r="B55" s="78"/>
      <c r="C55" s="79"/>
      <c r="D55" s="79"/>
      <c r="E55" s="79"/>
      <c r="F55" s="79"/>
      <c r="G55" s="79"/>
      <c r="H55" s="79"/>
      <c r="I55" s="81"/>
    </row>
    <row r="56" spans="1:9" s="61" customFormat="1" ht="24" customHeight="1" x14ac:dyDescent="0.4">
      <c r="A56" s="73" t="s">
        <v>47</v>
      </c>
      <c r="B56" s="46"/>
      <c r="C56" s="60"/>
      <c r="D56" s="60"/>
      <c r="E56" s="60"/>
      <c r="F56" s="60"/>
      <c r="G56" s="60"/>
      <c r="H56" s="60"/>
      <c r="I56" s="82"/>
    </row>
    <row r="57" spans="1:9" s="23" customFormat="1" ht="24" customHeight="1" x14ac:dyDescent="0.4">
      <c r="A57" s="98" t="s">
        <v>3</v>
      </c>
      <c r="B57" s="110" t="s">
        <v>4</v>
      </c>
      <c r="C57" s="100" t="s">
        <v>5</v>
      </c>
      <c r="D57" s="101" t="s">
        <v>6</v>
      </c>
      <c r="E57" s="101"/>
      <c r="F57" s="101"/>
      <c r="G57" s="102" t="s">
        <v>118</v>
      </c>
      <c r="H57" s="107" t="s">
        <v>8</v>
      </c>
      <c r="I57" s="108" t="s">
        <v>9</v>
      </c>
    </row>
    <row r="58" spans="1:9" s="25" customFormat="1" ht="24" customHeight="1" x14ac:dyDescent="0.4">
      <c r="A58" s="98"/>
      <c r="B58" s="110"/>
      <c r="C58" s="100"/>
      <c r="D58" s="24" t="s">
        <v>10</v>
      </c>
      <c r="E58" s="24" t="s">
        <v>11</v>
      </c>
      <c r="F58" s="24" t="s">
        <v>12</v>
      </c>
      <c r="G58" s="102"/>
      <c r="H58" s="107"/>
      <c r="I58" s="108"/>
    </row>
    <row r="59" spans="1:9" ht="24" customHeight="1" x14ac:dyDescent="0.35">
      <c r="A59" s="46" t="s">
        <v>13</v>
      </c>
      <c r="B59" s="47" t="s">
        <v>103</v>
      </c>
      <c r="C59" s="50">
        <v>140</v>
      </c>
      <c r="D59" s="49">
        <v>4.5599999999999996</v>
      </c>
      <c r="E59" s="49">
        <v>5.26</v>
      </c>
      <c r="F59" s="49">
        <v>17.45</v>
      </c>
      <c r="G59" s="49">
        <v>118.45</v>
      </c>
      <c r="H59" s="49">
        <v>1.27</v>
      </c>
      <c r="I59" s="50">
        <v>96</v>
      </c>
    </row>
    <row r="60" spans="1:9" ht="24" customHeight="1" x14ac:dyDescent="0.35">
      <c r="A60" s="46" t="s">
        <v>13</v>
      </c>
      <c r="B60" s="47" t="s">
        <v>15</v>
      </c>
      <c r="C60" s="50">
        <v>170</v>
      </c>
      <c r="D60" s="49">
        <v>3.4661111111111111</v>
      </c>
      <c r="E60" s="49">
        <v>3.0127777777777776</v>
      </c>
      <c r="F60" s="49">
        <v>14.941111111111111</v>
      </c>
      <c r="G60" s="49">
        <v>85</v>
      </c>
      <c r="H60" s="49">
        <v>1.3505555555555555</v>
      </c>
      <c r="I60" s="50">
        <v>397</v>
      </c>
    </row>
    <row r="61" spans="1:9" ht="24" customHeight="1" x14ac:dyDescent="0.35">
      <c r="A61" s="46" t="s">
        <v>13</v>
      </c>
      <c r="B61" s="47" t="s">
        <v>16</v>
      </c>
      <c r="C61" s="50">
        <v>40</v>
      </c>
      <c r="D61" s="49">
        <v>3.61</v>
      </c>
      <c r="E61" s="49">
        <v>5.4</v>
      </c>
      <c r="F61" s="49">
        <v>9.75</v>
      </c>
      <c r="G61" s="49">
        <v>83</v>
      </c>
      <c r="H61" s="49">
        <v>0.14000000000000001</v>
      </c>
      <c r="I61" s="50">
        <v>1</v>
      </c>
    </row>
    <row r="62" spans="1:9" s="68" customFormat="1" ht="24" customHeight="1" x14ac:dyDescent="0.4">
      <c r="A62" s="112" t="s">
        <v>17</v>
      </c>
      <c r="B62" s="113"/>
      <c r="C62" s="65">
        <f>SUM(C59:C61)</f>
        <v>350</v>
      </c>
      <c r="D62" s="66">
        <f>SUM(D59:D61)</f>
        <v>11.636111111111109</v>
      </c>
      <c r="E62" s="66">
        <f>SUM(E59:E61)</f>
        <v>13.672777777777778</v>
      </c>
      <c r="F62" s="66">
        <f>SUM(F59:F61)</f>
        <v>42.141111111111108</v>
      </c>
      <c r="G62" s="66">
        <v>291.45</v>
      </c>
      <c r="H62" s="66">
        <f>SUM(H59:H61)</f>
        <v>2.7605555555555559</v>
      </c>
      <c r="I62" s="67"/>
    </row>
    <row r="63" spans="1:9" ht="24" customHeight="1" x14ac:dyDescent="0.35">
      <c r="A63" s="46" t="s">
        <v>18</v>
      </c>
      <c r="B63" s="47" t="s">
        <v>19</v>
      </c>
      <c r="C63" s="48">
        <v>150</v>
      </c>
      <c r="D63" s="49">
        <v>0</v>
      </c>
      <c r="E63" s="49">
        <v>0</v>
      </c>
      <c r="F63" s="49">
        <v>16.8</v>
      </c>
      <c r="G63" s="49">
        <v>70</v>
      </c>
      <c r="H63" s="49">
        <v>4.5</v>
      </c>
      <c r="I63" s="50">
        <v>399</v>
      </c>
    </row>
    <row r="64" spans="1:9" s="68" customFormat="1" ht="24" customHeight="1" x14ac:dyDescent="0.4">
      <c r="A64" s="112" t="s">
        <v>17</v>
      </c>
      <c r="B64" s="113"/>
      <c r="C64" s="65">
        <f t="shared" ref="C64:H64" si="10">SUM(C63)</f>
        <v>150</v>
      </c>
      <c r="D64" s="65">
        <f t="shared" si="10"/>
        <v>0</v>
      </c>
      <c r="E64" s="65">
        <f t="shared" si="10"/>
        <v>0</v>
      </c>
      <c r="F64" s="65">
        <f t="shared" si="10"/>
        <v>16.8</v>
      </c>
      <c r="G64" s="65">
        <f t="shared" si="10"/>
        <v>70</v>
      </c>
      <c r="H64" s="65">
        <f t="shared" si="10"/>
        <v>4.5</v>
      </c>
      <c r="I64" s="67"/>
    </row>
    <row r="65" spans="1:1015" ht="24" customHeight="1" x14ac:dyDescent="0.35">
      <c r="A65" s="46" t="s">
        <v>20</v>
      </c>
      <c r="B65" s="47" t="s">
        <v>26</v>
      </c>
      <c r="C65" s="48">
        <v>40</v>
      </c>
      <c r="D65" s="49">
        <v>0.61</v>
      </c>
      <c r="E65" s="49">
        <v>0.44</v>
      </c>
      <c r="F65" s="49">
        <v>17.559999999999999</v>
      </c>
      <c r="G65" s="49">
        <v>75.2</v>
      </c>
      <c r="H65" s="49">
        <v>0</v>
      </c>
      <c r="I65" s="50">
        <v>1</v>
      </c>
    </row>
    <row r="66" spans="1:1015" ht="24" customHeight="1" x14ac:dyDescent="0.35">
      <c r="A66" s="46" t="s">
        <v>20</v>
      </c>
      <c r="B66" s="47" t="s">
        <v>51</v>
      </c>
      <c r="C66" s="48">
        <v>150</v>
      </c>
      <c r="D66" s="49">
        <v>4.07</v>
      </c>
      <c r="E66" s="49">
        <v>1.68</v>
      </c>
      <c r="F66" s="49">
        <v>10.8</v>
      </c>
      <c r="G66" s="49">
        <v>81.75</v>
      </c>
      <c r="H66" s="49">
        <v>8.4</v>
      </c>
      <c r="I66" s="50">
        <v>84</v>
      </c>
    </row>
    <row r="67" spans="1:1015" ht="24" customHeight="1" x14ac:dyDescent="0.35">
      <c r="A67" s="46" t="s">
        <v>20</v>
      </c>
      <c r="B67" s="27" t="s">
        <v>133</v>
      </c>
      <c r="C67" s="48">
        <v>120</v>
      </c>
      <c r="D67" s="49">
        <v>2.44</v>
      </c>
      <c r="E67" s="49">
        <v>3.47</v>
      </c>
      <c r="F67" s="49">
        <v>18.420000000000002</v>
      </c>
      <c r="G67" s="49">
        <v>113.93</v>
      </c>
      <c r="H67" s="49">
        <v>16.809999999999999</v>
      </c>
      <c r="I67" s="50">
        <v>67</v>
      </c>
    </row>
    <row r="68" spans="1:1015" ht="24" customHeight="1" x14ac:dyDescent="0.35">
      <c r="A68" s="46" t="s">
        <v>20</v>
      </c>
      <c r="B68" s="27" t="s">
        <v>151</v>
      </c>
      <c r="C68" s="48">
        <v>50</v>
      </c>
      <c r="D68" s="49">
        <v>12.9</v>
      </c>
      <c r="E68" s="49">
        <v>7.5</v>
      </c>
      <c r="F68" s="49">
        <v>0.4</v>
      </c>
      <c r="G68" s="49">
        <v>136.69999999999999</v>
      </c>
      <c r="H68" s="49">
        <v>10.199999999999999</v>
      </c>
      <c r="I68" s="50">
        <v>256</v>
      </c>
    </row>
    <row r="69" spans="1:1015" ht="24" customHeight="1" x14ac:dyDescent="0.35">
      <c r="A69" s="26" t="s">
        <v>20</v>
      </c>
      <c r="B69" s="27" t="s">
        <v>53</v>
      </c>
      <c r="C69" s="28">
        <v>40</v>
      </c>
      <c r="D69" s="29">
        <v>0.49333333333333301</v>
      </c>
      <c r="E69" s="29">
        <v>3.0266666666666699</v>
      </c>
      <c r="F69" s="29">
        <v>2.4866666666666699</v>
      </c>
      <c r="G69" s="29">
        <v>40.6666666666667</v>
      </c>
      <c r="H69" s="29">
        <v>1.67</v>
      </c>
      <c r="I69" s="83">
        <v>11</v>
      </c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</row>
    <row r="70" spans="1:1015" ht="24" customHeight="1" x14ac:dyDescent="0.35">
      <c r="A70" s="46" t="s">
        <v>20</v>
      </c>
      <c r="B70" s="47" t="s">
        <v>102</v>
      </c>
      <c r="C70" s="48">
        <v>150</v>
      </c>
      <c r="D70" s="49">
        <v>0.21</v>
      </c>
      <c r="E70" s="49">
        <v>0</v>
      </c>
      <c r="F70" s="49">
        <v>15.52</v>
      </c>
      <c r="G70" s="49">
        <v>64</v>
      </c>
      <c r="H70" s="49">
        <v>0.87</v>
      </c>
      <c r="I70" s="50">
        <v>374</v>
      </c>
    </row>
    <row r="71" spans="1:1015" s="68" customFormat="1" ht="24" customHeight="1" x14ac:dyDescent="0.4">
      <c r="A71" s="112" t="s">
        <v>17</v>
      </c>
      <c r="B71" s="113"/>
      <c r="C71" s="65">
        <f t="shared" ref="C71:H71" si="11">SUM(C65:C70)</f>
        <v>550</v>
      </c>
      <c r="D71" s="66">
        <f t="shared" si="11"/>
        <v>20.723333333333336</v>
      </c>
      <c r="E71" s="66">
        <f t="shared" si="11"/>
        <v>16.116666666666671</v>
      </c>
      <c r="F71" s="66">
        <f t="shared" si="11"/>
        <v>65.186666666666667</v>
      </c>
      <c r="G71" s="66">
        <f t="shared" si="11"/>
        <v>512.24666666666667</v>
      </c>
      <c r="H71" s="66">
        <f t="shared" si="11"/>
        <v>37.949999999999996</v>
      </c>
      <c r="I71" s="67"/>
    </row>
    <row r="72" spans="1:1015" ht="24" customHeight="1" x14ac:dyDescent="0.35">
      <c r="A72" s="46" t="s">
        <v>27</v>
      </c>
      <c r="B72" s="47" t="s">
        <v>28</v>
      </c>
      <c r="C72" s="48">
        <v>150</v>
      </c>
      <c r="D72" s="49">
        <v>4.2</v>
      </c>
      <c r="E72" s="49">
        <v>3.75</v>
      </c>
      <c r="F72" s="49">
        <v>6</v>
      </c>
      <c r="G72" s="49">
        <v>75</v>
      </c>
      <c r="H72" s="49">
        <v>1.05</v>
      </c>
      <c r="I72" s="50">
        <v>401</v>
      </c>
    </row>
    <row r="73" spans="1:1015" ht="24" customHeight="1" x14ac:dyDescent="0.35">
      <c r="A73" s="46" t="s">
        <v>27</v>
      </c>
      <c r="B73" s="47" t="s">
        <v>29</v>
      </c>
      <c r="C73" s="48">
        <v>12</v>
      </c>
      <c r="D73" s="49">
        <v>0.67200000000000004</v>
      </c>
      <c r="E73" s="49">
        <v>0.73199999999999998</v>
      </c>
      <c r="F73" s="49">
        <v>8.8199999999999985</v>
      </c>
      <c r="G73" s="49">
        <v>48.84</v>
      </c>
      <c r="H73" s="49">
        <v>0</v>
      </c>
      <c r="I73" s="50">
        <v>151</v>
      </c>
    </row>
    <row r="74" spans="1:1015" ht="24" customHeight="1" x14ac:dyDescent="0.35">
      <c r="A74" s="46" t="s">
        <v>27</v>
      </c>
      <c r="B74" s="47" t="s">
        <v>144</v>
      </c>
      <c r="C74" s="48">
        <v>95</v>
      </c>
      <c r="D74" s="49">
        <v>0.38</v>
      </c>
      <c r="E74" s="49">
        <v>0</v>
      </c>
      <c r="F74" s="49">
        <v>9.2909999999999986</v>
      </c>
      <c r="G74" s="49">
        <v>89.3</v>
      </c>
      <c r="H74" s="49">
        <v>3.7905000000000002</v>
      </c>
      <c r="I74" s="50">
        <v>338</v>
      </c>
    </row>
    <row r="75" spans="1:1015" s="68" customFormat="1" ht="24" customHeight="1" x14ac:dyDescent="0.4">
      <c r="A75" s="112" t="s">
        <v>17</v>
      </c>
      <c r="B75" s="113"/>
      <c r="C75" s="65">
        <f t="shared" ref="C75:H75" si="12">SUM(C72:C74)</f>
        <v>257</v>
      </c>
      <c r="D75" s="66">
        <f t="shared" si="12"/>
        <v>5.2519999999999998</v>
      </c>
      <c r="E75" s="66">
        <f t="shared" si="12"/>
        <v>4.4820000000000002</v>
      </c>
      <c r="F75" s="66">
        <f t="shared" si="12"/>
        <v>24.110999999999997</v>
      </c>
      <c r="G75" s="66">
        <f t="shared" si="12"/>
        <v>213.14</v>
      </c>
      <c r="H75" s="66">
        <f t="shared" si="12"/>
        <v>4.8405000000000005</v>
      </c>
      <c r="I75" s="67"/>
    </row>
    <row r="76" spans="1:1015" ht="24" customHeight="1" x14ac:dyDescent="0.35">
      <c r="A76" s="46" t="s">
        <v>31</v>
      </c>
      <c r="B76" s="47" t="s">
        <v>146</v>
      </c>
      <c r="C76" s="48">
        <v>180</v>
      </c>
      <c r="D76" s="49">
        <v>15.887999999999998</v>
      </c>
      <c r="E76" s="49">
        <v>10.176</v>
      </c>
      <c r="F76" s="49">
        <v>22.788</v>
      </c>
      <c r="G76" s="49">
        <v>246.37200000000001</v>
      </c>
      <c r="H76" s="49">
        <v>22.536000000000001</v>
      </c>
      <c r="I76" s="50">
        <v>315</v>
      </c>
    </row>
    <row r="77" spans="1:1015" ht="24" customHeight="1" x14ac:dyDescent="0.35">
      <c r="A77" s="46" t="s">
        <v>31</v>
      </c>
      <c r="B77" s="47" t="s">
        <v>34</v>
      </c>
      <c r="C77" s="48">
        <v>180</v>
      </c>
      <c r="D77" s="49">
        <v>1.512</v>
      </c>
      <c r="E77" s="49">
        <v>0</v>
      </c>
      <c r="F77" s="49">
        <v>11.316000000000001</v>
      </c>
      <c r="G77" s="49">
        <v>63.18</v>
      </c>
      <c r="H77" s="49">
        <v>0</v>
      </c>
      <c r="I77" s="50">
        <v>411</v>
      </c>
    </row>
    <row r="78" spans="1:1015" ht="24" customHeight="1" x14ac:dyDescent="0.35">
      <c r="A78" s="46" t="s">
        <v>31</v>
      </c>
      <c r="B78" s="47" t="s">
        <v>152</v>
      </c>
      <c r="C78" s="48">
        <v>40</v>
      </c>
      <c r="D78" s="49">
        <v>2.0099999999999998</v>
      </c>
      <c r="E78" s="49">
        <v>3.87</v>
      </c>
      <c r="F78" s="49">
        <v>12.13</v>
      </c>
      <c r="G78" s="49">
        <v>91.33</v>
      </c>
      <c r="H78" s="49">
        <v>0</v>
      </c>
      <c r="I78" s="50">
        <v>1</v>
      </c>
    </row>
    <row r="79" spans="1:1015" s="68" customFormat="1" ht="24" customHeight="1" x14ac:dyDescent="0.4">
      <c r="A79" s="112" t="s">
        <v>17</v>
      </c>
      <c r="B79" s="113"/>
      <c r="C79" s="67">
        <f>SUM(C76:C78)</f>
        <v>400</v>
      </c>
      <c r="D79" s="66">
        <f t="shared" ref="D79:H79" si="13">SUM(D76:D78)</f>
        <v>19.409999999999997</v>
      </c>
      <c r="E79" s="66">
        <f t="shared" si="13"/>
        <v>14.045999999999999</v>
      </c>
      <c r="F79" s="66">
        <f t="shared" si="13"/>
        <v>46.234000000000002</v>
      </c>
      <c r="G79" s="66">
        <f t="shared" si="13"/>
        <v>400.88200000000001</v>
      </c>
      <c r="H79" s="66">
        <f t="shared" si="13"/>
        <v>22.536000000000001</v>
      </c>
      <c r="I79" s="67"/>
    </row>
    <row r="80" spans="1:1015" s="77" customFormat="1" ht="24" customHeight="1" x14ac:dyDescent="0.4">
      <c r="A80" s="73" t="s">
        <v>36</v>
      </c>
      <c r="B80" s="73"/>
      <c r="C80" s="74">
        <f t="shared" ref="C80:H80" si="14">C79+C75+C71+C64+C62</f>
        <v>1707</v>
      </c>
      <c r="D80" s="75">
        <f t="shared" si="14"/>
        <v>57.021444444444441</v>
      </c>
      <c r="E80" s="75">
        <f t="shared" si="14"/>
        <v>48.317444444444448</v>
      </c>
      <c r="F80" s="75">
        <f t="shared" si="14"/>
        <v>194.47277777777779</v>
      </c>
      <c r="G80" s="75">
        <f t="shared" si="14"/>
        <v>1487.7186666666666</v>
      </c>
      <c r="H80" s="75">
        <f t="shared" si="14"/>
        <v>72.587055555555551</v>
      </c>
      <c r="I80" s="76"/>
    </row>
    <row r="81" spans="1:1024" s="72" customFormat="1" ht="24" customHeight="1" x14ac:dyDescent="0.4">
      <c r="A81" s="78"/>
      <c r="B81" s="78"/>
      <c r="C81" s="79"/>
      <c r="D81" s="80"/>
      <c r="E81" s="80"/>
      <c r="F81" s="80"/>
      <c r="G81" s="79"/>
      <c r="H81" s="79"/>
      <c r="I81" s="81"/>
    </row>
    <row r="82" spans="1:1024" s="61" customFormat="1" ht="24" customHeight="1" x14ac:dyDescent="0.4">
      <c r="A82" s="73" t="s">
        <v>55</v>
      </c>
      <c r="B82" s="46"/>
      <c r="C82" s="60"/>
      <c r="D82" s="60"/>
      <c r="E82" s="60"/>
      <c r="F82" s="60"/>
      <c r="G82" s="60"/>
      <c r="H82" s="60"/>
      <c r="I82" s="82"/>
    </row>
    <row r="83" spans="1:1024" s="23" customFormat="1" ht="24" customHeight="1" x14ac:dyDescent="0.4">
      <c r="A83" s="98" t="s">
        <v>3</v>
      </c>
      <c r="B83" s="110" t="s">
        <v>4</v>
      </c>
      <c r="C83" s="100" t="s">
        <v>5</v>
      </c>
      <c r="D83" s="101" t="s">
        <v>6</v>
      </c>
      <c r="E83" s="101"/>
      <c r="F83" s="101"/>
      <c r="G83" s="102" t="s">
        <v>118</v>
      </c>
      <c r="H83" s="107" t="s">
        <v>8</v>
      </c>
      <c r="I83" s="108" t="s">
        <v>9</v>
      </c>
    </row>
    <row r="84" spans="1:1024" s="25" customFormat="1" ht="24" customHeight="1" x14ac:dyDescent="0.4">
      <c r="A84" s="98"/>
      <c r="B84" s="110"/>
      <c r="C84" s="100"/>
      <c r="D84" s="24" t="s">
        <v>10</v>
      </c>
      <c r="E84" s="24" t="s">
        <v>11</v>
      </c>
      <c r="F84" s="24" t="s">
        <v>12</v>
      </c>
      <c r="G84" s="102"/>
      <c r="H84" s="107"/>
      <c r="I84" s="108"/>
    </row>
    <row r="85" spans="1:1024" ht="24" customHeight="1" x14ac:dyDescent="0.35">
      <c r="A85" s="46" t="s">
        <v>13</v>
      </c>
      <c r="B85" s="47" t="s">
        <v>14</v>
      </c>
      <c r="C85" s="48">
        <v>150</v>
      </c>
      <c r="D85" s="49">
        <v>4.3099999999999996</v>
      </c>
      <c r="E85" s="49">
        <v>3.9</v>
      </c>
      <c r="F85" s="49">
        <v>14.12</v>
      </c>
      <c r="G85" s="49">
        <v>118.9</v>
      </c>
      <c r="H85" s="49">
        <v>0.68</v>
      </c>
      <c r="I85" s="50">
        <v>100</v>
      </c>
    </row>
    <row r="86" spans="1:1024" ht="24" customHeight="1" x14ac:dyDescent="0.35">
      <c r="A86" s="46" t="s">
        <v>13</v>
      </c>
      <c r="B86" s="47" t="s">
        <v>38</v>
      </c>
      <c r="C86" s="48">
        <v>180</v>
      </c>
      <c r="D86" s="49">
        <v>2.85</v>
      </c>
      <c r="E86" s="49">
        <v>2.41</v>
      </c>
      <c r="F86" s="49">
        <v>14.36</v>
      </c>
      <c r="G86" s="49">
        <v>91</v>
      </c>
      <c r="H86" s="49">
        <v>1.17</v>
      </c>
      <c r="I86" s="50">
        <v>395</v>
      </c>
    </row>
    <row r="87" spans="1:1024" ht="24" customHeight="1" x14ac:dyDescent="0.35">
      <c r="A87" s="46" t="s">
        <v>13</v>
      </c>
      <c r="B87" s="47" t="s">
        <v>49</v>
      </c>
      <c r="C87" s="48">
        <v>30</v>
      </c>
      <c r="D87" s="49">
        <v>1.5074999999999998</v>
      </c>
      <c r="E87" s="49">
        <v>2.9025000000000003</v>
      </c>
      <c r="F87" s="49">
        <v>9.0975000000000001</v>
      </c>
      <c r="G87" s="49">
        <v>68.497500000000002</v>
      </c>
      <c r="H87" s="49">
        <v>0</v>
      </c>
      <c r="I87" s="50">
        <v>1</v>
      </c>
    </row>
    <row r="88" spans="1:1024" s="88" customFormat="1" ht="24" customHeight="1" x14ac:dyDescent="0.4">
      <c r="A88" s="84" t="s">
        <v>17</v>
      </c>
      <c r="B88" s="84"/>
      <c r="C88" s="85">
        <f t="shared" ref="C88:H88" si="15">SUM(C85:C87)</f>
        <v>360</v>
      </c>
      <c r="D88" s="86">
        <f t="shared" si="15"/>
        <v>8.6675000000000004</v>
      </c>
      <c r="E88" s="86">
        <f t="shared" si="15"/>
        <v>9.2125000000000004</v>
      </c>
      <c r="F88" s="86">
        <f t="shared" si="15"/>
        <v>37.577500000000001</v>
      </c>
      <c r="G88" s="86">
        <f t="shared" si="15"/>
        <v>278.39750000000004</v>
      </c>
      <c r="H88" s="86">
        <f t="shared" si="15"/>
        <v>1.85</v>
      </c>
      <c r="I88" s="87"/>
      <c r="AMB88" s="89"/>
      <c r="AMC88" s="89"/>
      <c r="AMD88" s="89"/>
      <c r="AME88" s="89"/>
      <c r="AMF88" s="89"/>
      <c r="AMG88" s="89"/>
      <c r="AMH88" s="89"/>
      <c r="AMI88" s="89"/>
      <c r="AMJ88" s="89"/>
    </row>
    <row r="89" spans="1:1024" ht="24" customHeight="1" x14ac:dyDescent="0.35">
      <c r="A89" s="46" t="s">
        <v>18</v>
      </c>
      <c r="B89" s="47" t="s">
        <v>39</v>
      </c>
      <c r="C89" s="48">
        <v>150</v>
      </c>
      <c r="D89" s="49">
        <f>0.07*1.5</f>
        <v>0.10500000000000001</v>
      </c>
      <c r="E89" s="49">
        <f>5.45*1.5</f>
        <v>8.1750000000000007</v>
      </c>
      <c r="F89" s="49">
        <f>10.94*1.5</f>
        <v>16.41</v>
      </c>
      <c r="G89" s="49">
        <v>70</v>
      </c>
      <c r="H89" s="49">
        <f>0.44*1.5</f>
        <v>0.66</v>
      </c>
      <c r="I89" s="50">
        <v>372</v>
      </c>
    </row>
    <row r="90" spans="1:1024" s="68" customFormat="1" ht="24" customHeight="1" x14ac:dyDescent="0.4">
      <c r="A90" s="112" t="s">
        <v>17</v>
      </c>
      <c r="B90" s="113"/>
      <c r="C90" s="65">
        <f t="shared" ref="C90:H90" si="16">SUM(C89)</f>
        <v>150</v>
      </c>
      <c r="D90" s="66">
        <f t="shared" si="16"/>
        <v>0.10500000000000001</v>
      </c>
      <c r="E90" s="66">
        <f t="shared" si="16"/>
        <v>8.1750000000000007</v>
      </c>
      <c r="F90" s="66">
        <f t="shared" si="16"/>
        <v>16.41</v>
      </c>
      <c r="G90" s="66">
        <f t="shared" si="16"/>
        <v>70</v>
      </c>
      <c r="H90" s="66">
        <f t="shared" si="16"/>
        <v>0.66</v>
      </c>
      <c r="I90" s="67"/>
    </row>
    <row r="91" spans="1:1024" ht="24" customHeight="1" x14ac:dyDescent="0.35">
      <c r="A91" s="46" t="s">
        <v>20</v>
      </c>
      <c r="B91" s="47" t="s">
        <v>26</v>
      </c>
      <c r="C91" s="48">
        <v>40</v>
      </c>
      <c r="D91" s="49">
        <v>0.61</v>
      </c>
      <c r="E91" s="49">
        <v>0.44</v>
      </c>
      <c r="F91" s="49">
        <v>17.559999999999999</v>
      </c>
      <c r="G91" s="49">
        <v>75.2</v>
      </c>
      <c r="H91" s="49">
        <v>0</v>
      </c>
      <c r="I91" s="50">
        <v>1</v>
      </c>
    </row>
    <row r="92" spans="1:1024" ht="24" customHeight="1" x14ac:dyDescent="0.35">
      <c r="A92" s="46" t="s">
        <v>20</v>
      </c>
      <c r="B92" s="47" t="s">
        <v>104</v>
      </c>
      <c r="C92" s="48">
        <v>150</v>
      </c>
      <c r="D92" s="49">
        <v>3.5</v>
      </c>
      <c r="E92" s="49">
        <v>5.16</v>
      </c>
      <c r="F92" s="49">
        <v>17.190000000000001</v>
      </c>
      <c r="G92" s="49">
        <v>116</v>
      </c>
      <c r="H92" s="49">
        <v>4.41</v>
      </c>
      <c r="I92" s="50">
        <v>33</v>
      </c>
    </row>
    <row r="93" spans="1:1024" ht="24" customHeight="1" x14ac:dyDescent="0.35">
      <c r="A93" s="46" t="s">
        <v>20</v>
      </c>
      <c r="B93" s="47" t="s">
        <v>88</v>
      </c>
      <c r="C93" s="48">
        <v>60</v>
      </c>
      <c r="D93" s="49">
        <v>7.98</v>
      </c>
      <c r="E93" s="49">
        <v>5.9</v>
      </c>
      <c r="F93" s="49">
        <v>3.63</v>
      </c>
      <c r="G93" s="49">
        <v>81</v>
      </c>
      <c r="H93" s="49">
        <v>4.04</v>
      </c>
      <c r="I93" s="50">
        <v>248</v>
      </c>
    </row>
    <row r="94" spans="1:1024" ht="24" customHeight="1" x14ac:dyDescent="0.35">
      <c r="A94" s="46" t="s">
        <v>20</v>
      </c>
      <c r="B94" s="47" t="s">
        <v>58</v>
      </c>
      <c r="C94" s="48">
        <v>110</v>
      </c>
      <c r="D94" s="49">
        <v>2.72</v>
      </c>
      <c r="E94" s="49">
        <v>3.5</v>
      </c>
      <c r="F94" s="49">
        <v>21.8</v>
      </c>
      <c r="G94" s="49">
        <v>120</v>
      </c>
      <c r="H94" s="49">
        <v>14.79</v>
      </c>
      <c r="I94" s="50">
        <v>321</v>
      </c>
    </row>
    <row r="95" spans="1:1024" ht="24" customHeight="1" x14ac:dyDescent="0.35">
      <c r="A95" s="46" t="s">
        <v>20</v>
      </c>
      <c r="B95" s="47" t="s">
        <v>105</v>
      </c>
      <c r="C95" s="10">
        <v>40</v>
      </c>
      <c r="D95" s="90">
        <v>0.34</v>
      </c>
      <c r="E95" s="90">
        <v>2.04</v>
      </c>
      <c r="F95" s="90">
        <v>1.04</v>
      </c>
      <c r="G95" s="90">
        <v>23.92</v>
      </c>
      <c r="H95" s="90">
        <v>2.2200000000000002</v>
      </c>
      <c r="I95" s="50">
        <v>20</v>
      </c>
    </row>
    <row r="96" spans="1:1024" ht="24" customHeight="1" x14ac:dyDescent="0.35">
      <c r="A96" s="46" t="s">
        <v>20</v>
      </c>
      <c r="B96" s="47" t="s">
        <v>90</v>
      </c>
      <c r="C96" s="48">
        <v>150</v>
      </c>
      <c r="D96" s="49">
        <v>0.12</v>
      </c>
      <c r="E96" s="49">
        <v>0.12</v>
      </c>
      <c r="F96" s="49">
        <v>17.899999999999999</v>
      </c>
      <c r="G96" s="49">
        <v>73.16</v>
      </c>
      <c r="H96" s="49">
        <v>1.29</v>
      </c>
      <c r="I96" s="50">
        <v>390</v>
      </c>
    </row>
    <row r="97" spans="1:9" s="68" customFormat="1" ht="24" customHeight="1" x14ac:dyDescent="0.4">
      <c r="A97" s="112" t="s">
        <v>17</v>
      </c>
      <c r="B97" s="113"/>
      <c r="C97" s="67">
        <f t="shared" ref="C97:H97" si="17">SUM(C91:C96)</f>
        <v>550</v>
      </c>
      <c r="D97" s="66">
        <f t="shared" si="17"/>
        <v>15.27</v>
      </c>
      <c r="E97" s="66">
        <f t="shared" si="17"/>
        <v>17.16</v>
      </c>
      <c r="F97" s="66">
        <f t="shared" si="17"/>
        <v>79.12</v>
      </c>
      <c r="G97" s="66">
        <f t="shared" si="17"/>
        <v>489.28</v>
      </c>
      <c r="H97" s="66">
        <f t="shared" si="17"/>
        <v>26.749999999999996</v>
      </c>
      <c r="I97" s="67"/>
    </row>
    <row r="98" spans="1:9" ht="24" customHeight="1" x14ac:dyDescent="0.35">
      <c r="A98" s="46" t="s">
        <v>27</v>
      </c>
      <c r="B98" s="47" t="s">
        <v>28</v>
      </c>
      <c r="C98" s="48">
        <v>150</v>
      </c>
      <c r="D98" s="49">
        <v>4.2</v>
      </c>
      <c r="E98" s="49">
        <v>3.75</v>
      </c>
      <c r="F98" s="49">
        <v>6</v>
      </c>
      <c r="G98" s="49">
        <v>75</v>
      </c>
      <c r="H98" s="49">
        <v>1.05</v>
      </c>
      <c r="I98" s="50">
        <v>401</v>
      </c>
    </row>
    <row r="99" spans="1:9" ht="24" customHeight="1" x14ac:dyDescent="0.35">
      <c r="A99" s="46" t="s">
        <v>27</v>
      </c>
      <c r="B99" s="47" t="s">
        <v>29</v>
      </c>
      <c r="C99" s="48">
        <v>12</v>
      </c>
      <c r="D99" s="49">
        <v>0.67200000000000004</v>
      </c>
      <c r="E99" s="49">
        <v>0.73199999999999998</v>
      </c>
      <c r="F99" s="49">
        <v>8.8199999999999985</v>
      </c>
      <c r="G99" s="49">
        <v>48.84</v>
      </c>
      <c r="H99" s="49">
        <v>0</v>
      </c>
      <c r="I99" s="50">
        <v>151</v>
      </c>
    </row>
    <row r="100" spans="1:9" ht="24" customHeight="1" x14ac:dyDescent="0.35">
      <c r="A100" s="46" t="s">
        <v>27</v>
      </c>
      <c r="B100" s="47" t="s">
        <v>144</v>
      </c>
      <c r="C100" s="48">
        <v>95</v>
      </c>
      <c r="D100" s="49">
        <v>0.38</v>
      </c>
      <c r="E100" s="49">
        <v>0</v>
      </c>
      <c r="F100" s="49">
        <v>9.2909999999999986</v>
      </c>
      <c r="G100" s="49">
        <v>89.3</v>
      </c>
      <c r="H100" s="49">
        <v>3.7905000000000002</v>
      </c>
      <c r="I100" s="50">
        <v>338</v>
      </c>
    </row>
    <row r="101" spans="1:9" s="68" customFormat="1" ht="24" customHeight="1" x14ac:dyDescent="0.4">
      <c r="A101" s="112" t="s">
        <v>17</v>
      </c>
      <c r="B101" s="113"/>
      <c r="C101" s="65">
        <f t="shared" ref="C101:H101" si="18">SUM(C98:C100)</f>
        <v>257</v>
      </c>
      <c r="D101" s="66">
        <f t="shared" si="18"/>
        <v>5.2519999999999998</v>
      </c>
      <c r="E101" s="66">
        <f t="shared" si="18"/>
        <v>4.4820000000000002</v>
      </c>
      <c r="F101" s="66">
        <f t="shared" si="18"/>
        <v>24.110999999999997</v>
      </c>
      <c r="G101" s="66">
        <f t="shared" si="18"/>
        <v>213.14</v>
      </c>
      <c r="H101" s="66">
        <f t="shared" si="18"/>
        <v>4.8405000000000005</v>
      </c>
      <c r="I101" s="67"/>
    </row>
    <row r="102" spans="1:9" ht="24" customHeight="1" x14ac:dyDescent="0.35">
      <c r="A102" s="46" t="s">
        <v>31</v>
      </c>
      <c r="B102" s="47" t="s">
        <v>23</v>
      </c>
      <c r="C102" s="48">
        <v>120</v>
      </c>
      <c r="D102" s="49">
        <v>2.42</v>
      </c>
      <c r="E102" s="49">
        <v>1.22</v>
      </c>
      <c r="F102" s="49">
        <v>14.28</v>
      </c>
      <c r="G102" s="49">
        <v>101.45</v>
      </c>
      <c r="H102" s="49">
        <v>0</v>
      </c>
      <c r="I102" s="50">
        <v>168</v>
      </c>
    </row>
    <row r="103" spans="1:9" ht="24" customHeight="1" x14ac:dyDescent="0.35">
      <c r="A103" s="46" t="s">
        <v>31</v>
      </c>
      <c r="B103" s="47" t="s">
        <v>22</v>
      </c>
      <c r="C103" s="48">
        <v>60</v>
      </c>
      <c r="D103" s="49">
        <v>6.91</v>
      </c>
      <c r="E103" s="49">
        <v>8.14</v>
      </c>
      <c r="F103" s="49">
        <v>4.95</v>
      </c>
      <c r="G103" s="49">
        <v>105.74</v>
      </c>
      <c r="H103" s="49">
        <v>0.4</v>
      </c>
      <c r="I103" s="50">
        <v>277</v>
      </c>
    </row>
    <row r="104" spans="1:9" ht="24" customHeight="1" x14ac:dyDescent="0.35">
      <c r="A104" s="46" t="s">
        <v>31</v>
      </c>
      <c r="B104" s="47" t="s">
        <v>34</v>
      </c>
      <c r="C104" s="48">
        <v>180</v>
      </c>
      <c r="D104" s="49">
        <v>1.51</v>
      </c>
      <c r="E104" s="49">
        <v>0</v>
      </c>
      <c r="F104" s="49">
        <v>11.32</v>
      </c>
      <c r="G104" s="49">
        <v>63.18</v>
      </c>
      <c r="H104" s="49">
        <v>0</v>
      </c>
      <c r="I104" s="50">
        <v>411</v>
      </c>
    </row>
    <row r="105" spans="1:9" ht="24" customHeight="1" x14ac:dyDescent="0.35">
      <c r="A105" s="46" t="s">
        <v>31</v>
      </c>
      <c r="B105" s="47" t="s">
        <v>99</v>
      </c>
      <c r="C105" s="93" t="s">
        <v>150</v>
      </c>
      <c r="D105" s="49">
        <v>2.0099999999999998</v>
      </c>
      <c r="E105" s="49">
        <v>3.87</v>
      </c>
      <c r="F105" s="49">
        <v>12.13</v>
      </c>
      <c r="G105" s="49">
        <v>91.33</v>
      </c>
      <c r="H105" s="49">
        <v>0</v>
      </c>
      <c r="I105" s="50">
        <v>1</v>
      </c>
    </row>
    <row r="106" spans="1:9" s="68" customFormat="1" ht="24" customHeight="1" x14ac:dyDescent="0.4">
      <c r="A106" s="112"/>
      <c r="B106" s="113"/>
      <c r="C106" s="65">
        <v>400</v>
      </c>
      <c r="D106" s="66">
        <f>SUM(D102:D105)</f>
        <v>12.85</v>
      </c>
      <c r="E106" s="66">
        <f>SUM(E102:E105)</f>
        <v>13.23</v>
      </c>
      <c r="F106" s="66">
        <f>SUM(F102:F105)</f>
        <v>42.68</v>
      </c>
      <c r="G106" s="66">
        <f>SUM(G102:G105)</f>
        <v>361.7</v>
      </c>
      <c r="H106" s="66">
        <f>SUM(H102:H105)</f>
        <v>0.4</v>
      </c>
      <c r="I106" s="67"/>
    </row>
    <row r="107" spans="1:9" s="77" customFormat="1" ht="24" customHeight="1" x14ac:dyDescent="0.4">
      <c r="A107" s="73" t="s">
        <v>36</v>
      </c>
      <c r="B107" s="73"/>
      <c r="C107" s="75">
        <f t="shared" ref="C107:H107" si="19">C106+C101+C97+C90+C88</f>
        <v>1717</v>
      </c>
      <c r="D107" s="75">
        <f t="shared" si="19"/>
        <v>42.144499999999994</v>
      </c>
      <c r="E107" s="75">
        <f t="shared" si="19"/>
        <v>52.259499999999996</v>
      </c>
      <c r="F107" s="75">
        <f t="shared" si="19"/>
        <v>199.89850000000001</v>
      </c>
      <c r="G107" s="75">
        <f t="shared" si="19"/>
        <v>1412.5174999999999</v>
      </c>
      <c r="H107" s="75">
        <f t="shared" si="19"/>
        <v>34.500499999999995</v>
      </c>
      <c r="I107" s="76" t="s">
        <v>65</v>
      </c>
    </row>
    <row r="108" spans="1:9" s="72" customFormat="1" ht="24" customHeight="1" x14ac:dyDescent="0.4">
      <c r="A108" s="78"/>
      <c r="B108" s="78"/>
      <c r="C108" s="79"/>
      <c r="D108" s="80"/>
      <c r="E108" s="80"/>
      <c r="F108" s="80"/>
      <c r="G108" s="79"/>
      <c r="H108" s="79"/>
      <c r="I108" s="81"/>
    </row>
    <row r="109" spans="1:9" s="61" customFormat="1" ht="24" customHeight="1" x14ac:dyDescent="0.4">
      <c r="A109" s="73" t="s">
        <v>62</v>
      </c>
      <c r="B109" s="46"/>
      <c r="C109" s="60"/>
      <c r="D109" s="60"/>
      <c r="E109" s="60"/>
      <c r="F109" s="60"/>
      <c r="G109" s="60"/>
      <c r="H109" s="60"/>
      <c r="I109" s="82"/>
    </row>
    <row r="110" spans="1:9" s="23" customFormat="1" ht="24" customHeight="1" x14ac:dyDescent="0.4">
      <c r="A110" s="98" t="s">
        <v>3</v>
      </c>
      <c r="B110" s="110" t="s">
        <v>4</v>
      </c>
      <c r="C110" s="100" t="s">
        <v>5</v>
      </c>
      <c r="D110" s="101" t="s">
        <v>6</v>
      </c>
      <c r="E110" s="101"/>
      <c r="F110" s="101"/>
      <c r="G110" s="102" t="s">
        <v>118</v>
      </c>
      <c r="H110" s="107" t="s">
        <v>8</v>
      </c>
      <c r="I110" s="108" t="s">
        <v>9</v>
      </c>
    </row>
    <row r="111" spans="1:9" s="25" customFormat="1" ht="24" customHeight="1" x14ac:dyDescent="0.4">
      <c r="A111" s="98"/>
      <c r="B111" s="110"/>
      <c r="C111" s="100"/>
      <c r="D111" s="24" t="s">
        <v>10</v>
      </c>
      <c r="E111" s="24" t="s">
        <v>11</v>
      </c>
      <c r="F111" s="24" t="s">
        <v>12</v>
      </c>
      <c r="G111" s="102"/>
      <c r="H111" s="107"/>
      <c r="I111" s="108"/>
    </row>
    <row r="112" spans="1:9" ht="24" customHeight="1" x14ac:dyDescent="0.35">
      <c r="A112" s="46" t="s">
        <v>13</v>
      </c>
      <c r="B112" s="47" t="s">
        <v>121</v>
      </c>
      <c r="C112" s="48">
        <v>140</v>
      </c>
      <c r="D112" s="49">
        <v>4.6523076923076925</v>
      </c>
      <c r="E112" s="49">
        <v>5.3092307692307683</v>
      </c>
      <c r="F112" s="49">
        <v>19.696923076923078</v>
      </c>
      <c r="G112" s="49">
        <v>121.26153846153846</v>
      </c>
      <c r="H112" s="49">
        <v>1.3626666666666631</v>
      </c>
      <c r="I112" s="50">
        <v>99</v>
      </c>
    </row>
    <row r="113" spans="1:9" ht="24" customHeight="1" x14ac:dyDescent="0.35">
      <c r="A113" s="46" t="s">
        <v>13</v>
      </c>
      <c r="B113" s="47" t="s">
        <v>48</v>
      </c>
      <c r="C113" s="48">
        <v>170</v>
      </c>
      <c r="D113" s="49">
        <v>3.4661111111111111</v>
      </c>
      <c r="E113" s="49">
        <v>3.0127777777777776</v>
      </c>
      <c r="F113" s="49">
        <v>14.941111111111111</v>
      </c>
      <c r="G113" s="49">
        <v>85</v>
      </c>
      <c r="H113" s="49">
        <v>1.3505555555555555</v>
      </c>
      <c r="I113" s="50">
        <v>397</v>
      </c>
    </row>
    <row r="114" spans="1:9" ht="24" customHeight="1" x14ac:dyDescent="0.35">
      <c r="A114" s="46" t="s">
        <v>13</v>
      </c>
      <c r="B114" s="47" t="s">
        <v>16</v>
      </c>
      <c r="C114" s="48">
        <v>40</v>
      </c>
      <c r="D114" s="49">
        <v>3.61</v>
      </c>
      <c r="E114" s="49">
        <v>5.4</v>
      </c>
      <c r="F114" s="49">
        <v>9.75</v>
      </c>
      <c r="G114" s="49">
        <v>83</v>
      </c>
      <c r="H114" s="49">
        <v>0.14000000000000001</v>
      </c>
      <c r="I114" s="50">
        <v>3</v>
      </c>
    </row>
    <row r="115" spans="1:9" s="68" customFormat="1" ht="24" customHeight="1" x14ac:dyDescent="0.4">
      <c r="A115" s="112" t="s">
        <v>17</v>
      </c>
      <c r="B115" s="113"/>
      <c r="C115" s="65">
        <f t="shared" ref="C115:H115" si="20">SUM(C112:C114)</f>
        <v>350</v>
      </c>
      <c r="D115" s="66">
        <f t="shared" si="20"/>
        <v>11.728418803418803</v>
      </c>
      <c r="E115" s="66">
        <f t="shared" si="20"/>
        <v>13.722008547008546</v>
      </c>
      <c r="F115" s="66">
        <f t="shared" si="20"/>
        <v>44.38803418803419</v>
      </c>
      <c r="G115" s="66">
        <f t="shared" si="20"/>
        <v>289.26153846153846</v>
      </c>
      <c r="H115" s="66">
        <f t="shared" si="20"/>
        <v>2.8532222222222186</v>
      </c>
      <c r="I115" s="67"/>
    </row>
    <row r="116" spans="1:9" ht="24" customHeight="1" x14ac:dyDescent="0.35">
      <c r="A116" s="46" t="s">
        <v>18</v>
      </c>
      <c r="B116" s="47" t="s">
        <v>19</v>
      </c>
      <c r="C116" s="48">
        <v>150</v>
      </c>
      <c r="D116" s="49">
        <v>0</v>
      </c>
      <c r="E116" s="49">
        <v>0</v>
      </c>
      <c r="F116" s="49">
        <v>16.8</v>
      </c>
      <c r="G116" s="49">
        <v>70</v>
      </c>
      <c r="H116" s="49">
        <v>4.5</v>
      </c>
      <c r="I116" s="50">
        <v>399</v>
      </c>
    </row>
    <row r="117" spans="1:9" s="68" customFormat="1" ht="24" customHeight="1" x14ac:dyDescent="0.4">
      <c r="A117" s="112" t="s">
        <v>17</v>
      </c>
      <c r="B117" s="113"/>
      <c r="C117" s="65">
        <f t="shared" ref="C117:H117" si="21">SUM(C116)</f>
        <v>150</v>
      </c>
      <c r="D117" s="66">
        <f t="shared" si="21"/>
        <v>0</v>
      </c>
      <c r="E117" s="66">
        <f t="shared" si="21"/>
        <v>0</v>
      </c>
      <c r="F117" s="66">
        <f t="shared" si="21"/>
        <v>16.8</v>
      </c>
      <c r="G117" s="66">
        <f t="shared" si="21"/>
        <v>70</v>
      </c>
      <c r="H117" s="66">
        <f t="shared" si="21"/>
        <v>4.5</v>
      </c>
      <c r="I117" s="67"/>
    </row>
    <row r="118" spans="1:9" ht="24" customHeight="1" x14ac:dyDescent="0.35">
      <c r="A118" s="46" t="s">
        <v>20</v>
      </c>
      <c r="B118" s="47" t="s">
        <v>26</v>
      </c>
      <c r="C118" s="48">
        <v>40</v>
      </c>
      <c r="D118" s="49">
        <v>0.61</v>
      </c>
      <c r="E118" s="49">
        <v>0.44</v>
      </c>
      <c r="F118" s="49">
        <v>17.559999999999999</v>
      </c>
      <c r="G118" s="49">
        <v>75.2</v>
      </c>
      <c r="H118" s="49">
        <v>0</v>
      </c>
      <c r="I118" s="50">
        <v>1</v>
      </c>
    </row>
    <row r="119" spans="1:9" ht="24" customHeight="1" x14ac:dyDescent="0.35">
      <c r="A119" s="46" t="s">
        <v>20</v>
      </c>
      <c r="B119" s="47" t="s">
        <v>106</v>
      </c>
      <c r="C119" s="48">
        <v>150</v>
      </c>
      <c r="D119" s="49">
        <v>3.88</v>
      </c>
      <c r="E119" s="49">
        <v>5.2</v>
      </c>
      <c r="F119" s="49">
        <v>7.27</v>
      </c>
      <c r="G119" s="49">
        <v>116.11</v>
      </c>
      <c r="H119" s="49">
        <v>7.97</v>
      </c>
      <c r="I119" s="50">
        <v>34</v>
      </c>
    </row>
    <row r="120" spans="1:9" ht="24" customHeight="1" x14ac:dyDescent="0.35">
      <c r="A120" s="46" t="s">
        <v>20</v>
      </c>
      <c r="B120" s="47" t="s">
        <v>107</v>
      </c>
      <c r="C120" s="48">
        <v>150</v>
      </c>
      <c r="D120" s="49">
        <v>6.04</v>
      </c>
      <c r="E120" s="49">
        <v>2.48</v>
      </c>
      <c r="F120" s="49">
        <v>24</v>
      </c>
      <c r="G120" s="49">
        <v>167.916666666667</v>
      </c>
      <c r="H120" s="49">
        <v>3.11</v>
      </c>
      <c r="I120" s="50">
        <v>153</v>
      </c>
    </row>
    <row r="121" spans="1:9" ht="24" customHeight="1" x14ac:dyDescent="0.35">
      <c r="A121" s="46" t="s">
        <v>20</v>
      </c>
      <c r="B121" s="47" t="s">
        <v>93</v>
      </c>
      <c r="C121" s="48">
        <v>40</v>
      </c>
      <c r="D121" s="49">
        <v>0.32</v>
      </c>
      <c r="E121" s="49">
        <v>3.19</v>
      </c>
      <c r="F121" s="49">
        <v>0.96</v>
      </c>
      <c r="G121" s="49">
        <v>42.21</v>
      </c>
      <c r="H121" s="49">
        <v>2.68</v>
      </c>
      <c r="I121" s="50">
        <v>16</v>
      </c>
    </row>
    <row r="122" spans="1:9" ht="24" customHeight="1" x14ac:dyDescent="0.35">
      <c r="A122" s="46" t="s">
        <v>20</v>
      </c>
      <c r="B122" s="47" t="s">
        <v>25</v>
      </c>
      <c r="C122" s="48">
        <v>160</v>
      </c>
      <c r="D122" s="49">
        <v>0.35199999999999998</v>
      </c>
      <c r="E122" s="49">
        <v>1.0666666666666699E-2</v>
      </c>
      <c r="F122" s="49">
        <v>22.207999999999998</v>
      </c>
      <c r="G122" s="49">
        <v>90.357333333333301</v>
      </c>
      <c r="H122" s="49">
        <v>0.32</v>
      </c>
      <c r="I122" s="50">
        <v>394</v>
      </c>
    </row>
    <row r="123" spans="1:9" s="68" customFormat="1" ht="24" customHeight="1" x14ac:dyDescent="0.4">
      <c r="A123" s="112" t="s">
        <v>17</v>
      </c>
      <c r="B123" s="113"/>
      <c r="C123" s="65">
        <f t="shared" ref="C123:H123" si="22">SUM(C118:C122)</f>
        <v>540</v>
      </c>
      <c r="D123" s="66">
        <f t="shared" si="22"/>
        <v>11.202000000000002</v>
      </c>
      <c r="E123" s="66">
        <f t="shared" si="22"/>
        <v>11.320666666666668</v>
      </c>
      <c r="F123" s="66">
        <f t="shared" si="22"/>
        <v>71.99799999999999</v>
      </c>
      <c r="G123" s="66">
        <f t="shared" si="22"/>
        <v>491.79400000000032</v>
      </c>
      <c r="H123" s="66">
        <f t="shared" si="22"/>
        <v>14.08</v>
      </c>
      <c r="I123" s="67"/>
    </row>
    <row r="124" spans="1:9" ht="24" customHeight="1" x14ac:dyDescent="0.35">
      <c r="A124" s="46" t="s">
        <v>27</v>
      </c>
      <c r="B124" s="47" t="s">
        <v>28</v>
      </c>
      <c r="C124" s="48">
        <v>150</v>
      </c>
      <c r="D124" s="49">
        <v>4.2</v>
      </c>
      <c r="E124" s="49">
        <v>3.75</v>
      </c>
      <c r="F124" s="49">
        <v>6</v>
      </c>
      <c r="G124" s="49">
        <v>75</v>
      </c>
      <c r="H124" s="49">
        <v>1.05</v>
      </c>
      <c r="I124" s="50">
        <v>401</v>
      </c>
    </row>
    <row r="125" spans="1:9" ht="24" customHeight="1" x14ac:dyDescent="0.35">
      <c r="A125" s="46" t="s">
        <v>27</v>
      </c>
      <c r="B125" s="47" t="s">
        <v>29</v>
      </c>
      <c r="C125" s="48">
        <v>12</v>
      </c>
      <c r="D125" s="49">
        <v>0.67200000000000004</v>
      </c>
      <c r="E125" s="49">
        <v>0.73199999999999998</v>
      </c>
      <c r="F125" s="49">
        <v>8.8199999999999985</v>
      </c>
      <c r="G125" s="49">
        <v>48.84</v>
      </c>
      <c r="H125" s="49">
        <v>0</v>
      </c>
      <c r="I125" s="50">
        <v>151</v>
      </c>
    </row>
    <row r="126" spans="1:9" ht="24" customHeight="1" x14ac:dyDescent="0.35">
      <c r="A126" s="46" t="s">
        <v>27</v>
      </c>
      <c r="B126" s="47" t="s">
        <v>144</v>
      </c>
      <c r="C126" s="48">
        <v>95</v>
      </c>
      <c r="D126" s="49">
        <v>0.38</v>
      </c>
      <c r="E126" s="49">
        <v>0</v>
      </c>
      <c r="F126" s="49">
        <v>9.2909999999999986</v>
      </c>
      <c r="G126" s="49">
        <v>89.3</v>
      </c>
      <c r="H126" s="49">
        <v>3.7905000000000002</v>
      </c>
      <c r="I126" s="50">
        <v>338</v>
      </c>
    </row>
    <row r="127" spans="1:9" s="68" customFormat="1" ht="24" customHeight="1" x14ac:dyDescent="0.4">
      <c r="A127" s="112" t="s">
        <v>17</v>
      </c>
      <c r="B127" s="113"/>
      <c r="C127" s="66">
        <f t="shared" ref="C127:H127" si="23">SUM(C124:C126)</f>
        <v>257</v>
      </c>
      <c r="D127" s="66">
        <f t="shared" si="23"/>
        <v>5.2519999999999998</v>
      </c>
      <c r="E127" s="66">
        <f t="shared" si="23"/>
        <v>4.4820000000000002</v>
      </c>
      <c r="F127" s="66">
        <f t="shared" si="23"/>
        <v>24.110999999999997</v>
      </c>
      <c r="G127" s="66">
        <f t="shared" si="23"/>
        <v>213.14</v>
      </c>
      <c r="H127" s="66">
        <f t="shared" si="23"/>
        <v>4.8405000000000005</v>
      </c>
      <c r="I127" s="67"/>
    </row>
    <row r="128" spans="1:9" ht="24" customHeight="1" x14ac:dyDescent="0.35">
      <c r="A128" s="46" t="s">
        <v>31</v>
      </c>
      <c r="B128" s="27" t="s">
        <v>45</v>
      </c>
      <c r="C128" s="48">
        <v>140</v>
      </c>
      <c r="D128" s="49">
        <v>12.94</v>
      </c>
      <c r="E128" s="49">
        <v>10.32</v>
      </c>
      <c r="F128" s="49">
        <v>9.0500000000000007</v>
      </c>
      <c r="G128" s="49">
        <v>172.31</v>
      </c>
      <c r="H128" s="49">
        <v>0.42</v>
      </c>
      <c r="I128" s="71">
        <v>37</v>
      </c>
    </row>
    <row r="129" spans="1:9" ht="24" customHeight="1" x14ac:dyDescent="0.35">
      <c r="A129" s="46" t="s">
        <v>31</v>
      </c>
      <c r="B129" s="27" t="s">
        <v>128</v>
      </c>
      <c r="C129" s="48">
        <v>30</v>
      </c>
      <c r="D129" s="49">
        <v>0.93</v>
      </c>
      <c r="E129" s="49">
        <v>1.62</v>
      </c>
      <c r="F129" s="49">
        <v>2</v>
      </c>
      <c r="G129" s="49">
        <v>26.12</v>
      </c>
      <c r="H129" s="49">
        <v>3.4</v>
      </c>
      <c r="I129" s="71">
        <v>10</v>
      </c>
    </row>
    <row r="130" spans="1:9" ht="24" customHeight="1" x14ac:dyDescent="0.35">
      <c r="A130" s="46" t="s">
        <v>31</v>
      </c>
      <c r="B130" s="47" t="s">
        <v>34</v>
      </c>
      <c r="C130" s="28">
        <v>180</v>
      </c>
      <c r="D130" s="29">
        <v>1.51</v>
      </c>
      <c r="E130" s="29">
        <v>0</v>
      </c>
      <c r="F130" s="29">
        <v>11.32</v>
      </c>
      <c r="G130" s="29">
        <v>63.18</v>
      </c>
      <c r="H130" s="29">
        <v>0</v>
      </c>
      <c r="I130" s="28">
        <v>411</v>
      </c>
    </row>
    <row r="131" spans="1:9" ht="24" customHeight="1" x14ac:dyDescent="0.35">
      <c r="A131" s="46" t="s">
        <v>31</v>
      </c>
      <c r="B131" s="47" t="s">
        <v>108</v>
      </c>
      <c r="C131" s="48">
        <v>50</v>
      </c>
      <c r="D131" s="49">
        <v>3.5</v>
      </c>
      <c r="E131" s="49">
        <v>2.6833333333333331</v>
      </c>
      <c r="F131" s="49">
        <v>20.274999999999999</v>
      </c>
      <c r="G131" s="49">
        <v>102.825</v>
      </c>
      <c r="H131" s="49">
        <v>0.21666666666666667</v>
      </c>
      <c r="I131" s="50">
        <v>289</v>
      </c>
    </row>
    <row r="132" spans="1:9" s="68" customFormat="1" ht="24" customHeight="1" x14ac:dyDescent="0.4">
      <c r="A132" s="112" t="s">
        <v>17</v>
      </c>
      <c r="B132" s="113"/>
      <c r="C132" s="65">
        <f t="shared" ref="C132:H132" si="24">SUM(C128:C131)</f>
        <v>400</v>
      </c>
      <c r="D132" s="66">
        <f t="shared" si="24"/>
        <v>18.88</v>
      </c>
      <c r="E132" s="66">
        <f t="shared" si="24"/>
        <v>14.623333333333335</v>
      </c>
      <c r="F132" s="66">
        <f t="shared" si="24"/>
        <v>42.644999999999996</v>
      </c>
      <c r="G132" s="66">
        <f t="shared" si="24"/>
        <v>364.435</v>
      </c>
      <c r="H132" s="66">
        <f t="shared" si="24"/>
        <v>4.0366666666666662</v>
      </c>
      <c r="I132" s="67"/>
    </row>
    <row r="133" spans="1:9" s="77" customFormat="1" ht="24" customHeight="1" x14ac:dyDescent="0.4">
      <c r="A133" s="73" t="s">
        <v>36</v>
      </c>
      <c r="B133" s="73"/>
      <c r="C133" s="74">
        <f t="shared" ref="C133:H133" si="25">C132+C127+C123+C117+C115</f>
        <v>1697</v>
      </c>
      <c r="D133" s="75">
        <f t="shared" si="25"/>
        <v>47.062418803418808</v>
      </c>
      <c r="E133" s="75">
        <f t="shared" si="25"/>
        <v>44.148008547008544</v>
      </c>
      <c r="F133" s="75">
        <f t="shared" si="25"/>
        <v>199.9420341880342</v>
      </c>
      <c r="G133" s="75">
        <f t="shared" si="25"/>
        <v>1428.6305384615389</v>
      </c>
      <c r="H133" s="75">
        <f t="shared" si="25"/>
        <v>30.310388888888884</v>
      </c>
      <c r="I133" s="76"/>
    </row>
    <row r="134" spans="1:9" s="72" customFormat="1" ht="24" customHeight="1" x14ac:dyDescent="0.4">
      <c r="A134" s="78"/>
      <c r="B134" s="78"/>
      <c r="C134" s="79"/>
      <c r="D134" s="80"/>
      <c r="E134" s="80"/>
      <c r="F134" s="80"/>
      <c r="G134" s="80"/>
      <c r="H134" s="80"/>
      <c r="I134" s="81"/>
    </row>
    <row r="135" spans="1:9" s="61" customFormat="1" ht="24" customHeight="1" x14ac:dyDescent="0.4">
      <c r="A135" s="73" t="s">
        <v>72</v>
      </c>
      <c r="B135" s="46"/>
      <c r="C135" s="60"/>
      <c r="D135" s="60"/>
      <c r="E135" s="60"/>
      <c r="F135" s="60"/>
      <c r="G135" s="60"/>
      <c r="H135" s="60"/>
      <c r="I135" s="82"/>
    </row>
    <row r="136" spans="1:9" s="23" customFormat="1" ht="24" customHeight="1" x14ac:dyDescent="0.4">
      <c r="A136" s="98" t="s">
        <v>3</v>
      </c>
      <c r="B136" s="110" t="s">
        <v>4</v>
      </c>
      <c r="C136" s="100" t="s">
        <v>5</v>
      </c>
      <c r="D136" s="101" t="s">
        <v>6</v>
      </c>
      <c r="E136" s="101"/>
      <c r="F136" s="101"/>
      <c r="G136" s="102" t="s">
        <v>118</v>
      </c>
      <c r="H136" s="107" t="s">
        <v>8</v>
      </c>
      <c r="I136" s="108" t="s">
        <v>9</v>
      </c>
    </row>
    <row r="137" spans="1:9" s="25" customFormat="1" ht="24" customHeight="1" x14ac:dyDescent="0.4">
      <c r="A137" s="98"/>
      <c r="B137" s="110"/>
      <c r="C137" s="100"/>
      <c r="D137" s="24" t="s">
        <v>10</v>
      </c>
      <c r="E137" s="24" t="s">
        <v>11</v>
      </c>
      <c r="F137" s="24" t="s">
        <v>12</v>
      </c>
      <c r="G137" s="102"/>
      <c r="H137" s="107"/>
      <c r="I137" s="108"/>
    </row>
    <row r="138" spans="1:9" ht="24" customHeight="1" x14ac:dyDescent="0.35">
      <c r="A138" s="46" t="s">
        <v>13</v>
      </c>
      <c r="B138" s="47" t="s">
        <v>129</v>
      </c>
      <c r="C138" s="48">
        <v>140</v>
      </c>
      <c r="D138" s="49">
        <v>4.13</v>
      </c>
      <c r="E138" s="49">
        <v>5.53</v>
      </c>
      <c r="F138" s="49">
        <v>13.21</v>
      </c>
      <c r="G138" s="49">
        <v>121.55</v>
      </c>
      <c r="H138" s="49">
        <v>1.17</v>
      </c>
      <c r="I138" s="50">
        <v>93</v>
      </c>
    </row>
    <row r="139" spans="1:9" ht="24" customHeight="1" x14ac:dyDescent="0.35">
      <c r="A139" s="46" t="s">
        <v>13</v>
      </c>
      <c r="B139" s="47" t="s">
        <v>38</v>
      </c>
      <c r="C139" s="48">
        <v>180</v>
      </c>
      <c r="D139" s="49">
        <v>2.85</v>
      </c>
      <c r="E139" s="49">
        <v>2.41</v>
      </c>
      <c r="F139" s="49">
        <v>14.36</v>
      </c>
      <c r="G139" s="49">
        <v>91</v>
      </c>
      <c r="H139" s="49">
        <v>1.17</v>
      </c>
      <c r="I139" s="50">
        <v>395</v>
      </c>
    </row>
    <row r="140" spans="1:9" ht="24" customHeight="1" x14ac:dyDescent="0.35">
      <c r="A140" s="46" t="s">
        <v>13</v>
      </c>
      <c r="B140" s="47" t="s">
        <v>99</v>
      </c>
      <c r="C140" s="48">
        <v>30</v>
      </c>
      <c r="D140" s="49">
        <v>1.5074999999999998</v>
      </c>
      <c r="E140" s="49">
        <v>2.9025000000000003</v>
      </c>
      <c r="F140" s="49">
        <v>9.0975000000000001</v>
      </c>
      <c r="G140" s="49">
        <v>68.497500000000002</v>
      </c>
      <c r="H140" s="49">
        <v>0</v>
      </c>
      <c r="I140" s="50">
        <v>1</v>
      </c>
    </row>
    <row r="141" spans="1:9" s="68" customFormat="1" ht="24" customHeight="1" x14ac:dyDescent="0.4">
      <c r="A141" s="112" t="s">
        <v>17</v>
      </c>
      <c r="B141" s="113"/>
      <c r="C141" s="65">
        <f t="shared" ref="C141:H141" si="26">SUM(C138:C140)</f>
        <v>350</v>
      </c>
      <c r="D141" s="66">
        <f t="shared" si="26"/>
        <v>8.4875000000000007</v>
      </c>
      <c r="E141" s="66">
        <f t="shared" si="26"/>
        <v>10.842500000000001</v>
      </c>
      <c r="F141" s="66">
        <f t="shared" si="26"/>
        <v>36.667500000000004</v>
      </c>
      <c r="G141" s="66">
        <f t="shared" si="26"/>
        <v>281.04750000000001</v>
      </c>
      <c r="H141" s="66">
        <f t="shared" si="26"/>
        <v>2.34</v>
      </c>
      <c r="I141" s="67"/>
    </row>
    <row r="142" spans="1:9" ht="24" customHeight="1" x14ac:dyDescent="0.35">
      <c r="A142" s="46" t="s">
        <v>18</v>
      </c>
      <c r="B142" s="47" t="s">
        <v>50</v>
      </c>
      <c r="C142" s="48">
        <v>150</v>
      </c>
      <c r="D142" s="49">
        <v>0</v>
      </c>
      <c r="E142" s="49">
        <v>0</v>
      </c>
      <c r="F142" s="49">
        <v>16.8</v>
      </c>
      <c r="G142" s="49">
        <v>70</v>
      </c>
      <c r="H142" s="49">
        <v>4.5</v>
      </c>
      <c r="I142" s="50">
        <v>399</v>
      </c>
    </row>
    <row r="143" spans="1:9" s="68" customFormat="1" ht="24" customHeight="1" x14ac:dyDescent="0.4">
      <c r="A143" s="112" t="s">
        <v>17</v>
      </c>
      <c r="B143" s="113"/>
      <c r="C143" s="65">
        <f t="shared" ref="C143:H143" si="27">SUM(C142)</f>
        <v>150</v>
      </c>
      <c r="D143" s="66">
        <f t="shared" si="27"/>
        <v>0</v>
      </c>
      <c r="E143" s="66">
        <f t="shared" si="27"/>
        <v>0</v>
      </c>
      <c r="F143" s="66">
        <f t="shared" si="27"/>
        <v>16.8</v>
      </c>
      <c r="G143" s="66">
        <f t="shared" si="27"/>
        <v>70</v>
      </c>
      <c r="H143" s="66">
        <f t="shared" si="27"/>
        <v>4.5</v>
      </c>
      <c r="I143" s="67"/>
    </row>
    <row r="144" spans="1:9" ht="24" customHeight="1" x14ac:dyDescent="0.35">
      <c r="A144" s="46" t="s">
        <v>20</v>
      </c>
      <c r="B144" s="47" t="s">
        <v>26</v>
      </c>
      <c r="C144" s="48">
        <v>40</v>
      </c>
      <c r="D144" s="49">
        <v>0.61</v>
      </c>
      <c r="E144" s="49">
        <v>0.44</v>
      </c>
      <c r="F144" s="49">
        <v>17.559999999999999</v>
      </c>
      <c r="G144" s="49">
        <v>75.2</v>
      </c>
      <c r="H144" s="49">
        <v>0</v>
      </c>
      <c r="I144" s="50">
        <v>1</v>
      </c>
    </row>
    <row r="145" spans="1:9" ht="24" customHeight="1" x14ac:dyDescent="0.35">
      <c r="A145" s="46" t="s">
        <v>20</v>
      </c>
      <c r="B145" s="47" t="s">
        <v>137</v>
      </c>
      <c r="C145" s="48">
        <v>150</v>
      </c>
      <c r="D145" s="49">
        <v>1.8</v>
      </c>
      <c r="E145" s="49">
        <v>1.8500000000000003</v>
      </c>
      <c r="F145" s="49">
        <v>9.7166666666666668</v>
      </c>
      <c r="G145" s="49">
        <v>104.44166666666666</v>
      </c>
      <c r="H145" s="49">
        <v>6.666666666666667</v>
      </c>
      <c r="I145" s="50">
        <v>86</v>
      </c>
    </row>
    <row r="146" spans="1:9" ht="24" customHeight="1" x14ac:dyDescent="0.35">
      <c r="A146" s="46" t="s">
        <v>20</v>
      </c>
      <c r="B146" s="47" t="s">
        <v>73</v>
      </c>
      <c r="C146" s="48">
        <v>50</v>
      </c>
      <c r="D146" s="49">
        <v>6.31</v>
      </c>
      <c r="E146" s="49">
        <v>7.87</v>
      </c>
      <c r="F146" s="49">
        <v>3.66</v>
      </c>
      <c r="G146" s="49">
        <v>96.28</v>
      </c>
      <c r="H146" s="49">
        <v>0.57999999999999996</v>
      </c>
      <c r="I146" s="50">
        <v>161</v>
      </c>
    </row>
    <row r="147" spans="1:9" ht="24" customHeight="1" x14ac:dyDescent="0.35">
      <c r="A147" s="46" t="s">
        <v>20</v>
      </c>
      <c r="B147" s="47" t="s">
        <v>23</v>
      </c>
      <c r="C147" s="48">
        <v>110</v>
      </c>
      <c r="D147" s="49">
        <v>2.2200000000000002</v>
      </c>
      <c r="E147" s="49">
        <v>0.85</v>
      </c>
      <c r="F147" s="49">
        <v>14.28</v>
      </c>
      <c r="G147" s="49">
        <v>93</v>
      </c>
      <c r="H147" s="49">
        <v>0</v>
      </c>
      <c r="I147" s="50">
        <v>168</v>
      </c>
    </row>
    <row r="148" spans="1:9" ht="24" customHeight="1" x14ac:dyDescent="0.35">
      <c r="A148" s="46" t="s">
        <v>20</v>
      </c>
      <c r="B148" s="47" t="s">
        <v>24</v>
      </c>
      <c r="C148" s="48">
        <v>30</v>
      </c>
      <c r="D148" s="49">
        <v>0.42000000000000004</v>
      </c>
      <c r="E148" s="49">
        <v>1.8225000000000002</v>
      </c>
      <c r="F148" s="49">
        <v>2.5049999999999999</v>
      </c>
      <c r="G148" s="49">
        <v>28.170000000000005</v>
      </c>
      <c r="H148" s="49">
        <v>3.5625</v>
      </c>
      <c r="I148" s="50">
        <v>33</v>
      </c>
    </row>
    <row r="149" spans="1:9" ht="24" customHeight="1" x14ac:dyDescent="0.35">
      <c r="A149" s="46" t="s">
        <v>20</v>
      </c>
      <c r="B149" s="47" t="s">
        <v>44</v>
      </c>
      <c r="C149" s="48">
        <v>150</v>
      </c>
      <c r="D149" s="49">
        <v>0</v>
      </c>
      <c r="E149" s="49">
        <v>0</v>
      </c>
      <c r="F149" s="49">
        <v>6.4</v>
      </c>
      <c r="G149" s="49">
        <v>97</v>
      </c>
      <c r="H149" s="49">
        <v>15</v>
      </c>
      <c r="I149" s="50">
        <v>233</v>
      </c>
    </row>
    <row r="150" spans="1:9" s="68" customFormat="1" ht="24" customHeight="1" x14ac:dyDescent="0.4">
      <c r="A150" s="112" t="s">
        <v>17</v>
      </c>
      <c r="B150" s="113"/>
      <c r="C150" s="65">
        <f>SUM(C144:C149)</f>
        <v>530</v>
      </c>
      <c r="D150" s="66">
        <f t="shared" ref="D150:H150" si="28">SUM(D144:D149)</f>
        <v>11.36</v>
      </c>
      <c r="E150" s="66">
        <f t="shared" si="28"/>
        <v>12.8325</v>
      </c>
      <c r="F150" s="66">
        <f t="shared" si="28"/>
        <v>54.121666666666663</v>
      </c>
      <c r="G150" s="66">
        <f t="shared" si="28"/>
        <v>494.09166666666664</v>
      </c>
      <c r="H150" s="65">
        <f t="shared" si="28"/>
        <v>25.809166666666666</v>
      </c>
      <c r="I150" s="67"/>
    </row>
    <row r="151" spans="1:9" ht="24" customHeight="1" x14ac:dyDescent="0.35">
      <c r="A151" s="46" t="s">
        <v>27</v>
      </c>
      <c r="B151" s="47" t="s">
        <v>28</v>
      </c>
      <c r="C151" s="48">
        <v>150</v>
      </c>
      <c r="D151" s="49">
        <v>4.2</v>
      </c>
      <c r="E151" s="49">
        <v>3.75</v>
      </c>
      <c r="F151" s="49">
        <v>6</v>
      </c>
      <c r="G151" s="49">
        <v>75</v>
      </c>
      <c r="H151" s="49">
        <v>1.05</v>
      </c>
      <c r="I151" s="50">
        <v>401</v>
      </c>
    </row>
    <row r="152" spans="1:9" ht="24" customHeight="1" x14ac:dyDescent="0.35">
      <c r="A152" s="46" t="s">
        <v>27</v>
      </c>
      <c r="B152" s="47" t="s">
        <v>29</v>
      </c>
      <c r="C152" s="48">
        <v>12</v>
      </c>
      <c r="D152" s="49">
        <v>0.67200000000000004</v>
      </c>
      <c r="E152" s="49">
        <v>0.73199999999999998</v>
      </c>
      <c r="F152" s="49">
        <v>8.8199999999999985</v>
      </c>
      <c r="G152" s="49">
        <v>48.84</v>
      </c>
      <c r="H152" s="49">
        <v>0</v>
      </c>
      <c r="I152" s="50">
        <v>151</v>
      </c>
    </row>
    <row r="153" spans="1:9" ht="24" customHeight="1" x14ac:dyDescent="0.35">
      <c r="A153" s="46" t="s">
        <v>27</v>
      </c>
      <c r="B153" s="47" t="s">
        <v>144</v>
      </c>
      <c r="C153" s="48">
        <v>95</v>
      </c>
      <c r="D153" s="49">
        <v>0.38</v>
      </c>
      <c r="E153" s="49">
        <v>0</v>
      </c>
      <c r="F153" s="49">
        <v>9.2909999999999986</v>
      </c>
      <c r="G153" s="49">
        <v>89.3</v>
      </c>
      <c r="H153" s="49">
        <v>3.7905000000000002</v>
      </c>
      <c r="I153" s="50">
        <v>338</v>
      </c>
    </row>
    <row r="154" spans="1:9" s="68" customFormat="1" ht="24" customHeight="1" x14ac:dyDescent="0.4">
      <c r="A154" s="112" t="s">
        <v>17</v>
      </c>
      <c r="B154" s="113"/>
      <c r="C154" s="65">
        <f t="shared" ref="C154:H154" si="29">SUM(C151:C153)</f>
        <v>257</v>
      </c>
      <c r="D154" s="66">
        <f t="shared" si="29"/>
        <v>5.2519999999999998</v>
      </c>
      <c r="E154" s="66">
        <f t="shared" si="29"/>
        <v>4.4820000000000002</v>
      </c>
      <c r="F154" s="66">
        <f t="shared" si="29"/>
        <v>24.110999999999997</v>
      </c>
      <c r="G154" s="66">
        <f t="shared" si="29"/>
        <v>213.14</v>
      </c>
      <c r="H154" s="66">
        <f t="shared" si="29"/>
        <v>4.8405000000000005</v>
      </c>
      <c r="I154" s="67"/>
    </row>
    <row r="155" spans="1:9" ht="24" customHeight="1" x14ac:dyDescent="0.35">
      <c r="A155" s="46" t="s">
        <v>31</v>
      </c>
      <c r="B155" s="47" t="s">
        <v>109</v>
      </c>
      <c r="C155" s="48">
        <v>150</v>
      </c>
      <c r="D155" s="49">
        <v>6.57</v>
      </c>
      <c r="E155" s="49">
        <v>4.5199999999999996</v>
      </c>
      <c r="F155" s="49">
        <v>19.11</v>
      </c>
      <c r="G155" s="49">
        <v>162.11000000000001</v>
      </c>
      <c r="H155" s="49">
        <v>0.14000000000000001</v>
      </c>
      <c r="I155" s="50">
        <v>237</v>
      </c>
    </row>
    <row r="156" spans="1:9" ht="24" customHeight="1" x14ac:dyDescent="0.35">
      <c r="A156" s="46" t="s">
        <v>31</v>
      </c>
      <c r="B156" s="47" t="s">
        <v>110</v>
      </c>
      <c r="C156" s="48">
        <v>30</v>
      </c>
      <c r="D156" s="49">
        <v>0.72</v>
      </c>
      <c r="E156" s="49">
        <v>2.76</v>
      </c>
      <c r="F156" s="49">
        <v>3.38</v>
      </c>
      <c r="G156" s="49">
        <v>21</v>
      </c>
      <c r="H156" s="49">
        <v>0</v>
      </c>
      <c r="I156" s="71">
        <v>350</v>
      </c>
    </row>
    <row r="157" spans="1:9" ht="24" customHeight="1" x14ac:dyDescent="0.35">
      <c r="A157" s="46" t="s">
        <v>31</v>
      </c>
      <c r="B157" s="47" t="s">
        <v>34</v>
      </c>
      <c r="C157" s="48">
        <v>180</v>
      </c>
      <c r="D157" s="49">
        <v>1.51</v>
      </c>
      <c r="E157" s="49">
        <v>0</v>
      </c>
      <c r="F157" s="49">
        <v>9.43</v>
      </c>
      <c r="G157" s="49">
        <v>63.18</v>
      </c>
      <c r="H157" s="49">
        <v>0</v>
      </c>
      <c r="I157" s="50">
        <v>411</v>
      </c>
    </row>
    <row r="158" spans="1:9" ht="24" customHeight="1" x14ac:dyDescent="0.35">
      <c r="A158" s="46" t="s">
        <v>31</v>
      </c>
      <c r="B158" s="47" t="s">
        <v>35</v>
      </c>
      <c r="C158" s="48">
        <v>40</v>
      </c>
      <c r="D158" s="49">
        <v>1.6239999999999997</v>
      </c>
      <c r="E158" s="49">
        <v>2.5680000000000001</v>
      </c>
      <c r="F158" s="49">
        <v>18.04</v>
      </c>
      <c r="G158" s="49">
        <v>104.53599999999999</v>
      </c>
      <c r="H158" s="49">
        <v>6.4000000000000001E-2</v>
      </c>
      <c r="I158" s="50">
        <v>2</v>
      </c>
    </row>
    <row r="159" spans="1:9" s="68" customFormat="1" ht="24" customHeight="1" x14ac:dyDescent="0.4">
      <c r="A159" s="112" t="s">
        <v>17</v>
      </c>
      <c r="B159" s="113"/>
      <c r="C159" s="65">
        <v>400</v>
      </c>
      <c r="D159" s="66">
        <f>SUM(D155:D158)</f>
        <v>10.423999999999999</v>
      </c>
      <c r="E159" s="66">
        <f>SUM(E155:E158)</f>
        <v>9.847999999999999</v>
      </c>
      <c r="F159" s="66">
        <f>SUM(F155:F158)</f>
        <v>49.959999999999994</v>
      </c>
      <c r="G159" s="66">
        <f>SUM(G155:G158)</f>
        <v>350.82600000000002</v>
      </c>
      <c r="H159" s="66">
        <f>SUM(H155:H158)</f>
        <v>0.20400000000000001</v>
      </c>
      <c r="I159" s="67"/>
    </row>
    <row r="160" spans="1:9" s="77" customFormat="1" ht="24" customHeight="1" x14ac:dyDescent="0.4">
      <c r="A160" s="73" t="s">
        <v>36</v>
      </c>
      <c r="B160" s="73"/>
      <c r="C160" s="75">
        <f t="shared" ref="C160:H160" si="30">C159+C154+C150+C143+C141</f>
        <v>1687</v>
      </c>
      <c r="D160" s="75">
        <f t="shared" si="30"/>
        <v>35.523499999999999</v>
      </c>
      <c r="E160" s="75">
        <f t="shared" si="30"/>
        <v>38.004999999999995</v>
      </c>
      <c r="F160" s="75">
        <f t="shared" si="30"/>
        <v>181.66016666666667</v>
      </c>
      <c r="G160" s="75">
        <f t="shared" si="30"/>
        <v>1409.1051666666667</v>
      </c>
      <c r="H160" s="75">
        <f t="shared" si="30"/>
        <v>37.693666666666672</v>
      </c>
      <c r="I160" s="76"/>
    </row>
    <row r="161" spans="1:9" s="72" customFormat="1" ht="24" customHeight="1" x14ac:dyDescent="0.4">
      <c r="A161" s="78"/>
      <c r="B161" s="78"/>
      <c r="C161" s="79"/>
      <c r="D161" s="80"/>
      <c r="E161" s="80"/>
      <c r="F161" s="80"/>
      <c r="G161" s="79"/>
      <c r="H161" s="91"/>
      <c r="I161" s="81"/>
    </row>
    <row r="162" spans="1:9" s="61" customFormat="1" ht="24" customHeight="1" x14ac:dyDescent="0.4">
      <c r="A162" s="73" t="s">
        <v>76</v>
      </c>
      <c r="B162" s="46"/>
      <c r="C162" s="60"/>
      <c r="D162" s="60"/>
      <c r="E162" s="60"/>
      <c r="F162" s="60"/>
      <c r="G162" s="60"/>
      <c r="H162" s="60"/>
      <c r="I162" s="82"/>
    </row>
    <row r="163" spans="1:9" s="23" customFormat="1" ht="24" customHeight="1" x14ac:dyDescent="0.4">
      <c r="A163" s="98" t="s">
        <v>3</v>
      </c>
      <c r="B163" s="110" t="s">
        <v>4</v>
      </c>
      <c r="C163" s="100" t="s">
        <v>5</v>
      </c>
      <c r="D163" s="101" t="s">
        <v>6</v>
      </c>
      <c r="E163" s="101"/>
      <c r="F163" s="101"/>
      <c r="G163" s="102" t="s">
        <v>118</v>
      </c>
      <c r="H163" s="107" t="s">
        <v>8</v>
      </c>
      <c r="I163" s="108" t="s">
        <v>9</v>
      </c>
    </row>
    <row r="164" spans="1:9" s="25" customFormat="1" ht="24" customHeight="1" x14ac:dyDescent="0.4">
      <c r="A164" s="98"/>
      <c r="B164" s="110"/>
      <c r="C164" s="100"/>
      <c r="D164" s="24" t="s">
        <v>10</v>
      </c>
      <c r="E164" s="24" t="s">
        <v>11</v>
      </c>
      <c r="F164" s="24" t="s">
        <v>12</v>
      </c>
      <c r="G164" s="102"/>
      <c r="H164" s="107"/>
      <c r="I164" s="108"/>
    </row>
    <row r="165" spans="1:9" ht="24" customHeight="1" x14ac:dyDescent="0.35">
      <c r="A165" s="46" t="s">
        <v>13</v>
      </c>
      <c r="B165" s="47" t="s">
        <v>77</v>
      </c>
      <c r="C165" s="48">
        <v>140</v>
      </c>
      <c r="D165" s="49">
        <v>4.3499999999999996</v>
      </c>
      <c r="E165" s="49">
        <v>5.4</v>
      </c>
      <c r="F165" s="49">
        <v>18.32</v>
      </c>
      <c r="G165" s="49">
        <v>119.16</v>
      </c>
      <c r="H165" s="49">
        <v>1.36</v>
      </c>
      <c r="I165" s="50">
        <v>84</v>
      </c>
    </row>
    <row r="166" spans="1:9" ht="24" customHeight="1" x14ac:dyDescent="0.35">
      <c r="A166" s="46" t="s">
        <v>13</v>
      </c>
      <c r="B166" s="47" t="s">
        <v>15</v>
      </c>
      <c r="C166" s="48">
        <v>180</v>
      </c>
      <c r="D166" s="49">
        <v>3.67</v>
      </c>
      <c r="E166" s="49">
        <v>3.19</v>
      </c>
      <c r="F166" s="49">
        <v>15.82</v>
      </c>
      <c r="G166" s="49">
        <v>90</v>
      </c>
      <c r="H166" s="49">
        <v>1.43</v>
      </c>
      <c r="I166" s="50">
        <v>397</v>
      </c>
    </row>
    <row r="167" spans="1:9" ht="24" customHeight="1" x14ac:dyDescent="0.35">
      <c r="A167" s="46" t="s">
        <v>13</v>
      </c>
      <c r="B167" s="47" t="s">
        <v>99</v>
      </c>
      <c r="C167" s="48">
        <v>30</v>
      </c>
      <c r="D167" s="49">
        <v>1.5074999999999998</v>
      </c>
      <c r="E167" s="49">
        <v>2.9025000000000003</v>
      </c>
      <c r="F167" s="49">
        <v>9.0975000000000001</v>
      </c>
      <c r="G167" s="49">
        <v>68.497500000000002</v>
      </c>
      <c r="H167" s="49">
        <v>0</v>
      </c>
      <c r="I167" s="50">
        <v>1</v>
      </c>
    </row>
    <row r="168" spans="1:9" s="68" customFormat="1" ht="24" customHeight="1" x14ac:dyDescent="0.4">
      <c r="A168" s="112" t="s">
        <v>17</v>
      </c>
      <c r="B168" s="113"/>
      <c r="C168" s="65">
        <f>SUM(C165:C167)</f>
        <v>350</v>
      </c>
      <c r="D168" s="66">
        <f>SUM(D165:D167)</f>
        <v>9.5274999999999999</v>
      </c>
      <c r="E168" s="66">
        <f>SUM(E165:E167)</f>
        <v>11.4925</v>
      </c>
      <c r="F168" s="66">
        <f>SUM(F165:F167)</f>
        <v>43.237499999999997</v>
      </c>
      <c r="G168" s="66">
        <f>SUM(G165:G167)</f>
        <v>277.65750000000003</v>
      </c>
      <c r="H168" s="66">
        <v>2.57</v>
      </c>
      <c r="I168" s="67"/>
    </row>
    <row r="169" spans="1:9" ht="24" customHeight="1" x14ac:dyDescent="0.35">
      <c r="A169" s="46" t="s">
        <v>18</v>
      </c>
      <c r="B169" s="47" t="s">
        <v>39</v>
      </c>
      <c r="C169" s="48">
        <v>150</v>
      </c>
      <c r="D169" s="49">
        <f>0.07*1.5</f>
        <v>0.10500000000000001</v>
      </c>
      <c r="E169" s="49">
        <f>5.45*1.5</f>
        <v>8.1750000000000007</v>
      </c>
      <c r="F169" s="49">
        <f>10.94*1.5</f>
        <v>16.41</v>
      </c>
      <c r="G169" s="49">
        <v>70</v>
      </c>
      <c r="H169" s="49">
        <f>0.44*1.5</f>
        <v>0.66</v>
      </c>
      <c r="I169" s="50">
        <v>372</v>
      </c>
    </row>
    <row r="170" spans="1:9" s="68" customFormat="1" ht="24" customHeight="1" x14ac:dyDescent="0.4">
      <c r="A170" s="112" t="s">
        <v>17</v>
      </c>
      <c r="B170" s="113"/>
      <c r="C170" s="65">
        <f t="shared" ref="C170:H170" si="31">SUM(C169)</f>
        <v>150</v>
      </c>
      <c r="D170" s="65">
        <f t="shared" si="31"/>
        <v>0.10500000000000001</v>
      </c>
      <c r="E170" s="65">
        <f t="shared" si="31"/>
        <v>8.1750000000000007</v>
      </c>
      <c r="F170" s="65">
        <f t="shared" si="31"/>
        <v>16.41</v>
      </c>
      <c r="G170" s="65">
        <f t="shared" si="31"/>
        <v>70</v>
      </c>
      <c r="H170" s="65">
        <f t="shared" si="31"/>
        <v>0.66</v>
      </c>
      <c r="I170" s="67"/>
    </row>
    <row r="171" spans="1:9" ht="24" customHeight="1" x14ac:dyDescent="0.35">
      <c r="A171" s="46" t="s">
        <v>20</v>
      </c>
      <c r="B171" s="47" t="s">
        <v>26</v>
      </c>
      <c r="C171" s="48">
        <v>40</v>
      </c>
      <c r="D171" s="49">
        <v>0.61</v>
      </c>
      <c r="E171" s="49">
        <v>0.44</v>
      </c>
      <c r="F171" s="49">
        <v>17.559999999999999</v>
      </c>
      <c r="G171" s="49">
        <v>75.2</v>
      </c>
      <c r="H171" s="49">
        <v>0</v>
      </c>
      <c r="I171" s="50">
        <v>1</v>
      </c>
    </row>
    <row r="172" spans="1:9" ht="24" customHeight="1" x14ac:dyDescent="0.35">
      <c r="A172" s="46" t="s">
        <v>20</v>
      </c>
      <c r="B172" s="47" t="s">
        <v>134</v>
      </c>
      <c r="C172" s="48">
        <v>150</v>
      </c>
      <c r="D172" s="49">
        <v>5.94</v>
      </c>
      <c r="E172" s="49">
        <v>4.3600000000000003</v>
      </c>
      <c r="F172" s="49">
        <v>8.24</v>
      </c>
      <c r="G172" s="49">
        <v>96</v>
      </c>
      <c r="H172" s="49">
        <v>9.3699999999999992</v>
      </c>
      <c r="I172" s="50">
        <v>68</v>
      </c>
    </row>
    <row r="173" spans="1:9" ht="24" customHeight="1" x14ac:dyDescent="0.35">
      <c r="A173" s="46" t="s">
        <v>20</v>
      </c>
      <c r="B173" s="47" t="s">
        <v>131</v>
      </c>
      <c r="C173" s="48">
        <v>50</v>
      </c>
      <c r="D173" s="49">
        <v>11.071428571428571</v>
      </c>
      <c r="E173" s="49">
        <v>5</v>
      </c>
      <c r="F173" s="49">
        <v>3.7857142857142856</v>
      </c>
      <c r="G173" s="49">
        <v>115.42857142857143</v>
      </c>
      <c r="H173" s="49">
        <v>7.4285714285714288</v>
      </c>
      <c r="I173" s="50">
        <v>321</v>
      </c>
    </row>
    <row r="174" spans="1:9" ht="24" customHeight="1" x14ac:dyDescent="0.35">
      <c r="A174" s="46" t="s">
        <v>20</v>
      </c>
      <c r="B174" s="47" t="s">
        <v>58</v>
      </c>
      <c r="C174" s="48">
        <v>110</v>
      </c>
      <c r="D174" s="49">
        <v>2.72</v>
      </c>
      <c r="E174" s="49">
        <v>3.5</v>
      </c>
      <c r="F174" s="49">
        <v>21.8</v>
      </c>
      <c r="G174" s="49">
        <v>120</v>
      </c>
      <c r="H174" s="49">
        <v>14.79</v>
      </c>
      <c r="I174" s="50">
        <v>321</v>
      </c>
    </row>
    <row r="175" spans="1:9" ht="24" customHeight="1" x14ac:dyDescent="0.35">
      <c r="A175" s="46" t="s">
        <v>20</v>
      </c>
      <c r="B175" s="47" t="s">
        <v>79</v>
      </c>
      <c r="C175" s="48">
        <v>40</v>
      </c>
      <c r="D175" s="49">
        <v>0.36</v>
      </c>
      <c r="E175" s="49">
        <v>0.05</v>
      </c>
      <c r="F175" s="49">
        <v>1.1299999999999999</v>
      </c>
      <c r="G175" s="49">
        <v>6.3</v>
      </c>
      <c r="H175" s="49">
        <v>4.5</v>
      </c>
      <c r="I175" s="50">
        <v>20</v>
      </c>
    </row>
    <row r="176" spans="1:9" ht="24" customHeight="1" x14ac:dyDescent="0.35">
      <c r="A176" s="46" t="s">
        <v>20</v>
      </c>
      <c r="B176" s="47" t="s">
        <v>25</v>
      </c>
      <c r="C176" s="48">
        <v>150</v>
      </c>
      <c r="D176" s="49">
        <v>0.33</v>
      </c>
      <c r="E176" s="49">
        <v>1.0666666666666699E-2</v>
      </c>
      <c r="F176" s="49">
        <v>20.82</v>
      </c>
      <c r="G176" s="49">
        <v>84.71</v>
      </c>
      <c r="H176" s="49">
        <v>0.3</v>
      </c>
      <c r="I176" s="50">
        <v>394</v>
      </c>
    </row>
    <row r="177" spans="1:9" s="68" customFormat="1" ht="24" customHeight="1" x14ac:dyDescent="0.4">
      <c r="A177" s="112" t="s">
        <v>17</v>
      </c>
      <c r="B177" s="113"/>
      <c r="C177" s="65">
        <f t="shared" ref="C177:H177" si="32">SUM(C171:C176)</f>
        <v>540</v>
      </c>
      <c r="D177" s="66">
        <f t="shared" si="32"/>
        <v>21.03142857142857</v>
      </c>
      <c r="E177" s="66">
        <f t="shared" si="32"/>
        <v>13.360666666666669</v>
      </c>
      <c r="F177" s="66">
        <f t="shared" si="32"/>
        <v>73.335714285714289</v>
      </c>
      <c r="G177" s="66">
        <f t="shared" si="32"/>
        <v>497.63857142857142</v>
      </c>
      <c r="H177" s="66">
        <f t="shared" si="32"/>
        <v>36.388571428571424</v>
      </c>
      <c r="I177" s="67"/>
    </row>
    <row r="178" spans="1:9" ht="24" customHeight="1" x14ac:dyDescent="0.35">
      <c r="A178" s="46" t="s">
        <v>27</v>
      </c>
      <c r="B178" s="47" t="s">
        <v>28</v>
      </c>
      <c r="C178" s="48">
        <v>150</v>
      </c>
      <c r="D178" s="49">
        <v>4.2</v>
      </c>
      <c r="E178" s="49">
        <v>3.75</v>
      </c>
      <c r="F178" s="49">
        <v>6</v>
      </c>
      <c r="G178" s="49">
        <v>75</v>
      </c>
      <c r="H178" s="49">
        <v>1.05</v>
      </c>
      <c r="I178" s="50">
        <v>401</v>
      </c>
    </row>
    <row r="179" spans="1:9" ht="24" customHeight="1" x14ac:dyDescent="0.35">
      <c r="A179" s="46" t="s">
        <v>27</v>
      </c>
      <c r="B179" s="47" t="s">
        <v>29</v>
      </c>
      <c r="C179" s="48">
        <v>12</v>
      </c>
      <c r="D179" s="49">
        <v>0.67200000000000004</v>
      </c>
      <c r="E179" s="49">
        <v>0.73199999999999998</v>
      </c>
      <c r="F179" s="49">
        <v>8.8199999999999985</v>
      </c>
      <c r="G179" s="49">
        <v>48.84</v>
      </c>
      <c r="H179" s="49">
        <v>0</v>
      </c>
      <c r="I179" s="50">
        <v>151</v>
      </c>
    </row>
    <row r="180" spans="1:9" ht="24" customHeight="1" x14ac:dyDescent="0.35">
      <c r="A180" s="46" t="s">
        <v>27</v>
      </c>
      <c r="B180" s="47" t="s">
        <v>144</v>
      </c>
      <c r="C180" s="48">
        <v>95</v>
      </c>
      <c r="D180" s="49">
        <v>0.38</v>
      </c>
      <c r="E180" s="49">
        <v>0</v>
      </c>
      <c r="F180" s="49">
        <v>9.2909999999999986</v>
      </c>
      <c r="G180" s="49">
        <v>89.3</v>
      </c>
      <c r="H180" s="49">
        <v>3.7905000000000002</v>
      </c>
      <c r="I180" s="50">
        <v>338</v>
      </c>
    </row>
    <row r="181" spans="1:9" s="68" customFormat="1" ht="24" customHeight="1" x14ac:dyDescent="0.4">
      <c r="A181" s="112" t="s">
        <v>17</v>
      </c>
      <c r="B181" s="113"/>
      <c r="C181" s="65">
        <f t="shared" ref="C181:H181" si="33">SUM(C178:C180)</f>
        <v>257</v>
      </c>
      <c r="D181" s="66">
        <f t="shared" si="33"/>
        <v>5.2519999999999998</v>
      </c>
      <c r="E181" s="66">
        <f t="shared" si="33"/>
        <v>4.4820000000000002</v>
      </c>
      <c r="F181" s="66">
        <f t="shared" si="33"/>
        <v>24.110999999999997</v>
      </c>
      <c r="G181" s="66">
        <f t="shared" si="33"/>
        <v>213.14</v>
      </c>
      <c r="H181" s="66">
        <f t="shared" si="33"/>
        <v>4.8405000000000005</v>
      </c>
      <c r="I181" s="67"/>
    </row>
    <row r="182" spans="1:9" ht="24" customHeight="1" x14ac:dyDescent="0.35">
      <c r="A182" s="46" t="s">
        <v>31</v>
      </c>
      <c r="B182" s="47" t="s">
        <v>140</v>
      </c>
      <c r="C182" s="48">
        <v>180</v>
      </c>
      <c r="D182" s="49">
        <v>11.147999999999998</v>
      </c>
      <c r="E182" s="49">
        <v>12.012</v>
      </c>
      <c r="F182" s="49">
        <v>27.252000000000002</v>
      </c>
      <c r="G182" s="49">
        <v>261.60000000000002</v>
      </c>
      <c r="H182" s="49">
        <v>0.16800000000000001</v>
      </c>
      <c r="I182" s="50">
        <v>220</v>
      </c>
    </row>
    <row r="183" spans="1:9" ht="24" customHeight="1" x14ac:dyDescent="0.35">
      <c r="A183" s="46" t="s">
        <v>31</v>
      </c>
      <c r="B183" s="47" t="s">
        <v>34</v>
      </c>
      <c r="C183" s="48">
        <v>180</v>
      </c>
      <c r="D183" s="49">
        <v>1.5141176470588233</v>
      </c>
      <c r="E183" s="49">
        <v>0</v>
      </c>
      <c r="F183" s="49">
        <v>11.318823529411764</v>
      </c>
      <c r="G183" s="49">
        <v>63.18</v>
      </c>
      <c r="H183" s="49">
        <v>0</v>
      </c>
      <c r="I183" s="50">
        <v>411</v>
      </c>
    </row>
    <row r="184" spans="1:9" ht="24" customHeight="1" x14ac:dyDescent="0.35">
      <c r="A184" s="46" t="s">
        <v>31</v>
      </c>
      <c r="B184" s="47" t="s">
        <v>84</v>
      </c>
      <c r="C184" s="50">
        <v>40</v>
      </c>
      <c r="D184" s="49">
        <v>2.0099999999999998</v>
      </c>
      <c r="E184" s="49">
        <v>3.87</v>
      </c>
      <c r="F184" s="49">
        <v>12.13</v>
      </c>
      <c r="G184" s="49">
        <v>91.33</v>
      </c>
      <c r="H184" s="49">
        <v>0</v>
      </c>
      <c r="I184" s="50">
        <v>1</v>
      </c>
    </row>
    <row r="185" spans="1:9" s="68" customFormat="1" ht="24" customHeight="1" x14ac:dyDescent="0.4">
      <c r="A185" s="112" t="s">
        <v>17</v>
      </c>
      <c r="B185" s="113"/>
      <c r="C185" s="65">
        <f t="shared" ref="C185:H185" si="34">SUM(C182:C184)</f>
        <v>400</v>
      </c>
      <c r="D185" s="66">
        <f t="shared" si="34"/>
        <v>14.672117647058821</v>
      </c>
      <c r="E185" s="66">
        <f t="shared" si="34"/>
        <v>15.882000000000001</v>
      </c>
      <c r="F185" s="66">
        <f t="shared" si="34"/>
        <v>50.700823529411771</v>
      </c>
      <c r="G185" s="66">
        <f t="shared" si="34"/>
        <v>416.11</v>
      </c>
      <c r="H185" s="66">
        <f t="shared" si="34"/>
        <v>0.16800000000000001</v>
      </c>
      <c r="I185" s="67"/>
    </row>
    <row r="186" spans="1:9" s="77" customFormat="1" ht="24" customHeight="1" x14ac:dyDescent="0.4">
      <c r="A186" s="73" t="s">
        <v>36</v>
      </c>
      <c r="B186" s="73"/>
      <c r="C186" s="74">
        <f t="shared" ref="C186:H186" si="35">C185+C181+C177+C170+C168</f>
        <v>1697</v>
      </c>
      <c r="D186" s="75">
        <f t="shared" si="35"/>
        <v>50.588046218487392</v>
      </c>
      <c r="E186" s="75">
        <f t="shared" si="35"/>
        <v>53.392166666666675</v>
      </c>
      <c r="F186" s="75">
        <f t="shared" si="35"/>
        <v>207.79503781512602</v>
      </c>
      <c r="G186" s="75">
        <f t="shared" si="35"/>
        <v>1474.5460714285714</v>
      </c>
      <c r="H186" s="75">
        <f t="shared" si="35"/>
        <v>44.627071428571419</v>
      </c>
      <c r="I186" s="76"/>
    </row>
    <row r="187" spans="1:9" s="72" customFormat="1" ht="24" customHeight="1" x14ac:dyDescent="0.4">
      <c r="A187" s="78"/>
      <c r="B187" s="78"/>
      <c r="C187" s="79"/>
      <c r="D187" s="80"/>
      <c r="E187" s="80"/>
      <c r="F187" s="80"/>
      <c r="G187" s="79"/>
      <c r="H187" s="79"/>
      <c r="I187" s="81"/>
    </row>
    <row r="188" spans="1:9" s="61" customFormat="1" ht="24" customHeight="1" x14ac:dyDescent="0.4">
      <c r="A188" s="73" t="s">
        <v>80</v>
      </c>
      <c r="B188" s="46"/>
      <c r="C188" s="60"/>
      <c r="D188" s="60"/>
      <c r="E188" s="60"/>
      <c r="F188" s="60"/>
      <c r="G188" s="60"/>
      <c r="H188" s="60"/>
      <c r="I188" s="82"/>
    </row>
    <row r="189" spans="1:9" s="23" customFormat="1" ht="24" customHeight="1" x14ac:dyDescent="0.4">
      <c r="A189" s="98" t="s">
        <v>3</v>
      </c>
      <c r="B189" s="110" t="s">
        <v>65</v>
      </c>
      <c r="C189" s="100" t="s">
        <v>5</v>
      </c>
      <c r="D189" s="101" t="s">
        <v>6</v>
      </c>
      <c r="E189" s="101"/>
      <c r="F189" s="101"/>
      <c r="G189" s="102" t="s">
        <v>118</v>
      </c>
      <c r="H189" s="107" t="s">
        <v>8</v>
      </c>
      <c r="I189" s="108" t="s">
        <v>9</v>
      </c>
    </row>
    <row r="190" spans="1:9" s="25" customFormat="1" ht="24" customHeight="1" x14ac:dyDescent="0.4">
      <c r="A190" s="98"/>
      <c r="B190" s="110"/>
      <c r="C190" s="100"/>
      <c r="D190" s="24" t="s">
        <v>10</v>
      </c>
      <c r="E190" s="24" t="s">
        <v>11</v>
      </c>
      <c r="F190" s="24" t="s">
        <v>12</v>
      </c>
      <c r="G190" s="102"/>
      <c r="H190" s="107"/>
      <c r="I190" s="108"/>
    </row>
    <row r="191" spans="1:9" ht="24" customHeight="1" x14ac:dyDescent="0.35">
      <c r="A191" s="46" t="s">
        <v>13</v>
      </c>
      <c r="B191" s="47" t="s">
        <v>63</v>
      </c>
      <c r="C191" s="48">
        <v>140</v>
      </c>
      <c r="D191" s="49">
        <v>4.5599999999999996</v>
      </c>
      <c r="E191" s="49">
        <v>5.26</v>
      </c>
      <c r="F191" s="49">
        <v>17.45</v>
      </c>
      <c r="G191" s="49">
        <v>118.45</v>
      </c>
      <c r="H191" s="49">
        <v>1.27</v>
      </c>
      <c r="I191" s="50">
        <v>91</v>
      </c>
    </row>
    <row r="192" spans="1:9" ht="24" customHeight="1" x14ac:dyDescent="0.35">
      <c r="A192" s="46" t="s">
        <v>13</v>
      </c>
      <c r="B192" s="47" t="s">
        <v>117</v>
      </c>
      <c r="C192" s="48">
        <v>180</v>
      </c>
      <c r="D192" s="49">
        <v>2.67</v>
      </c>
      <c r="E192" s="49">
        <v>2.34</v>
      </c>
      <c r="F192" s="49">
        <v>10.31</v>
      </c>
      <c r="G192" s="49">
        <v>89</v>
      </c>
      <c r="H192" s="49">
        <v>1.2</v>
      </c>
      <c r="I192" s="50">
        <v>413</v>
      </c>
    </row>
    <row r="193" spans="1:1015" ht="24" customHeight="1" x14ac:dyDescent="0.35">
      <c r="A193" s="46" t="s">
        <v>13</v>
      </c>
      <c r="B193" s="47" t="s">
        <v>99</v>
      </c>
      <c r="C193" s="48">
        <v>30</v>
      </c>
      <c r="D193" s="49">
        <v>1.5074999999999998</v>
      </c>
      <c r="E193" s="49">
        <v>2.9025000000000003</v>
      </c>
      <c r="F193" s="49">
        <v>9.0975000000000001</v>
      </c>
      <c r="G193" s="49">
        <v>68.497500000000002</v>
      </c>
      <c r="H193" s="49">
        <v>0</v>
      </c>
      <c r="I193" s="50">
        <v>1</v>
      </c>
    </row>
    <row r="194" spans="1:1015" s="68" customFormat="1" ht="24" customHeight="1" x14ac:dyDescent="0.4">
      <c r="A194" s="112" t="s">
        <v>17</v>
      </c>
      <c r="B194" s="113"/>
      <c r="C194" s="65">
        <f t="shared" ref="C194:H194" si="36">SUM(C191:C193)</f>
        <v>350</v>
      </c>
      <c r="D194" s="66">
        <f t="shared" si="36"/>
        <v>8.7374999999999989</v>
      </c>
      <c r="E194" s="66">
        <f t="shared" si="36"/>
        <v>10.5025</v>
      </c>
      <c r="F194" s="66">
        <f t="shared" si="36"/>
        <v>36.857500000000002</v>
      </c>
      <c r="G194" s="66">
        <f t="shared" si="36"/>
        <v>275.94749999999999</v>
      </c>
      <c r="H194" s="66">
        <f t="shared" si="36"/>
        <v>2.4699999999999998</v>
      </c>
      <c r="I194" s="67"/>
    </row>
    <row r="195" spans="1:1015" ht="24" customHeight="1" x14ac:dyDescent="0.35">
      <c r="A195" s="46" t="s">
        <v>18</v>
      </c>
      <c r="B195" s="47" t="s">
        <v>50</v>
      </c>
      <c r="C195" s="48">
        <v>150</v>
      </c>
      <c r="D195" s="49">
        <v>0</v>
      </c>
      <c r="E195" s="49">
        <v>0</v>
      </c>
      <c r="F195" s="49">
        <v>16.8</v>
      </c>
      <c r="G195" s="49">
        <v>70</v>
      </c>
      <c r="H195" s="49">
        <v>4.5</v>
      </c>
      <c r="I195" s="50">
        <v>399</v>
      </c>
      <c r="L195" s="10"/>
    </row>
    <row r="196" spans="1:1015" s="68" customFormat="1" ht="24" customHeight="1" x14ac:dyDescent="0.4">
      <c r="A196" s="112" t="s">
        <v>17</v>
      </c>
      <c r="B196" s="113"/>
      <c r="C196" s="65">
        <f t="shared" ref="C196:H196" si="37">SUM(C195)</f>
        <v>150</v>
      </c>
      <c r="D196" s="66">
        <f t="shared" si="37"/>
        <v>0</v>
      </c>
      <c r="E196" s="66">
        <f t="shared" si="37"/>
        <v>0</v>
      </c>
      <c r="F196" s="66">
        <f t="shared" si="37"/>
        <v>16.8</v>
      </c>
      <c r="G196" s="66">
        <f t="shared" si="37"/>
        <v>70</v>
      </c>
      <c r="H196" s="66">
        <f t="shared" si="37"/>
        <v>4.5</v>
      </c>
      <c r="I196" s="67"/>
      <c r="L196" s="95"/>
    </row>
    <row r="197" spans="1:1015" ht="24" customHeight="1" x14ac:dyDescent="0.35">
      <c r="A197" s="46" t="s">
        <v>20</v>
      </c>
      <c r="B197" s="47" t="s">
        <v>26</v>
      </c>
      <c r="C197" s="48">
        <v>40</v>
      </c>
      <c r="D197" s="49">
        <v>0.61</v>
      </c>
      <c r="E197" s="49">
        <v>0.44</v>
      </c>
      <c r="F197" s="49">
        <v>17.559999999999999</v>
      </c>
      <c r="G197" s="49">
        <v>75.2</v>
      </c>
      <c r="H197" s="49">
        <v>0</v>
      </c>
      <c r="I197" s="50">
        <v>1</v>
      </c>
    </row>
    <row r="198" spans="1:1015" ht="24" customHeight="1" x14ac:dyDescent="0.35">
      <c r="A198" s="46" t="s">
        <v>20</v>
      </c>
      <c r="B198" s="47" t="s">
        <v>51</v>
      </c>
      <c r="C198" s="48">
        <v>180</v>
      </c>
      <c r="D198" s="49">
        <v>4.8840000000000003</v>
      </c>
      <c r="E198" s="49">
        <v>2.016</v>
      </c>
      <c r="F198" s="49">
        <v>12.96</v>
      </c>
      <c r="G198" s="49">
        <v>98.1</v>
      </c>
      <c r="H198" s="49">
        <v>9.08</v>
      </c>
      <c r="I198" s="50">
        <v>84</v>
      </c>
    </row>
    <row r="199" spans="1:1015" ht="24" customHeight="1" x14ac:dyDescent="0.35">
      <c r="A199" s="46" t="s">
        <v>20</v>
      </c>
      <c r="B199" s="47" t="s">
        <v>111</v>
      </c>
      <c r="C199" s="48">
        <v>150</v>
      </c>
      <c r="D199" s="49">
        <v>16.53</v>
      </c>
      <c r="E199" s="49">
        <v>4.33</v>
      </c>
      <c r="F199" s="49">
        <v>33.1875</v>
      </c>
      <c r="G199" s="49">
        <v>215.625</v>
      </c>
      <c r="H199" s="49">
        <v>0.25</v>
      </c>
      <c r="I199" s="50">
        <v>153</v>
      </c>
    </row>
    <row r="200" spans="1:1015" ht="24" customHeight="1" x14ac:dyDescent="0.35">
      <c r="A200" s="46" t="s">
        <v>20</v>
      </c>
      <c r="B200" s="47" t="s">
        <v>105</v>
      </c>
      <c r="C200" s="48">
        <v>40</v>
      </c>
      <c r="D200" s="49">
        <v>0.34</v>
      </c>
      <c r="E200" s="49">
        <v>2.04</v>
      </c>
      <c r="F200" s="49">
        <v>1.04</v>
      </c>
      <c r="G200" s="49">
        <v>23.95</v>
      </c>
      <c r="H200" s="49">
        <v>2.2200000000000002</v>
      </c>
      <c r="I200" s="50">
        <v>20</v>
      </c>
    </row>
    <row r="201" spans="1:1015" ht="24" customHeight="1" x14ac:dyDescent="0.35">
      <c r="A201" s="46" t="s">
        <v>20</v>
      </c>
      <c r="B201" s="47" t="s">
        <v>102</v>
      </c>
      <c r="C201" s="48">
        <v>180</v>
      </c>
      <c r="D201" s="49">
        <v>0.252</v>
      </c>
      <c r="E201" s="49">
        <v>0</v>
      </c>
      <c r="F201" s="49">
        <v>18.623999999999999</v>
      </c>
      <c r="G201" s="49">
        <v>76.8</v>
      </c>
      <c r="H201" s="49">
        <v>1.044</v>
      </c>
      <c r="I201" s="50">
        <v>374</v>
      </c>
    </row>
    <row r="202" spans="1:1015" s="68" customFormat="1" ht="24" customHeight="1" x14ac:dyDescent="0.4">
      <c r="A202" s="112" t="s">
        <v>17</v>
      </c>
      <c r="B202" s="113"/>
      <c r="C202" s="65">
        <f t="shared" ref="C202:H202" si="38">SUM(C197:C201)</f>
        <v>590</v>
      </c>
      <c r="D202" s="66">
        <f t="shared" si="38"/>
        <v>22.616</v>
      </c>
      <c r="E202" s="66">
        <f t="shared" si="38"/>
        <v>8.8260000000000005</v>
      </c>
      <c r="F202" s="66">
        <f t="shared" si="38"/>
        <v>83.371499999999997</v>
      </c>
      <c r="G202" s="66">
        <f t="shared" si="38"/>
        <v>489.67500000000001</v>
      </c>
      <c r="H202" s="66">
        <f t="shared" si="38"/>
        <v>12.594000000000001</v>
      </c>
      <c r="I202" s="67"/>
    </row>
    <row r="203" spans="1:1015" ht="24" customHeight="1" x14ac:dyDescent="0.35">
      <c r="A203" s="46" t="s">
        <v>27</v>
      </c>
      <c r="B203" s="47" t="s">
        <v>28</v>
      </c>
      <c r="C203" s="48">
        <v>150</v>
      </c>
      <c r="D203" s="49">
        <v>4.2</v>
      </c>
      <c r="E203" s="49">
        <v>3.75</v>
      </c>
      <c r="F203" s="49">
        <v>6</v>
      </c>
      <c r="G203" s="49">
        <v>75</v>
      </c>
      <c r="H203" s="49">
        <v>1.05</v>
      </c>
      <c r="I203" s="50">
        <v>401</v>
      </c>
    </row>
    <row r="204" spans="1:1015" ht="24" customHeight="1" x14ac:dyDescent="0.35">
      <c r="A204" s="46" t="s">
        <v>27</v>
      </c>
      <c r="B204" s="47" t="s">
        <v>29</v>
      </c>
      <c r="C204" s="48">
        <v>12</v>
      </c>
      <c r="D204" s="49">
        <v>0.67200000000000004</v>
      </c>
      <c r="E204" s="49">
        <v>0.73199999999999998</v>
      </c>
      <c r="F204" s="49">
        <v>8.8199999999999985</v>
      </c>
      <c r="G204" s="49">
        <v>48.84</v>
      </c>
      <c r="H204" s="49">
        <v>0</v>
      </c>
      <c r="I204" s="50">
        <v>151</v>
      </c>
    </row>
    <row r="205" spans="1:1015" ht="24" customHeight="1" x14ac:dyDescent="0.35">
      <c r="A205" s="46" t="s">
        <v>27</v>
      </c>
      <c r="B205" s="47" t="s">
        <v>144</v>
      </c>
      <c r="C205" s="48">
        <v>95</v>
      </c>
      <c r="D205" s="49">
        <v>0.38</v>
      </c>
      <c r="E205" s="49">
        <v>0</v>
      </c>
      <c r="F205" s="49">
        <v>9.2909999999999986</v>
      </c>
      <c r="G205" s="49">
        <v>89.3</v>
      </c>
      <c r="H205" s="49">
        <v>3.7905000000000002</v>
      </c>
      <c r="I205" s="50">
        <v>338</v>
      </c>
    </row>
    <row r="206" spans="1:1015" s="68" customFormat="1" ht="24" customHeight="1" x14ac:dyDescent="0.4">
      <c r="A206" s="112" t="s">
        <v>17</v>
      </c>
      <c r="B206" s="113"/>
      <c r="C206" s="65">
        <f t="shared" ref="C206:H206" si="39">SUM(C203:C205)</f>
        <v>257</v>
      </c>
      <c r="D206" s="66">
        <f t="shared" si="39"/>
        <v>5.2519999999999998</v>
      </c>
      <c r="E206" s="66">
        <f t="shared" si="39"/>
        <v>4.4820000000000002</v>
      </c>
      <c r="F206" s="66">
        <f t="shared" si="39"/>
        <v>24.110999999999997</v>
      </c>
      <c r="G206" s="66">
        <f t="shared" si="39"/>
        <v>213.14</v>
      </c>
      <c r="H206" s="66">
        <f t="shared" si="39"/>
        <v>4.8405000000000005</v>
      </c>
      <c r="I206" s="67"/>
    </row>
    <row r="207" spans="1:1015" ht="23.25" customHeight="1" x14ac:dyDescent="0.35">
      <c r="A207" s="26" t="s">
        <v>31</v>
      </c>
      <c r="B207" s="27" t="s">
        <v>45</v>
      </c>
      <c r="C207" s="28">
        <v>140</v>
      </c>
      <c r="D207" s="29">
        <v>12.94</v>
      </c>
      <c r="E207" s="29">
        <v>10.32</v>
      </c>
      <c r="F207" s="29">
        <v>9.0500000000000007</v>
      </c>
      <c r="G207" s="29">
        <v>172.31</v>
      </c>
      <c r="H207" s="29">
        <v>0.42</v>
      </c>
      <c r="I207" s="28">
        <v>37</v>
      </c>
      <c r="J207" s="1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  <c r="IW207"/>
      <c r="IX207"/>
      <c r="IY207"/>
      <c r="IZ207"/>
      <c r="JA207"/>
      <c r="JB207"/>
      <c r="JC207"/>
      <c r="JD207"/>
      <c r="JE207"/>
      <c r="JF207"/>
      <c r="JG207"/>
      <c r="JH207"/>
      <c r="JI207"/>
      <c r="JJ207"/>
      <c r="JK207"/>
      <c r="JL207"/>
      <c r="JM207"/>
      <c r="JN207"/>
      <c r="JO207"/>
      <c r="JP207"/>
      <c r="JQ207"/>
      <c r="JR207"/>
      <c r="JS207"/>
      <c r="JT207"/>
      <c r="JU207"/>
      <c r="JV207"/>
      <c r="JW207"/>
      <c r="JX207"/>
      <c r="JY207"/>
      <c r="JZ207"/>
      <c r="KA207"/>
      <c r="KB207"/>
      <c r="KC207"/>
      <c r="KD207"/>
      <c r="KE207"/>
      <c r="KF207"/>
      <c r="KG207"/>
      <c r="KH207"/>
      <c r="KI207"/>
      <c r="KJ207"/>
      <c r="KK207"/>
      <c r="KL207"/>
      <c r="KM207"/>
      <c r="KN207"/>
      <c r="KO207"/>
      <c r="KP207"/>
      <c r="KQ207"/>
      <c r="KR207"/>
      <c r="KS207"/>
      <c r="KT207"/>
      <c r="KU207"/>
      <c r="KV207"/>
      <c r="KW207"/>
      <c r="KX207"/>
      <c r="KY207"/>
      <c r="KZ207"/>
      <c r="LA207"/>
      <c r="LB207"/>
      <c r="LC207"/>
      <c r="LD207"/>
      <c r="LE207"/>
      <c r="LF207"/>
      <c r="LG207"/>
      <c r="LH207"/>
      <c r="LI207"/>
      <c r="LJ207"/>
      <c r="LK207"/>
      <c r="LL207"/>
      <c r="LM207"/>
      <c r="LN207"/>
      <c r="LO207"/>
      <c r="LP207"/>
      <c r="LQ207"/>
      <c r="LR207"/>
      <c r="LS207"/>
      <c r="LT207"/>
      <c r="LU207"/>
      <c r="LV207"/>
      <c r="LW207"/>
      <c r="LX207"/>
      <c r="LY207"/>
      <c r="LZ207"/>
      <c r="MA207"/>
      <c r="MB207"/>
      <c r="MC207"/>
      <c r="MD207"/>
      <c r="ME207"/>
      <c r="MF207"/>
      <c r="MG207"/>
      <c r="MH207"/>
      <c r="MI207"/>
      <c r="MJ207"/>
      <c r="MK207"/>
      <c r="ML207"/>
      <c r="MM207"/>
      <c r="MN207"/>
      <c r="MO207"/>
      <c r="MP207"/>
      <c r="MQ207"/>
      <c r="MR207"/>
      <c r="MS207"/>
      <c r="MT207"/>
      <c r="MU207"/>
      <c r="MV207"/>
      <c r="MW207"/>
      <c r="MX207"/>
      <c r="MY207"/>
      <c r="MZ207"/>
      <c r="NA207"/>
      <c r="NB207"/>
      <c r="NC207"/>
      <c r="ND207"/>
      <c r="NE207"/>
      <c r="NF207"/>
      <c r="NG207"/>
      <c r="NH207"/>
      <c r="NI207"/>
      <c r="NJ207"/>
      <c r="NK207"/>
      <c r="NL207"/>
      <c r="NM207"/>
      <c r="NN207"/>
      <c r="NO207"/>
      <c r="NP207"/>
      <c r="NQ207"/>
      <c r="NR207"/>
      <c r="NS207"/>
      <c r="NT207"/>
      <c r="NU207"/>
      <c r="NV207"/>
      <c r="NW207"/>
      <c r="NX207"/>
      <c r="NY207"/>
      <c r="NZ207"/>
      <c r="OA207"/>
      <c r="OB207"/>
      <c r="OC207"/>
      <c r="OD207"/>
      <c r="OE207"/>
      <c r="OF207"/>
      <c r="OG207"/>
      <c r="OH207"/>
      <c r="OI207"/>
      <c r="OJ207"/>
      <c r="OK207"/>
      <c r="OL207"/>
      <c r="OM207"/>
      <c r="ON207"/>
      <c r="OO207"/>
      <c r="OP207"/>
      <c r="OQ207"/>
      <c r="OR207"/>
      <c r="OS207"/>
      <c r="OT207"/>
      <c r="OU207"/>
      <c r="OV207"/>
      <c r="OW207"/>
      <c r="OX207"/>
      <c r="OY207"/>
      <c r="OZ207"/>
      <c r="PA207"/>
      <c r="PB207"/>
      <c r="PC207"/>
      <c r="PD207"/>
      <c r="PE207"/>
      <c r="PF207"/>
      <c r="PG207"/>
      <c r="PH207"/>
      <c r="PI207"/>
      <c r="PJ207"/>
      <c r="PK207"/>
      <c r="PL207"/>
      <c r="PM207"/>
      <c r="PN207"/>
      <c r="PO207"/>
      <c r="PP207"/>
      <c r="PQ207"/>
      <c r="PR207"/>
      <c r="PS207"/>
      <c r="PT207"/>
      <c r="PU207"/>
      <c r="PV207"/>
      <c r="PW207"/>
      <c r="PX207"/>
      <c r="PY207"/>
      <c r="PZ207"/>
      <c r="QA207"/>
      <c r="QB207"/>
      <c r="QC207"/>
      <c r="QD207"/>
      <c r="QE207"/>
      <c r="QF207"/>
      <c r="QG207"/>
      <c r="QH207"/>
      <c r="QI207"/>
      <c r="QJ207"/>
      <c r="QK207"/>
      <c r="QL207"/>
      <c r="QM207"/>
      <c r="QN207"/>
      <c r="QO207"/>
      <c r="QP207"/>
      <c r="QQ207"/>
      <c r="QR207"/>
      <c r="QS207"/>
      <c r="QT207"/>
      <c r="QU207"/>
      <c r="QV207"/>
      <c r="QW207"/>
      <c r="QX207"/>
      <c r="QY207"/>
      <c r="QZ207"/>
      <c r="RA207"/>
      <c r="RB207"/>
      <c r="RC207"/>
      <c r="RD207"/>
      <c r="RE207"/>
      <c r="RF207"/>
      <c r="RG207"/>
      <c r="RH207"/>
      <c r="RI207"/>
      <c r="RJ207"/>
      <c r="RK207"/>
      <c r="RL207"/>
      <c r="RM207"/>
      <c r="RN207"/>
      <c r="RO207"/>
      <c r="RP207"/>
      <c r="RQ207"/>
      <c r="RR207"/>
      <c r="RS207"/>
      <c r="RT207"/>
      <c r="RU207"/>
      <c r="RV207"/>
      <c r="RW207"/>
      <c r="RX207"/>
      <c r="RY207"/>
      <c r="RZ207"/>
      <c r="SA207"/>
      <c r="SB207"/>
      <c r="SC207"/>
      <c r="SD207"/>
      <c r="SE207"/>
      <c r="SF207"/>
      <c r="SG207"/>
      <c r="SH207"/>
      <c r="SI207"/>
      <c r="SJ207"/>
      <c r="SK207"/>
      <c r="SL207"/>
      <c r="SM207"/>
      <c r="SN207"/>
      <c r="SO207"/>
      <c r="SP207"/>
      <c r="SQ207"/>
      <c r="SR207"/>
      <c r="SS207"/>
      <c r="ST207"/>
      <c r="SU207"/>
      <c r="SV207"/>
      <c r="SW207"/>
      <c r="SX207"/>
      <c r="SY207"/>
      <c r="SZ207"/>
      <c r="TA207"/>
      <c r="TB207"/>
      <c r="TC207"/>
      <c r="TD207"/>
      <c r="TE207"/>
      <c r="TF207"/>
      <c r="TG207"/>
      <c r="TH207"/>
      <c r="TI207"/>
      <c r="TJ207"/>
      <c r="TK207"/>
      <c r="TL207"/>
      <c r="TM207"/>
      <c r="TN207"/>
      <c r="TO207"/>
      <c r="TP207"/>
      <c r="TQ207"/>
      <c r="TR207"/>
      <c r="TS207"/>
      <c r="TT207"/>
      <c r="TU207"/>
      <c r="TV207"/>
      <c r="TW207"/>
      <c r="TX207"/>
      <c r="TY207"/>
      <c r="TZ207"/>
      <c r="UA207"/>
      <c r="UB207"/>
      <c r="UC207"/>
      <c r="UD207"/>
      <c r="UE207"/>
      <c r="UF207"/>
      <c r="UG207"/>
      <c r="UH207"/>
      <c r="UI207"/>
      <c r="UJ207"/>
      <c r="UK207"/>
      <c r="UL207"/>
      <c r="UM207"/>
      <c r="UN207"/>
      <c r="UO207"/>
      <c r="UP207"/>
      <c r="UQ207"/>
      <c r="UR207"/>
      <c r="US207"/>
      <c r="UT207"/>
      <c r="UU207"/>
      <c r="UV207"/>
      <c r="UW207"/>
      <c r="UX207"/>
      <c r="UY207"/>
      <c r="UZ207"/>
      <c r="VA207"/>
      <c r="VB207"/>
      <c r="VC207"/>
      <c r="VD207"/>
      <c r="VE207"/>
      <c r="VF207"/>
      <c r="VG207"/>
      <c r="VH207"/>
      <c r="VI207"/>
      <c r="VJ207"/>
      <c r="VK207"/>
      <c r="VL207"/>
      <c r="VM207"/>
      <c r="VN207"/>
      <c r="VO207"/>
      <c r="VP207"/>
      <c r="VQ207"/>
      <c r="VR207"/>
      <c r="VS207"/>
      <c r="VT207"/>
      <c r="VU207"/>
      <c r="VV207"/>
      <c r="VW207"/>
      <c r="VX207"/>
      <c r="VY207"/>
      <c r="VZ207"/>
      <c r="WA207"/>
      <c r="WB207"/>
      <c r="WC207"/>
      <c r="WD207"/>
      <c r="WE207"/>
      <c r="WF207"/>
      <c r="WG207"/>
      <c r="WH207"/>
      <c r="WI207"/>
      <c r="WJ207"/>
      <c r="WK207"/>
      <c r="WL207"/>
      <c r="WM207"/>
      <c r="WN207"/>
      <c r="WO207"/>
      <c r="WP207"/>
      <c r="WQ207"/>
      <c r="WR207"/>
      <c r="WS207"/>
      <c r="WT207"/>
      <c r="WU207"/>
      <c r="WV207"/>
      <c r="WW207"/>
      <c r="WX207"/>
      <c r="WY207"/>
      <c r="WZ207"/>
      <c r="XA207"/>
      <c r="XB207"/>
      <c r="XC207"/>
      <c r="XD207"/>
      <c r="XE207"/>
      <c r="XF207"/>
      <c r="XG207"/>
      <c r="XH207"/>
      <c r="XI207"/>
      <c r="XJ207"/>
      <c r="XK207"/>
      <c r="XL207"/>
      <c r="XM207"/>
      <c r="XN207"/>
      <c r="XO207"/>
      <c r="XP207"/>
      <c r="XQ207"/>
      <c r="XR207"/>
      <c r="XS207"/>
      <c r="XT207"/>
      <c r="XU207"/>
      <c r="XV207"/>
      <c r="XW207"/>
      <c r="XX207"/>
      <c r="XY207"/>
      <c r="XZ207"/>
      <c r="YA207"/>
      <c r="YB207"/>
      <c r="YC207"/>
      <c r="YD207"/>
      <c r="YE207"/>
      <c r="YF207"/>
      <c r="YG207"/>
      <c r="YH207"/>
      <c r="YI207"/>
      <c r="YJ207"/>
      <c r="YK207"/>
      <c r="YL207"/>
      <c r="YM207"/>
      <c r="YN207"/>
      <c r="YO207"/>
      <c r="YP207"/>
      <c r="YQ207"/>
      <c r="YR207"/>
      <c r="YS207"/>
      <c r="YT207"/>
      <c r="YU207"/>
      <c r="YV207"/>
      <c r="YW207"/>
      <c r="YX207"/>
      <c r="YY207"/>
      <c r="YZ207"/>
      <c r="ZA207"/>
      <c r="ZB207"/>
      <c r="ZC207"/>
      <c r="ZD207"/>
      <c r="ZE207"/>
      <c r="ZF207"/>
      <c r="ZG207"/>
      <c r="ZH207"/>
      <c r="ZI207"/>
      <c r="ZJ207"/>
      <c r="ZK207"/>
      <c r="ZL207"/>
      <c r="ZM207"/>
      <c r="ZN207"/>
      <c r="ZO207"/>
      <c r="ZP207"/>
      <c r="ZQ207"/>
      <c r="ZR207"/>
      <c r="ZS207"/>
      <c r="ZT207"/>
      <c r="ZU207"/>
      <c r="ZV207"/>
      <c r="ZW207"/>
      <c r="ZX207"/>
      <c r="ZY207"/>
      <c r="ZZ207"/>
      <c r="AAA207"/>
      <c r="AAB207"/>
      <c r="AAC207"/>
      <c r="AAD207"/>
      <c r="AAE207"/>
      <c r="AAF207"/>
      <c r="AAG207"/>
      <c r="AAH207"/>
      <c r="AAI207"/>
      <c r="AAJ207"/>
      <c r="AAK207"/>
      <c r="AAL207"/>
      <c r="AAM207"/>
      <c r="AAN207"/>
      <c r="AAO207"/>
      <c r="AAP207"/>
      <c r="AAQ207"/>
      <c r="AAR207"/>
      <c r="AAS207"/>
      <c r="AAT207"/>
      <c r="AAU207"/>
      <c r="AAV207"/>
      <c r="AAW207"/>
      <c r="AAX207"/>
      <c r="AAY207"/>
      <c r="AAZ207"/>
      <c r="ABA207"/>
      <c r="ABB207"/>
      <c r="ABC207"/>
      <c r="ABD207"/>
      <c r="ABE207"/>
      <c r="ABF207"/>
      <c r="ABG207"/>
      <c r="ABH207"/>
      <c r="ABI207"/>
      <c r="ABJ207"/>
      <c r="ABK207"/>
      <c r="ABL207"/>
      <c r="ABM207"/>
      <c r="ABN207"/>
      <c r="ABO207"/>
      <c r="ABP207"/>
      <c r="ABQ207"/>
      <c r="ABR207"/>
      <c r="ABS207"/>
      <c r="ABT207"/>
      <c r="ABU207"/>
      <c r="ABV207"/>
      <c r="ABW207"/>
      <c r="ABX207"/>
      <c r="ABY207"/>
      <c r="ABZ207"/>
      <c r="ACA207"/>
      <c r="ACB207"/>
      <c r="ACC207"/>
      <c r="ACD207"/>
      <c r="ACE207"/>
      <c r="ACF207"/>
      <c r="ACG207"/>
      <c r="ACH207"/>
      <c r="ACI207"/>
      <c r="ACJ207"/>
      <c r="ACK207"/>
      <c r="ACL207"/>
      <c r="ACM207"/>
      <c r="ACN207"/>
      <c r="ACO207"/>
      <c r="ACP207"/>
      <c r="ACQ207"/>
      <c r="ACR207"/>
      <c r="ACS207"/>
      <c r="ACT207"/>
      <c r="ACU207"/>
      <c r="ACV207"/>
      <c r="ACW207"/>
      <c r="ACX207"/>
      <c r="ACY207"/>
      <c r="ACZ207"/>
      <c r="ADA207"/>
      <c r="ADB207"/>
      <c r="ADC207"/>
      <c r="ADD207"/>
      <c r="ADE207"/>
      <c r="ADF207"/>
      <c r="ADG207"/>
      <c r="ADH207"/>
      <c r="ADI207"/>
      <c r="ADJ207"/>
      <c r="ADK207"/>
      <c r="ADL207"/>
      <c r="ADM207"/>
      <c r="ADN207"/>
      <c r="ADO207"/>
      <c r="ADP207"/>
      <c r="ADQ207"/>
      <c r="ADR207"/>
      <c r="ADS207"/>
      <c r="ADT207"/>
      <c r="ADU207"/>
      <c r="ADV207"/>
      <c r="ADW207"/>
      <c r="ADX207"/>
      <c r="ADY207"/>
      <c r="ADZ207"/>
      <c r="AEA207"/>
      <c r="AEB207"/>
      <c r="AEC207"/>
      <c r="AED207"/>
      <c r="AEE207"/>
      <c r="AEF207"/>
      <c r="AEG207"/>
      <c r="AEH207"/>
      <c r="AEI207"/>
      <c r="AEJ207"/>
      <c r="AEK207"/>
      <c r="AEL207"/>
      <c r="AEM207"/>
      <c r="AEN207"/>
      <c r="AEO207"/>
      <c r="AEP207"/>
      <c r="AEQ207"/>
      <c r="AER207"/>
      <c r="AES207"/>
      <c r="AET207"/>
      <c r="AEU207"/>
      <c r="AEV207"/>
      <c r="AEW207"/>
      <c r="AEX207"/>
      <c r="AEY207"/>
      <c r="AEZ207"/>
      <c r="AFA207"/>
      <c r="AFB207"/>
      <c r="AFC207"/>
      <c r="AFD207"/>
      <c r="AFE207"/>
      <c r="AFF207"/>
      <c r="AFG207"/>
      <c r="AFH207"/>
      <c r="AFI207"/>
      <c r="AFJ207"/>
      <c r="AFK207"/>
      <c r="AFL207"/>
      <c r="AFM207"/>
      <c r="AFN207"/>
      <c r="AFO207"/>
      <c r="AFP207"/>
      <c r="AFQ207"/>
      <c r="AFR207"/>
      <c r="AFS207"/>
      <c r="AFT207"/>
      <c r="AFU207"/>
      <c r="AFV207"/>
      <c r="AFW207"/>
      <c r="AFX207"/>
      <c r="AFY207"/>
      <c r="AFZ207"/>
      <c r="AGA207"/>
      <c r="AGB207"/>
      <c r="AGC207"/>
      <c r="AGD207"/>
      <c r="AGE207"/>
      <c r="AGF207"/>
      <c r="AGG207"/>
      <c r="AGH207"/>
      <c r="AGI207"/>
      <c r="AGJ207"/>
      <c r="AGK207"/>
      <c r="AGL207"/>
      <c r="AGM207"/>
      <c r="AGN207"/>
      <c r="AGO207"/>
      <c r="AGP207"/>
      <c r="AGQ207"/>
      <c r="AGR207"/>
      <c r="AGS207"/>
      <c r="AGT207"/>
      <c r="AGU207"/>
      <c r="AGV207"/>
      <c r="AGW207"/>
      <c r="AGX207"/>
      <c r="AGY207"/>
      <c r="AGZ207"/>
      <c r="AHA207"/>
      <c r="AHB207"/>
      <c r="AHC207"/>
      <c r="AHD207"/>
      <c r="AHE207"/>
      <c r="AHF207"/>
      <c r="AHG207"/>
      <c r="AHH207"/>
      <c r="AHI207"/>
      <c r="AHJ207"/>
      <c r="AHK207"/>
      <c r="AHL207"/>
      <c r="AHM207"/>
      <c r="AHN207"/>
      <c r="AHO207"/>
      <c r="AHP207"/>
      <c r="AHQ207"/>
      <c r="AHR207"/>
      <c r="AHS207"/>
      <c r="AHT207"/>
      <c r="AHU207"/>
      <c r="AHV207"/>
      <c r="AHW207"/>
      <c r="AHX207"/>
      <c r="AHY207"/>
      <c r="AHZ207"/>
      <c r="AIA207"/>
      <c r="AIB207"/>
      <c r="AIC207"/>
      <c r="AID207"/>
      <c r="AIE207"/>
      <c r="AIF207"/>
      <c r="AIG207"/>
      <c r="AIH207"/>
      <c r="AII207"/>
      <c r="AIJ207"/>
      <c r="AIK207"/>
      <c r="AIL207"/>
      <c r="AIM207"/>
      <c r="AIN207"/>
      <c r="AIO207"/>
      <c r="AIP207"/>
      <c r="AIQ207"/>
      <c r="AIR207"/>
      <c r="AIS207"/>
      <c r="AIT207"/>
      <c r="AIU207"/>
      <c r="AIV207"/>
      <c r="AIW207"/>
      <c r="AIX207"/>
      <c r="AIY207"/>
      <c r="AIZ207"/>
      <c r="AJA207"/>
      <c r="AJB207"/>
      <c r="AJC207"/>
      <c r="AJD207"/>
      <c r="AJE207"/>
      <c r="AJF207"/>
      <c r="AJG207"/>
      <c r="AJH207"/>
      <c r="AJI207"/>
      <c r="AJJ207"/>
      <c r="AJK207"/>
      <c r="AJL207"/>
      <c r="AJM207"/>
      <c r="AJN207"/>
      <c r="AJO207"/>
      <c r="AJP207"/>
      <c r="AJQ207"/>
      <c r="AJR207"/>
      <c r="AJS207"/>
      <c r="AJT207"/>
      <c r="AJU207"/>
      <c r="AJV207"/>
      <c r="AJW207"/>
      <c r="AJX207"/>
      <c r="AJY207"/>
      <c r="AJZ207"/>
      <c r="AKA207"/>
      <c r="AKB207"/>
      <c r="AKC207"/>
      <c r="AKD207"/>
      <c r="AKE207"/>
      <c r="AKF207"/>
      <c r="AKG207"/>
      <c r="AKH207"/>
      <c r="AKI207"/>
      <c r="AKJ207"/>
      <c r="AKK207"/>
      <c r="AKL207"/>
      <c r="AKM207"/>
      <c r="AKN207"/>
      <c r="AKO207"/>
      <c r="AKP207"/>
      <c r="AKQ207"/>
      <c r="AKR207"/>
      <c r="AKS207"/>
      <c r="AKT207"/>
      <c r="AKU207"/>
      <c r="AKV207"/>
      <c r="AKW207"/>
      <c r="AKX207"/>
      <c r="AKY207"/>
      <c r="AKZ207"/>
      <c r="ALA207"/>
      <c r="ALB207"/>
      <c r="ALC207"/>
      <c r="ALD207"/>
      <c r="ALE207"/>
      <c r="ALF207"/>
      <c r="ALG207"/>
      <c r="ALH207"/>
      <c r="ALI207"/>
      <c r="ALJ207"/>
      <c r="ALK207"/>
      <c r="ALL207"/>
      <c r="ALM207"/>
      <c r="ALN207"/>
      <c r="ALO207"/>
      <c r="ALP207"/>
      <c r="ALQ207"/>
      <c r="ALR207"/>
      <c r="ALS207"/>
      <c r="ALT207"/>
      <c r="ALU207"/>
      <c r="ALV207"/>
      <c r="ALW207"/>
      <c r="ALX207"/>
      <c r="ALY207"/>
      <c r="ALZ207"/>
      <c r="AMA207"/>
    </row>
    <row r="208" spans="1:1015" ht="23.25" customHeight="1" x14ac:dyDescent="0.35">
      <c r="A208" s="26" t="s">
        <v>31</v>
      </c>
      <c r="B208" s="27" t="s">
        <v>130</v>
      </c>
      <c r="C208" s="28">
        <v>40</v>
      </c>
      <c r="D208" s="29">
        <v>1.24</v>
      </c>
      <c r="E208" s="29">
        <v>2.1600000000000006</v>
      </c>
      <c r="F208" s="29">
        <v>2.6666666666666665</v>
      </c>
      <c r="G208" s="29">
        <v>34.826666666666668</v>
      </c>
      <c r="H208" s="29">
        <v>4.5333333333333332</v>
      </c>
      <c r="I208" s="28">
        <v>10</v>
      </c>
      <c r="J208" s="1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  <c r="IW208"/>
      <c r="IX208"/>
      <c r="IY208"/>
      <c r="IZ208"/>
      <c r="JA208"/>
      <c r="JB208"/>
      <c r="JC208"/>
      <c r="JD208"/>
      <c r="JE208"/>
      <c r="JF208"/>
      <c r="JG208"/>
      <c r="JH208"/>
      <c r="JI208"/>
      <c r="JJ208"/>
      <c r="JK208"/>
      <c r="JL208"/>
      <c r="JM208"/>
      <c r="JN208"/>
      <c r="JO208"/>
      <c r="JP208"/>
      <c r="JQ208"/>
      <c r="JR208"/>
      <c r="JS208"/>
      <c r="JT208"/>
      <c r="JU208"/>
      <c r="JV208"/>
      <c r="JW208"/>
      <c r="JX208"/>
      <c r="JY208"/>
      <c r="JZ208"/>
      <c r="KA208"/>
      <c r="KB208"/>
      <c r="KC208"/>
      <c r="KD208"/>
      <c r="KE208"/>
      <c r="KF208"/>
      <c r="KG208"/>
      <c r="KH208"/>
      <c r="KI208"/>
      <c r="KJ208"/>
      <c r="KK208"/>
      <c r="KL208"/>
      <c r="KM208"/>
      <c r="KN208"/>
      <c r="KO208"/>
      <c r="KP208"/>
      <c r="KQ208"/>
      <c r="KR208"/>
      <c r="KS208"/>
      <c r="KT208"/>
      <c r="KU208"/>
      <c r="KV208"/>
      <c r="KW208"/>
      <c r="KX208"/>
      <c r="KY208"/>
      <c r="KZ208"/>
      <c r="LA208"/>
      <c r="LB208"/>
      <c r="LC208"/>
      <c r="LD208"/>
      <c r="LE208"/>
      <c r="LF208"/>
      <c r="LG208"/>
      <c r="LH208"/>
      <c r="LI208"/>
      <c r="LJ208"/>
      <c r="LK208"/>
      <c r="LL208"/>
      <c r="LM208"/>
      <c r="LN208"/>
      <c r="LO208"/>
      <c r="LP208"/>
      <c r="LQ208"/>
      <c r="LR208"/>
      <c r="LS208"/>
      <c r="LT208"/>
      <c r="LU208"/>
      <c r="LV208"/>
      <c r="LW208"/>
      <c r="LX208"/>
      <c r="LY208"/>
      <c r="LZ208"/>
      <c r="MA208"/>
      <c r="MB208"/>
      <c r="MC208"/>
      <c r="MD208"/>
      <c r="ME208"/>
      <c r="MF208"/>
      <c r="MG208"/>
      <c r="MH208"/>
      <c r="MI208"/>
      <c r="MJ208"/>
      <c r="MK208"/>
      <c r="ML208"/>
      <c r="MM208"/>
      <c r="MN208"/>
      <c r="MO208"/>
      <c r="MP208"/>
      <c r="MQ208"/>
      <c r="MR208"/>
      <c r="MS208"/>
      <c r="MT208"/>
      <c r="MU208"/>
      <c r="MV208"/>
      <c r="MW208"/>
      <c r="MX208"/>
      <c r="MY208"/>
      <c r="MZ208"/>
      <c r="NA208"/>
      <c r="NB208"/>
      <c r="NC208"/>
      <c r="ND208"/>
      <c r="NE208"/>
      <c r="NF208"/>
      <c r="NG208"/>
      <c r="NH208"/>
      <c r="NI208"/>
      <c r="NJ208"/>
      <c r="NK208"/>
      <c r="NL208"/>
      <c r="NM208"/>
      <c r="NN208"/>
      <c r="NO208"/>
      <c r="NP208"/>
      <c r="NQ208"/>
      <c r="NR208"/>
      <c r="NS208"/>
      <c r="NT208"/>
      <c r="NU208"/>
      <c r="NV208"/>
      <c r="NW208"/>
      <c r="NX208"/>
      <c r="NY208"/>
      <c r="NZ208"/>
      <c r="OA208"/>
      <c r="OB208"/>
      <c r="OC208"/>
      <c r="OD208"/>
      <c r="OE208"/>
      <c r="OF208"/>
      <c r="OG208"/>
      <c r="OH208"/>
      <c r="OI208"/>
      <c r="OJ208"/>
      <c r="OK208"/>
      <c r="OL208"/>
      <c r="OM208"/>
      <c r="ON208"/>
      <c r="OO208"/>
      <c r="OP208"/>
      <c r="OQ208"/>
      <c r="OR208"/>
      <c r="OS208"/>
      <c r="OT208"/>
      <c r="OU208"/>
      <c r="OV208"/>
      <c r="OW208"/>
      <c r="OX208"/>
      <c r="OY208"/>
      <c r="OZ208"/>
      <c r="PA208"/>
      <c r="PB208"/>
      <c r="PC208"/>
      <c r="PD208"/>
      <c r="PE208"/>
      <c r="PF208"/>
      <c r="PG208"/>
      <c r="PH208"/>
      <c r="PI208"/>
      <c r="PJ208"/>
      <c r="PK208"/>
      <c r="PL208"/>
      <c r="PM208"/>
      <c r="PN208"/>
      <c r="PO208"/>
      <c r="PP208"/>
      <c r="PQ208"/>
      <c r="PR208"/>
      <c r="PS208"/>
      <c r="PT208"/>
      <c r="PU208"/>
      <c r="PV208"/>
      <c r="PW208"/>
      <c r="PX208"/>
      <c r="PY208"/>
      <c r="PZ208"/>
      <c r="QA208"/>
      <c r="QB208"/>
      <c r="QC208"/>
      <c r="QD208"/>
      <c r="QE208"/>
      <c r="QF208"/>
      <c r="QG208"/>
      <c r="QH208"/>
      <c r="QI208"/>
      <c r="QJ208"/>
      <c r="QK208"/>
      <c r="QL208"/>
      <c r="QM208"/>
      <c r="QN208"/>
      <c r="QO208"/>
      <c r="QP208"/>
      <c r="QQ208"/>
      <c r="QR208"/>
      <c r="QS208"/>
      <c r="QT208"/>
      <c r="QU208"/>
      <c r="QV208"/>
      <c r="QW208"/>
      <c r="QX208"/>
      <c r="QY208"/>
      <c r="QZ208"/>
      <c r="RA208"/>
      <c r="RB208"/>
      <c r="RC208"/>
      <c r="RD208"/>
      <c r="RE208"/>
      <c r="RF208"/>
      <c r="RG208"/>
      <c r="RH208"/>
      <c r="RI208"/>
      <c r="RJ208"/>
      <c r="RK208"/>
      <c r="RL208"/>
      <c r="RM208"/>
      <c r="RN208"/>
      <c r="RO208"/>
      <c r="RP208"/>
      <c r="RQ208"/>
      <c r="RR208"/>
      <c r="RS208"/>
      <c r="RT208"/>
      <c r="RU208"/>
      <c r="RV208"/>
      <c r="RW208"/>
      <c r="RX208"/>
      <c r="RY208"/>
      <c r="RZ208"/>
      <c r="SA208"/>
      <c r="SB208"/>
      <c r="SC208"/>
      <c r="SD208"/>
      <c r="SE208"/>
      <c r="SF208"/>
      <c r="SG208"/>
      <c r="SH208"/>
      <c r="SI208"/>
      <c r="SJ208"/>
      <c r="SK208"/>
      <c r="SL208"/>
      <c r="SM208"/>
      <c r="SN208"/>
      <c r="SO208"/>
      <c r="SP208"/>
      <c r="SQ208"/>
      <c r="SR208"/>
      <c r="SS208"/>
      <c r="ST208"/>
      <c r="SU208"/>
      <c r="SV208"/>
      <c r="SW208"/>
      <c r="SX208"/>
      <c r="SY208"/>
      <c r="SZ208"/>
      <c r="TA208"/>
      <c r="TB208"/>
      <c r="TC208"/>
      <c r="TD208"/>
      <c r="TE208"/>
      <c r="TF208"/>
      <c r="TG208"/>
      <c r="TH208"/>
      <c r="TI208"/>
      <c r="TJ208"/>
      <c r="TK208"/>
      <c r="TL208"/>
      <c r="TM208"/>
      <c r="TN208"/>
      <c r="TO208"/>
      <c r="TP208"/>
      <c r="TQ208"/>
      <c r="TR208"/>
      <c r="TS208"/>
      <c r="TT208"/>
      <c r="TU208"/>
      <c r="TV208"/>
      <c r="TW208"/>
      <c r="TX208"/>
      <c r="TY208"/>
      <c r="TZ208"/>
      <c r="UA208"/>
      <c r="UB208"/>
      <c r="UC208"/>
      <c r="UD208"/>
      <c r="UE208"/>
      <c r="UF208"/>
      <c r="UG208"/>
      <c r="UH208"/>
      <c r="UI208"/>
      <c r="UJ208"/>
      <c r="UK208"/>
      <c r="UL208"/>
      <c r="UM208"/>
      <c r="UN208"/>
      <c r="UO208"/>
      <c r="UP208"/>
      <c r="UQ208"/>
      <c r="UR208"/>
      <c r="US208"/>
      <c r="UT208"/>
      <c r="UU208"/>
      <c r="UV208"/>
      <c r="UW208"/>
      <c r="UX208"/>
      <c r="UY208"/>
      <c r="UZ208"/>
      <c r="VA208"/>
      <c r="VB208"/>
      <c r="VC208"/>
      <c r="VD208"/>
      <c r="VE208"/>
      <c r="VF208"/>
      <c r="VG208"/>
      <c r="VH208"/>
      <c r="VI208"/>
      <c r="VJ208"/>
      <c r="VK208"/>
      <c r="VL208"/>
      <c r="VM208"/>
      <c r="VN208"/>
      <c r="VO208"/>
      <c r="VP208"/>
      <c r="VQ208"/>
      <c r="VR208"/>
      <c r="VS208"/>
      <c r="VT208"/>
      <c r="VU208"/>
      <c r="VV208"/>
      <c r="VW208"/>
      <c r="VX208"/>
      <c r="VY208"/>
      <c r="VZ208"/>
      <c r="WA208"/>
      <c r="WB208"/>
      <c r="WC208"/>
      <c r="WD208"/>
      <c r="WE208"/>
      <c r="WF208"/>
      <c r="WG208"/>
      <c r="WH208"/>
      <c r="WI208"/>
      <c r="WJ208"/>
      <c r="WK208"/>
      <c r="WL208"/>
      <c r="WM208"/>
      <c r="WN208"/>
      <c r="WO208"/>
      <c r="WP208"/>
      <c r="WQ208"/>
      <c r="WR208"/>
      <c r="WS208"/>
      <c r="WT208"/>
      <c r="WU208"/>
      <c r="WV208"/>
      <c r="WW208"/>
      <c r="WX208"/>
      <c r="WY208"/>
      <c r="WZ208"/>
      <c r="XA208"/>
      <c r="XB208"/>
      <c r="XC208"/>
      <c r="XD208"/>
      <c r="XE208"/>
      <c r="XF208"/>
      <c r="XG208"/>
      <c r="XH208"/>
      <c r="XI208"/>
      <c r="XJ208"/>
      <c r="XK208"/>
      <c r="XL208"/>
      <c r="XM208"/>
      <c r="XN208"/>
      <c r="XO208"/>
      <c r="XP208"/>
      <c r="XQ208"/>
      <c r="XR208"/>
      <c r="XS208"/>
      <c r="XT208"/>
      <c r="XU208"/>
      <c r="XV208"/>
      <c r="XW208"/>
      <c r="XX208"/>
      <c r="XY208"/>
      <c r="XZ208"/>
      <c r="YA208"/>
      <c r="YB208"/>
      <c r="YC208"/>
      <c r="YD208"/>
      <c r="YE208"/>
      <c r="YF208"/>
      <c r="YG208"/>
      <c r="YH208"/>
      <c r="YI208"/>
      <c r="YJ208"/>
      <c r="YK208"/>
      <c r="YL208"/>
      <c r="YM208"/>
      <c r="YN208"/>
      <c r="YO208"/>
      <c r="YP208"/>
      <c r="YQ208"/>
      <c r="YR208"/>
      <c r="YS208"/>
      <c r="YT208"/>
      <c r="YU208"/>
      <c r="YV208"/>
      <c r="YW208"/>
      <c r="YX208"/>
      <c r="YY208"/>
      <c r="YZ208"/>
      <c r="ZA208"/>
      <c r="ZB208"/>
      <c r="ZC208"/>
      <c r="ZD208"/>
      <c r="ZE208"/>
      <c r="ZF208"/>
      <c r="ZG208"/>
      <c r="ZH208"/>
      <c r="ZI208"/>
      <c r="ZJ208"/>
      <c r="ZK208"/>
      <c r="ZL208"/>
      <c r="ZM208"/>
      <c r="ZN208"/>
      <c r="ZO208"/>
      <c r="ZP208"/>
      <c r="ZQ208"/>
      <c r="ZR208"/>
      <c r="ZS208"/>
      <c r="ZT208"/>
      <c r="ZU208"/>
      <c r="ZV208"/>
      <c r="ZW208"/>
      <c r="ZX208"/>
      <c r="ZY208"/>
      <c r="ZZ208"/>
      <c r="AAA208"/>
      <c r="AAB208"/>
      <c r="AAC208"/>
      <c r="AAD208"/>
      <c r="AAE208"/>
      <c r="AAF208"/>
      <c r="AAG208"/>
      <c r="AAH208"/>
      <c r="AAI208"/>
      <c r="AAJ208"/>
      <c r="AAK208"/>
      <c r="AAL208"/>
      <c r="AAM208"/>
      <c r="AAN208"/>
      <c r="AAO208"/>
      <c r="AAP208"/>
      <c r="AAQ208"/>
      <c r="AAR208"/>
      <c r="AAS208"/>
      <c r="AAT208"/>
      <c r="AAU208"/>
      <c r="AAV208"/>
      <c r="AAW208"/>
      <c r="AAX208"/>
      <c r="AAY208"/>
      <c r="AAZ208"/>
      <c r="ABA208"/>
      <c r="ABB208"/>
      <c r="ABC208"/>
      <c r="ABD208"/>
      <c r="ABE208"/>
      <c r="ABF208"/>
      <c r="ABG208"/>
      <c r="ABH208"/>
      <c r="ABI208"/>
      <c r="ABJ208"/>
      <c r="ABK208"/>
      <c r="ABL208"/>
      <c r="ABM208"/>
      <c r="ABN208"/>
      <c r="ABO208"/>
      <c r="ABP208"/>
      <c r="ABQ208"/>
      <c r="ABR208"/>
      <c r="ABS208"/>
      <c r="ABT208"/>
      <c r="ABU208"/>
      <c r="ABV208"/>
      <c r="ABW208"/>
      <c r="ABX208"/>
      <c r="ABY208"/>
      <c r="ABZ208"/>
      <c r="ACA208"/>
      <c r="ACB208"/>
      <c r="ACC208"/>
      <c r="ACD208"/>
      <c r="ACE208"/>
      <c r="ACF208"/>
      <c r="ACG208"/>
      <c r="ACH208"/>
      <c r="ACI208"/>
      <c r="ACJ208"/>
      <c r="ACK208"/>
      <c r="ACL208"/>
      <c r="ACM208"/>
      <c r="ACN208"/>
      <c r="ACO208"/>
      <c r="ACP208"/>
      <c r="ACQ208"/>
      <c r="ACR208"/>
      <c r="ACS208"/>
      <c r="ACT208"/>
      <c r="ACU208"/>
      <c r="ACV208"/>
      <c r="ACW208"/>
      <c r="ACX208"/>
      <c r="ACY208"/>
      <c r="ACZ208"/>
      <c r="ADA208"/>
      <c r="ADB208"/>
      <c r="ADC208"/>
      <c r="ADD208"/>
      <c r="ADE208"/>
      <c r="ADF208"/>
      <c r="ADG208"/>
      <c r="ADH208"/>
      <c r="ADI208"/>
      <c r="ADJ208"/>
      <c r="ADK208"/>
      <c r="ADL208"/>
      <c r="ADM208"/>
      <c r="ADN208"/>
      <c r="ADO208"/>
      <c r="ADP208"/>
      <c r="ADQ208"/>
      <c r="ADR208"/>
      <c r="ADS208"/>
      <c r="ADT208"/>
      <c r="ADU208"/>
      <c r="ADV208"/>
      <c r="ADW208"/>
      <c r="ADX208"/>
      <c r="ADY208"/>
      <c r="ADZ208"/>
      <c r="AEA208"/>
      <c r="AEB208"/>
      <c r="AEC208"/>
      <c r="AED208"/>
      <c r="AEE208"/>
      <c r="AEF208"/>
      <c r="AEG208"/>
      <c r="AEH208"/>
      <c r="AEI208"/>
      <c r="AEJ208"/>
      <c r="AEK208"/>
      <c r="AEL208"/>
      <c r="AEM208"/>
      <c r="AEN208"/>
      <c r="AEO208"/>
      <c r="AEP208"/>
      <c r="AEQ208"/>
      <c r="AER208"/>
      <c r="AES208"/>
      <c r="AET208"/>
      <c r="AEU208"/>
      <c r="AEV208"/>
      <c r="AEW208"/>
      <c r="AEX208"/>
      <c r="AEY208"/>
      <c r="AEZ208"/>
      <c r="AFA208"/>
      <c r="AFB208"/>
      <c r="AFC208"/>
      <c r="AFD208"/>
      <c r="AFE208"/>
      <c r="AFF208"/>
      <c r="AFG208"/>
      <c r="AFH208"/>
      <c r="AFI208"/>
      <c r="AFJ208"/>
      <c r="AFK208"/>
      <c r="AFL208"/>
      <c r="AFM208"/>
      <c r="AFN208"/>
      <c r="AFO208"/>
      <c r="AFP208"/>
      <c r="AFQ208"/>
      <c r="AFR208"/>
      <c r="AFS208"/>
      <c r="AFT208"/>
      <c r="AFU208"/>
      <c r="AFV208"/>
      <c r="AFW208"/>
      <c r="AFX208"/>
      <c r="AFY208"/>
      <c r="AFZ208"/>
      <c r="AGA208"/>
      <c r="AGB208"/>
      <c r="AGC208"/>
      <c r="AGD208"/>
      <c r="AGE208"/>
      <c r="AGF208"/>
      <c r="AGG208"/>
      <c r="AGH208"/>
      <c r="AGI208"/>
      <c r="AGJ208"/>
      <c r="AGK208"/>
      <c r="AGL208"/>
      <c r="AGM208"/>
      <c r="AGN208"/>
      <c r="AGO208"/>
      <c r="AGP208"/>
      <c r="AGQ208"/>
      <c r="AGR208"/>
      <c r="AGS208"/>
      <c r="AGT208"/>
      <c r="AGU208"/>
      <c r="AGV208"/>
      <c r="AGW208"/>
      <c r="AGX208"/>
      <c r="AGY208"/>
      <c r="AGZ208"/>
      <c r="AHA208"/>
      <c r="AHB208"/>
      <c r="AHC208"/>
      <c r="AHD208"/>
      <c r="AHE208"/>
      <c r="AHF208"/>
      <c r="AHG208"/>
      <c r="AHH208"/>
      <c r="AHI208"/>
      <c r="AHJ208"/>
      <c r="AHK208"/>
      <c r="AHL208"/>
      <c r="AHM208"/>
      <c r="AHN208"/>
      <c r="AHO208"/>
      <c r="AHP208"/>
      <c r="AHQ208"/>
      <c r="AHR208"/>
      <c r="AHS208"/>
      <c r="AHT208"/>
      <c r="AHU208"/>
      <c r="AHV208"/>
      <c r="AHW208"/>
      <c r="AHX208"/>
      <c r="AHY208"/>
      <c r="AHZ208"/>
      <c r="AIA208"/>
      <c r="AIB208"/>
      <c r="AIC208"/>
      <c r="AID208"/>
      <c r="AIE208"/>
      <c r="AIF208"/>
      <c r="AIG208"/>
      <c r="AIH208"/>
      <c r="AII208"/>
      <c r="AIJ208"/>
      <c r="AIK208"/>
      <c r="AIL208"/>
      <c r="AIM208"/>
      <c r="AIN208"/>
      <c r="AIO208"/>
      <c r="AIP208"/>
      <c r="AIQ208"/>
      <c r="AIR208"/>
      <c r="AIS208"/>
      <c r="AIT208"/>
      <c r="AIU208"/>
      <c r="AIV208"/>
      <c r="AIW208"/>
      <c r="AIX208"/>
      <c r="AIY208"/>
      <c r="AIZ208"/>
      <c r="AJA208"/>
      <c r="AJB208"/>
      <c r="AJC208"/>
      <c r="AJD208"/>
      <c r="AJE208"/>
      <c r="AJF208"/>
      <c r="AJG208"/>
      <c r="AJH208"/>
      <c r="AJI208"/>
      <c r="AJJ208"/>
      <c r="AJK208"/>
      <c r="AJL208"/>
      <c r="AJM208"/>
      <c r="AJN208"/>
      <c r="AJO208"/>
      <c r="AJP208"/>
      <c r="AJQ208"/>
      <c r="AJR208"/>
      <c r="AJS208"/>
      <c r="AJT208"/>
      <c r="AJU208"/>
      <c r="AJV208"/>
      <c r="AJW208"/>
      <c r="AJX208"/>
      <c r="AJY208"/>
      <c r="AJZ208"/>
      <c r="AKA208"/>
      <c r="AKB208"/>
      <c r="AKC208"/>
      <c r="AKD208"/>
      <c r="AKE208"/>
      <c r="AKF208"/>
      <c r="AKG208"/>
      <c r="AKH208"/>
      <c r="AKI208"/>
      <c r="AKJ208"/>
      <c r="AKK208"/>
      <c r="AKL208"/>
      <c r="AKM208"/>
      <c r="AKN208"/>
      <c r="AKO208"/>
      <c r="AKP208"/>
      <c r="AKQ208"/>
      <c r="AKR208"/>
      <c r="AKS208"/>
      <c r="AKT208"/>
      <c r="AKU208"/>
      <c r="AKV208"/>
      <c r="AKW208"/>
      <c r="AKX208"/>
      <c r="AKY208"/>
      <c r="AKZ208"/>
      <c r="ALA208"/>
      <c r="ALB208"/>
      <c r="ALC208"/>
      <c r="ALD208"/>
      <c r="ALE208"/>
      <c r="ALF208"/>
      <c r="ALG208"/>
      <c r="ALH208"/>
      <c r="ALI208"/>
      <c r="ALJ208"/>
      <c r="ALK208"/>
      <c r="ALL208"/>
      <c r="ALM208"/>
      <c r="ALN208"/>
      <c r="ALO208"/>
      <c r="ALP208"/>
      <c r="ALQ208"/>
      <c r="ALR208"/>
      <c r="ALS208"/>
      <c r="ALT208"/>
      <c r="ALU208"/>
      <c r="ALV208"/>
      <c r="ALW208"/>
      <c r="ALX208"/>
      <c r="ALY208"/>
      <c r="ALZ208"/>
      <c r="AMA208"/>
    </row>
    <row r="209" spans="1:9" ht="24" customHeight="1" x14ac:dyDescent="0.35">
      <c r="A209" s="46" t="s">
        <v>31</v>
      </c>
      <c r="B209" s="47" t="s">
        <v>34</v>
      </c>
      <c r="C209" s="48">
        <v>180</v>
      </c>
      <c r="D209" s="49">
        <v>1.5141176470588233</v>
      </c>
      <c r="E209" s="49">
        <v>0</v>
      </c>
      <c r="F209" s="49">
        <v>11.318823529411764</v>
      </c>
      <c r="G209" s="49">
        <v>63.18</v>
      </c>
      <c r="H209" s="49">
        <v>0</v>
      </c>
      <c r="I209" s="50">
        <v>411</v>
      </c>
    </row>
    <row r="210" spans="1:9" ht="24" customHeight="1" x14ac:dyDescent="0.35">
      <c r="A210" s="46" t="s">
        <v>31</v>
      </c>
      <c r="B210" s="47" t="s">
        <v>46</v>
      </c>
      <c r="C210" s="48">
        <v>40</v>
      </c>
      <c r="D210" s="49">
        <v>2.41</v>
      </c>
      <c r="E210" s="49">
        <v>4.78</v>
      </c>
      <c r="F210" s="49">
        <v>10.62</v>
      </c>
      <c r="G210" s="49">
        <v>93.33</v>
      </c>
      <c r="H210" s="49">
        <v>0.13</v>
      </c>
      <c r="I210" s="50">
        <v>274</v>
      </c>
    </row>
    <row r="211" spans="1:9" s="68" customFormat="1" ht="24" customHeight="1" x14ac:dyDescent="0.4">
      <c r="A211" s="112" t="s">
        <v>17</v>
      </c>
      <c r="B211" s="113"/>
      <c r="C211" s="67">
        <f t="shared" ref="C211:H211" si="40">SUM(C207:C210)</f>
        <v>400</v>
      </c>
      <c r="D211" s="66">
        <f t="shared" si="40"/>
        <v>18.104117647058821</v>
      </c>
      <c r="E211" s="66">
        <f t="shared" si="40"/>
        <v>17.260000000000002</v>
      </c>
      <c r="F211" s="66">
        <f t="shared" si="40"/>
        <v>33.655490196078432</v>
      </c>
      <c r="G211" s="66">
        <f t="shared" si="40"/>
        <v>363.64666666666665</v>
      </c>
      <c r="H211" s="66">
        <f t="shared" si="40"/>
        <v>5.083333333333333</v>
      </c>
      <c r="I211" s="67"/>
    </row>
    <row r="212" spans="1:9" s="77" customFormat="1" ht="24" customHeight="1" x14ac:dyDescent="0.4">
      <c r="A212" s="73" t="s">
        <v>36</v>
      </c>
      <c r="B212" s="73"/>
      <c r="C212" s="74">
        <f t="shared" ref="C212:H212" si="41">C211+C206+C202+C196+C194</f>
        <v>1747</v>
      </c>
      <c r="D212" s="75">
        <f t="shared" si="41"/>
        <v>54.70961764705882</v>
      </c>
      <c r="E212" s="75">
        <f t="shared" si="41"/>
        <v>41.070500000000003</v>
      </c>
      <c r="F212" s="75">
        <f t="shared" si="41"/>
        <v>194.79549019607845</v>
      </c>
      <c r="G212" s="75">
        <f t="shared" si="41"/>
        <v>1412.4091666666666</v>
      </c>
      <c r="H212" s="75">
        <f t="shared" si="41"/>
        <v>29.487833333333334</v>
      </c>
      <c r="I212" s="76"/>
    </row>
    <row r="213" spans="1:9" s="72" customFormat="1" ht="24" customHeight="1" x14ac:dyDescent="0.4">
      <c r="A213" s="78"/>
      <c r="B213" s="78"/>
      <c r="C213" s="79"/>
      <c r="D213" s="80"/>
      <c r="E213" s="80"/>
      <c r="F213" s="80"/>
      <c r="G213" s="79"/>
      <c r="H213" s="79"/>
      <c r="I213" s="81"/>
    </row>
    <row r="214" spans="1:9" s="61" customFormat="1" ht="24" customHeight="1" x14ac:dyDescent="0.4">
      <c r="A214" s="73" t="s">
        <v>85</v>
      </c>
      <c r="B214" s="46"/>
      <c r="C214" s="60"/>
      <c r="D214" s="60"/>
      <c r="E214" s="60"/>
      <c r="F214" s="60"/>
      <c r="G214" s="60"/>
      <c r="H214" s="60"/>
      <c r="I214" s="82"/>
    </row>
    <row r="215" spans="1:9" s="23" customFormat="1" ht="24" customHeight="1" x14ac:dyDescent="0.4">
      <c r="A215" s="98" t="s">
        <v>3</v>
      </c>
      <c r="B215" s="110" t="s">
        <v>4</v>
      </c>
      <c r="C215" s="100" t="s">
        <v>5</v>
      </c>
      <c r="D215" s="101" t="s">
        <v>6</v>
      </c>
      <c r="E215" s="101"/>
      <c r="F215" s="101"/>
      <c r="G215" s="102" t="s">
        <v>118</v>
      </c>
      <c r="H215" s="107" t="s">
        <v>8</v>
      </c>
      <c r="I215" s="108" t="s">
        <v>9</v>
      </c>
    </row>
    <row r="216" spans="1:9" s="25" customFormat="1" ht="24" customHeight="1" x14ac:dyDescent="0.4">
      <c r="A216" s="98"/>
      <c r="B216" s="110"/>
      <c r="C216" s="100"/>
      <c r="D216" s="24" t="s">
        <v>10</v>
      </c>
      <c r="E216" s="24" t="s">
        <v>11</v>
      </c>
      <c r="F216" s="24" t="s">
        <v>12</v>
      </c>
      <c r="G216" s="102"/>
      <c r="H216" s="107"/>
      <c r="I216" s="108"/>
    </row>
    <row r="217" spans="1:9" ht="24" customHeight="1" x14ac:dyDescent="0.35">
      <c r="A217" s="46" t="s">
        <v>13</v>
      </c>
      <c r="B217" s="47" t="s">
        <v>86</v>
      </c>
      <c r="C217" s="48">
        <v>140</v>
      </c>
      <c r="D217" s="49">
        <v>4.3499999999999996</v>
      </c>
      <c r="E217" s="49">
        <v>5.23</v>
      </c>
      <c r="F217" s="49">
        <v>17.57</v>
      </c>
      <c r="G217" s="49">
        <v>124.8</v>
      </c>
      <c r="H217" s="49">
        <v>1.36</v>
      </c>
      <c r="I217" s="50">
        <v>88</v>
      </c>
    </row>
    <row r="218" spans="1:9" ht="24" customHeight="1" x14ac:dyDescent="0.35">
      <c r="A218" s="46" t="s">
        <v>13</v>
      </c>
      <c r="B218" s="47" t="s">
        <v>15</v>
      </c>
      <c r="C218" s="48">
        <v>180</v>
      </c>
      <c r="D218" s="49">
        <v>3.67</v>
      </c>
      <c r="E218" s="49">
        <v>3.19</v>
      </c>
      <c r="F218" s="49">
        <v>15.82</v>
      </c>
      <c r="G218" s="49">
        <v>90</v>
      </c>
      <c r="H218" s="49">
        <v>1.43</v>
      </c>
      <c r="I218" s="50">
        <v>397</v>
      </c>
    </row>
    <row r="219" spans="1:9" ht="24" customHeight="1" x14ac:dyDescent="0.35">
      <c r="A219" s="46" t="s">
        <v>13</v>
      </c>
      <c r="B219" s="47" t="s">
        <v>99</v>
      </c>
      <c r="C219" s="50">
        <v>30</v>
      </c>
      <c r="D219" s="49">
        <v>1.5074999999999998</v>
      </c>
      <c r="E219" s="49">
        <v>2.9025000000000003</v>
      </c>
      <c r="F219" s="49">
        <v>9.0975000000000001</v>
      </c>
      <c r="G219" s="49">
        <v>68.497500000000002</v>
      </c>
      <c r="H219" s="49">
        <v>0</v>
      </c>
      <c r="I219" s="50">
        <v>1</v>
      </c>
    </row>
    <row r="220" spans="1:9" s="68" customFormat="1" ht="24" customHeight="1" x14ac:dyDescent="0.4">
      <c r="A220" s="112" t="s">
        <v>17</v>
      </c>
      <c r="B220" s="113"/>
      <c r="C220" s="65">
        <f t="shared" ref="C220:H220" si="42">SUM(C217:C219)</f>
        <v>350</v>
      </c>
      <c r="D220" s="66">
        <f t="shared" si="42"/>
        <v>9.5274999999999999</v>
      </c>
      <c r="E220" s="66">
        <f t="shared" si="42"/>
        <v>11.3225</v>
      </c>
      <c r="F220" s="66">
        <f t="shared" si="42"/>
        <v>42.487499999999997</v>
      </c>
      <c r="G220" s="66">
        <f t="shared" si="42"/>
        <v>283.29750000000001</v>
      </c>
      <c r="H220" s="66">
        <f t="shared" si="42"/>
        <v>2.79</v>
      </c>
      <c r="I220" s="67"/>
    </row>
    <row r="221" spans="1:9" ht="24" customHeight="1" x14ac:dyDescent="0.35">
      <c r="A221" s="46" t="s">
        <v>18</v>
      </c>
      <c r="B221" s="47" t="s">
        <v>39</v>
      </c>
      <c r="C221" s="48">
        <v>150</v>
      </c>
      <c r="D221" s="49">
        <f>0.07*1.5</f>
        <v>0.10500000000000001</v>
      </c>
      <c r="E221" s="49">
        <f>5.45*1.5</f>
        <v>8.1750000000000007</v>
      </c>
      <c r="F221" s="49">
        <f>10.94*1.5</f>
        <v>16.41</v>
      </c>
      <c r="G221" s="49">
        <v>70</v>
      </c>
      <c r="H221" s="49">
        <f>0.44*1.5</f>
        <v>0.66</v>
      </c>
      <c r="I221" s="50">
        <v>372</v>
      </c>
    </row>
    <row r="222" spans="1:9" s="68" customFormat="1" ht="24" customHeight="1" x14ac:dyDescent="0.4">
      <c r="A222" s="112" t="s">
        <v>17</v>
      </c>
      <c r="B222" s="113"/>
      <c r="C222" s="65">
        <f t="shared" ref="C222:H222" si="43">SUM(C221)</f>
        <v>150</v>
      </c>
      <c r="D222" s="66">
        <f t="shared" si="43"/>
        <v>0.10500000000000001</v>
      </c>
      <c r="E222" s="66">
        <f t="shared" si="43"/>
        <v>8.1750000000000007</v>
      </c>
      <c r="F222" s="66">
        <f t="shared" si="43"/>
        <v>16.41</v>
      </c>
      <c r="G222" s="66">
        <f t="shared" si="43"/>
        <v>70</v>
      </c>
      <c r="H222" s="66">
        <f t="shared" si="43"/>
        <v>0.66</v>
      </c>
      <c r="I222" s="67"/>
    </row>
    <row r="223" spans="1:9" ht="24" customHeight="1" x14ac:dyDescent="0.35">
      <c r="A223" s="46" t="s">
        <v>20</v>
      </c>
      <c r="B223" s="47" t="s">
        <v>26</v>
      </c>
      <c r="C223" s="48">
        <v>40</v>
      </c>
      <c r="D223" s="49">
        <v>0.61</v>
      </c>
      <c r="E223" s="49">
        <v>0.44</v>
      </c>
      <c r="F223" s="49">
        <v>17.559999999999999</v>
      </c>
      <c r="G223" s="49">
        <v>75.2</v>
      </c>
      <c r="H223" s="49">
        <v>0</v>
      </c>
      <c r="I223" s="50">
        <v>1</v>
      </c>
    </row>
    <row r="224" spans="1:9" ht="24" customHeight="1" x14ac:dyDescent="0.35">
      <c r="A224" s="46" t="s">
        <v>20</v>
      </c>
      <c r="B224" s="47" t="s">
        <v>112</v>
      </c>
      <c r="C224" s="48">
        <v>150</v>
      </c>
      <c r="D224" s="49">
        <v>6.8</v>
      </c>
      <c r="E224" s="49">
        <v>6.63</v>
      </c>
      <c r="F224" s="49">
        <v>16.5</v>
      </c>
      <c r="G224" s="49">
        <v>93.9</v>
      </c>
      <c r="H224" s="49">
        <v>4.83</v>
      </c>
      <c r="I224" s="50">
        <v>36</v>
      </c>
    </row>
    <row r="225" spans="1:9" ht="24" customHeight="1" x14ac:dyDescent="0.35">
      <c r="A225" s="46" t="s">
        <v>20</v>
      </c>
      <c r="B225" s="47" t="s">
        <v>147</v>
      </c>
      <c r="C225" s="48">
        <v>60</v>
      </c>
      <c r="D225" s="49">
        <v>6.9599999999999991</v>
      </c>
      <c r="E225" s="49">
        <v>2.2371428571428571</v>
      </c>
      <c r="F225" s="49">
        <v>7.2600000000000007</v>
      </c>
      <c r="G225" s="49">
        <v>77.2457142857143</v>
      </c>
      <c r="H225" s="49">
        <v>0.18857142857142856</v>
      </c>
      <c r="I225" s="50">
        <v>248</v>
      </c>
    </row>
    <row r="226" spans="1:9" ht="24" customHeight="1" x14ac:dyDescent="0.35">
      <c r="A226" s="46" t="s">
        <v>20</v>
      </c>
      <c r="B226" s="47" t="s">
        <v>52</v>
      </c>
      <c r="C226" s="48">
        <v>120</v>
      </c>
      <c r="D226" s="49">
        <v>2.4</v>
      </c>
      <c r="E226" s="49">
        <v>2.88</v>
      </c>
      <c r="F226" s="49">
        <v>22.02</v>
      </c>
      <c r="G226" s="49">
        <v>135.69999999999999</v>
      </c>
      <c r="H226" s="49">
        <v>0</v>
      </c>
      <c r="I226" s="50">
        <v>330</v>
      </c>
    </row>
    <row r="227" spans="1:9" ht="24" customHeight="1" x14ac:dyDescent="0.35">
      <c r="A227" s="46" t="s">
        <v>20</v>
      </c>
      <c r="B227" s="47" t="s">
        <v>113</v>
      </c>
      <c r="C227" s="48">
        <v>50</v>
      </c>
      <c r="D227" s="49">
        <v>0.6</v>
      </c>
      <c r="E227" s="49">
        <v>2.3583333333333334</v>
      </c>
      <c r="F227" s="49">
        <v>3.8583333333333334</v>
      </c>
      <c r="G227" s="49">
        <v>39</v>
      </c>
      <c r="H227" s="49">
        <v>4.8</v>
      </c>
      <c r="I227" s="50">
        <v>53</v>
      </c>
    </row>
    <row r="228" spans="1:9" ht="24" customHeight="1" x14ac:dyDescent="0.35">
      <c r="A228" s="46" t="s">
        <v>20</v>
      </c>
      <c r="B228" s="47" t="s">
        <v>60</v>
      </c>
      <c r="C228" s="48">
        <v>150</v>
      </c>
      <c r="D228" s="49">
        <v>0.12</v>
      </c>
      <c r="E228" s="49">
        <v>0.12</v>
      </c>
      <c r="F228" s="49">
        <v>17.899999999999999</v>
      </c>
      <c r="G228" s="49">
        <v>73.16</v>
      </c>
      <c r="H228" s="49">
        <v>1.29</v>
      </c>
      <c r="I228" s="50">
        <v>390</v>
      </c>
    </row>
    <row r="229" spans="1:9" s="68" customFormat="1" ht="24" customHeight="1" x14ac:dyDescent="0.4">
      <c r="A229" s="112" t="s">
        <v>17</v>
      </c>
      <c r="B229" s="113"/>
      <c r="C229" s="65">
        <f t="shared" ref="C229:H229" si="44">SUM(C223:C228)</f>
        <v>570</v>
      </c>
      <c r="D229" s="66">
        <f t="shared" si="44"/>
        <v>17.490000000000002</v>
      </c>
      <c r="E229" s="66">
        <f t="shared" si="44"/>
        <v>14.665476190476189</v>
      </c>
      <c r="F229" s="66">
        <f t="shared" si="44"/>
        <v>85.098333333333329</v>
      </c>
      <c r="G229" s="66">
        <f t="shared" si="44"/>
        <v>494.20571428571429</v>
      </c>
      <c r="H229" s="66">
        <f t="shared" si="44"/>
        <v>11.108571428571427</v>
      </c>
      <c r="I229" s="67"/>
    </row>
    <row r="230" spans="1:9" ht="24" customHeight="1" x14ac:dyDescent="0.35">
      <c r="A230" s="46" t="s">
        <v>27</v>
      </c>
      <c r="B230" s="47" t="s">
        <v>70</v>
      </c>
      <c r="C230" s="48">
        <v>150</v>
      </c>
      <c r="D230" s="49">
        <v>4.2</v>
      </c>
      <c r="E230" s="49">
        <v>3.75</v>
      </c>
      <c r="F230" s="49">
        <v>6</v>
      </c>
      <c r="G230" s="49">
        <v>75</v>
      </c>
      <c r="H230" s="49">
        <v>1.05</v>
      </c>
      <c r="I230" s="50">
        <v>401</v>
      </c>
    </row>
    <row r="231" spans="1:9" ht="24" customHeight="1" x14ac:dyDescent="0.35">
      <c r="A231" s="46" t="s">
        <v>27</v>
      </c>
      <c r="B231" s="47" t="s">
        <v>29</v>
      </c>
      <c r="C231" s="48">
        <v>12</v>
      </c>
      <c r="D231" s="49">
        <v>0.67200000000000004</v>
      </c>
      <c r="E231" s="49">
        <v>0.73199999999999998</v>
      </c>
      <c r="F231" s="49">
        <v>8.8199999999999985</v>
      </c>
      <c r="G231" s="49">
        <v>48.84</v>
      </c>
      <c r="H231" s="49">
        <v>0</v>
      </c>
      <c r="I231" s="50">
        <v>151</v>
      </c>
    </row>
    <row r="232" spans="1:9" ht="24" customHeight="1" x14ac:dyDescent="0.35">
      <c r="A232" s="46" t="s">
        <v>27</v>
      </c>
      <c r="B232" s="47" t="s">
        <v>144</v>
      </c>
      <c r="C232" s="48">
        <v>95</v>
      </c>
      <c r="D232" s="49">
        <v>0.38</v>
      </c>
      <c r="E232" s="49">
        <v>0</v>
      </c>
      <c r="F232" s="49">
        <v>9.2909999999999986</v>
      </c>
      <c r="G232" s="49">
        <v>89.3</v>
      </c>
      <c r="H232" s="49">
        <v>3.7905000000000002</v>
      </c>
      <c r="I232" s="50">
        <v>338</v>
      </c>
    </row>
    <row r="233" spans="1:9" s="68" customFormat="1" ht="24" customHeight="1" x14ac:dyDescent="0.4">
      <c r="A233" s="112" t="s">
        <v>17</v>
      </c>
      <c r="B233" s="113"/>
      <c r="C233" s="65">
        <v>257</v>
      </c>
      <c r="D233" s="66">
        <f ca="1">SUM(D230:D257)</f>
        <v>5.6319999999999997</v>
      </c>
      <c r="E233" s="66">
        <f ca="1">SUM(E230:E257)</f>
        <v>4.4820000000000002</v>
      </c>
      <c r="F233" s="66">
        <f ca="1">SUM(F230:F257)</f>
        <v>33.44</v>
      </c>
      <c r="G233" s="66">
        <f ca="1">SUM(G230:G257)</f>
        <v>213.14</v>
      </c>
      <c r="H233" s="66">
        <f ca="1">SUM(H230:H257)</f>
        <v>20.05</v>
      </c>
      <c r="I233" s="67"/>
    </row>
    <row r="234" spans="1:9" ht="24" customHeight="1" x14ac:dyDescent="0.35">
      <c r="A234" s="46" t="s">
        <v>31</v>
      </c>
      <c r="B234" s="47" t="s">
        <v>148</v>
      </c>
      <c r="C234" s="48">
        <v>180</v>
      </c>
      <c r="D234" s="49">
        <v>2.9519999999999995</v>
      </c>
      <c r="E234" s="49">
        <v>10.422000000000001</v>
      </c>
      <c r="F234" s="49">
        <v>16.029</v>
      </c>
      <c r="G234" s="49">
        <v>198.28</v>
      </c>
      <c r="H234" s="49">
        <v>24.111000000000001</v>
      </c>
      <c r="I234" s="50">
        <v>331</v>
      </c>
    </row>
    <row r="235" spans="1:9" ht="24" customHeight="1" x14ac:dyDescent="0.35">
      <c r="A235" s="46" t="s">
        <v>31</v>
      </c>
      <c r="B235" s="47" t="s">
        <v>34</v>
      </c>
      <c r="C235" s="48">
        <v>180</v>
      </c>
      <c r="D235" s="49">
        <v>1.51</v>
      </c>
      <c r="E235" s="49">
        <v>0</v>
      </c>
      <c r="F235" s="49">
        <v>11.32</v>
      </c>
      <c r="G235" s="49">
        <v>63.18</v>
      </c>
      <c r="H235" s="49">
        <v>0</v>
      </c>
      <c r="I235" s="50">
        <v>411</v>
      </c>
    </row>
    <row r="236" spans="1:9" ht="24" customHeight="1" x14ac:dyDescent="0.35">
      <c r="A236" s="46" t="s">
        <v>31</v>
      </c>
      <c r="B236" s="47" t="s">
        <v>84</v>
      </c>
      <c r="C236" s="48">
        <v>40</v>
      </c>
      <c r="D236" s="49">
        <v>2.0099999999999998</v>
      </c>
      <c r="E236" s="49">
        <v>3.87</v>
      </c>
      <c r="F236" s="49">
        <v>12.13</v>
      </c>
      <c r="G236" s="49">
        <v>91.33</v>
      </c>
      <c r="H236" s="49">
        <v>0</v>
      </c>
      <c r="I236" s="50">
        <v>1</v>
      </c>
    </row>
    <row r="237" spans="1:9" s="68" customFormat="1" ht="24" customHeight="1" x14ac:dyDescent="0.4">
      <c r="A237" s="112" t="s">
        <v>17</v>
      </c>
      <c r="B237" s="113"/>
      <c r="C237" s="65">
        <f t="shared" ref="C237:H237" si="45">SUM(C234:C236)</f>
        <v>400</v>
      </c>
      <c r="D237" s="66">
        <f t="shared" si="45"/>
        <v>6.4719999999999995</v>
      </c>
      <c r="E237" s="66">
        <f t="shared" si="45"/>
        <v>14.292000000000002</v>
      </c>
      <c r="F237" s="66">
        <f t="shared" si="45"/>
        <v>39.478999999999999</v>
      </c>
      <c r="G237" s="66">
        <f t="shared" si="45"/>
        <v>352.78999999999996</v>
      </c>
      <c r="H237" s="66">
        <f t="shared" si="45"/>
        <v>24.111000000000001</v>
      </c>
      <c r="I237" s="67"/>
    </row>
    <row r="238" spans="1:9" s="77" customFormat="1" ht="24" customHeight="1" x14ac:dyDescent="0.4">
      <c r="A238" s="73" t="s">
        <v>36</v>
      </c>
      <c r="B238" s="73"/>
      <c r="C238" s="74">
        <f t="shared" ref="C238:H238" si="46">C237+C233+C229+C222+C220</f>
        <v>1727</v>
      </c>
      <c r="D238" s="75">
        <f t="shared" ca="1" si="46"/>
        <v>49.717833333333331</v>
      </c>
      <c r="E238" s="75">
        <f t="shared" ca="1" si="46"/>
        <v>54.330444444444439</v>
      </c>
      <c r="F238" s="75">
        <f t="shared" ca="1" si="46"/>
        <v>210.07597222222222</v>
      </c>
      <c r="G238" s="75">
        <f t="shared" ca="1" si="46"/>
        <v>1406.2425000000001</v>
      </c>
      <c r="H238" s="75">
        <f t="shared" ca="1" si="46"/>
        <v>55.998458333333325</v>
      </c>
      <c r="I238" s="76"/>
    </row>
    <row r="239" spans="1:9" s="72" customFormat="1" ht="24" customHeight="1" x14ac:dyDescent="0.4">
      <c r="A239" s="78"/>
      <c r="B239" s="78"/>
      <c r="C239" s="79"/>
      <c r="D239" s="80"/>
      <c r="E239" s="80"/>
      <c r="F239" s="80"/>
      <c r="G239" s="79"/>
      <c r="H239" s="79"/>
      <c r="I239" s="81"/>
    </row>
    <row r="240" spans="1:9" s="61" customFormat="1" ht="24" customHeight="1" x14ac:dyDescent="0.4">
      <c r="A240" s="73" t="s">
        <v>91</v>
      </c>
      <c r="B240" s="46"/>
      <c r="C240" s="60"/>
      <c r="D240" s="60"/>
      <c r="E240" s="60"/>
      <c r="F240" s="60"/>
      <c r="G240" s="60"/>
      <c r="H240" s="60"/>
      <c r="I240" s="82"/>
    </row>
    <row r="241" spans="1:9" s="23" customFormat="1" ht="24" customHeight="1" x14ac:dyDescent="0.4">
      <c r="A241" s="98" t="s">
        <v>3</v>
      </c>
      <c r="B241" s="110" t="s">
        <v>4</v>
      </c>
      <c r="C241" s="100" t="s">
        <v>5</v>
      </c>
      <c r="D241" s="101" t="s">
        <v>6</v>
      </c>
      <c r="E241" s="101"/>
      <c r="F241" s="101"/>
      <c r="G241" s="102" t="s">
        <v>118</v>
      </c>
      <c r="H241" s="107" t="s">
        <v>8</v>
      </c>
      <c r="I241" s="108" t="s">
        <v>9</v>
      </c>
    </row>
    <row r="242" spans="1:9" s="25" customFormat="1" ht="24" customHeight="1" x14ac:dyDescent="0.4">
      <c r="A242" s="98"/>
      <c r="B242" s="110"/>
      <c r="C242" s="100"/>
      <c r="D242" s="24" t="s">
        <v>10</v>
      </c>
      <c r="E242" s="24" t="s">
        <v>11</v>
      </c>
      <c r="F242" s="24" t="s">
        <v>12</v>
      </c>
      <c r="G242" s="102"/>
      <c r="H242" s="107"/>
      <c r="I242" s="108"/>
    </row>
    <row r="243" spans="1:9" ht="24" customHeight="1" x14ac:dyDescent="0.35">
      <c r="A243" s="46" t="s">
        <v>13</v>
      </c>
      <c r="B243" s="47" t="s">
        <v>92</v>
      </c>
      <c r="C243" s="48">
        <v>130</v>
      </c>
      <c r="D243" s="49">
        <v>4.3159999999999998</v>
      </c>
      <c r="E243" s="49">
        <v>4.9313333333333302</v>
      </c>
      <c r="F243" s="49">
        <v>18.286666666666701</v>
      </c>
      <c r="G243" s="49">
        <v>112.6</v>
      </c>
      <c r="H243" s="49">
        <v>1.2653333333333301</v>
      </c>
      <c r="I243" s="50">
        <v>99</v>
      </c>
    </row>
    <row r="244" spans="1:9" ht="24" customHeight="1" x14ac:dyDescent="0.35">
      <c r="A244" s="46" t="s">
        <v>13</v>
      </c>
      <c r="B244" s="47" t="s">
        <v>38</v>
      </c>
      <c r="C244" s="48">
        <v>180</v>
      </c>
      <c r="D244" s="49">
        <v>2.85</v>
      </c>
      <c r="E244" s="49">
        <v>2.41</v>
      </c>
      <c r="F244" s="49">
        <v>14.36</v>
      </c>
      <c r="G244" s="49">
        <v>91</v>
      </c>
      <c r="H244" s="49">
        <v>1.17</v>
      </c>
      <c r="I244" s="50">
        <v>395</v>
      </c>
    </row>
    <row r="245" spans="1:9" ht="24" customHeight="1" x14ac:dyDescent="0.35">
      <c r="A245" s="46" t="s">
        <v>13</v>
      </c>
      <c r="B245" s="47" t="s">
        <v>64</v>
      </c>
      <c r="C245" s="48">
        <v>40</v>
      </c>
      <c r="D245" s="49">
        <v>3.61</v>
      </c>
      <c r="E245" s="49">
        <v>5.4</v>
      </c>
      <c r="F245" s="49">
        <v>9.75</v>
      </c>
      <c r="G245" s="49">
        <v>83</v>
      </c>
      <c r="H245" s="49">
        <v>0.14000000000000001</v>
      </c>
      <c r="I245" s="50">
        <v>3</v>
      </c>
    </row>
    <row r="246" spans="1:9" s="68" customFormat="1" ht="24" customHeight="1" x14ac:dyDescent="0.4">
      <c r="A246" s="112" t="s">
        <v>17</v>
      </c>
      <c r="B246" s="113"/>
      <c r="C246" s="65">
        <f t="shared" ref="C246:H246" si="47">SUM(C243:C245)</f>
        <v>350</v>
      </c>
      <c r="D246" s="66">
        <f t="shared" si="47"/>
        <v>10.776</v>
      </c>
      <c r="E246" s="66">
        <f t="shared" si="47"/>
        <v>12.74133333333333</v>
      </c>
      <c r="F246" s="66">
        <f t="shared" si="47"/>
        <v>42.396666666666704</v>
      </c>
      <c r="G246" s="66">
        <f t="shared" si="47"/>
        <v>286.60000000000002</v>
      </c>
      <c r="H246" s="66">
        <f t="shared" si="47"/>
        <v>2.5753333333333299</v>
      </c>
      <c r="I246" s="67"/>
    </row>
    <row r="247" spans="1:9" ht="24" customHeight="1" x14ac:dyDescent="0.35">
      <c r="A247" s="46" t="s">
        <v>18</v>
      </c>
      <c r="B247" s="47" t="s">
        <v>19</v>
      </c>
      <c r="C247" s="48">
        <v>150</v>
      </c>
      <c r="D247" s="49">
        <v>0</v>
      </c>
      <c r="E247" s="49">
        <v>0</v>
      </c>
      <c r="F247" s="49">
        <v>16.8</v>
      </c>
      <c r="G247" s="49">
        <v>70</v>
      </c>
      <c r="H247" s="49">
        <v>4.5</v>
      </c>
      <c r="I247" s="50">
        <v>399</v>
      </c>
    </row>
    <row r="248" spans="1:9" s="68" customFormat="1" ht="24" customHeight="1" x14ac:dyDescent="0.4">
      <c r="A248" s="112" t="s">
        <v>17</v>
      </c>
      <c r="B248" s="113"/>
      <c r="C248" s="65">
        <f t="shared" ref="C248:H248" si="48">SUM(C247)</f>
        <v>150</v>
      </c>
      <c r="D248" s="66">
        <f t="shared" si="48"/>
        <v>0</v>
      </c>
      <c r="E248" s="66">
        <f t="shared" si="48"/>
        <v>0</v>
      </c>
      <c r="F248" s="66">
        <f t="shared" si="48"/>
        <v>16.8</v>
      </c>
      <c r="G248" s="66">
        <f t="shared" si="48"/>
        <v>70</v>
      </c>
      <c r="H248" s="66">
        <f t="shared" si="48"/>
        <v>4.5</v>
      </c>
      <c r="I248" s="67"/>
    </row>
    <row r="249" spans="1:9" ht="24" customHeight="1" x14ac:dyDescent="0.35">
      <c r="A249" s="46" t="s">
        <v>20</v>
      </c>
      <c r="B249" s="47" t="s">
        <v>26</v>
      </c>
      <c r="C249" s="48">
        <v>40</v>
      </c>
      <c r="D249" s="49">
        <v>0.61</v>
      </c>
      <c r="E249" s="49">
        <v>0.44</v>
      </c>
      <c r="F249" s="49">
        <v>17.559999999999999</v>
      </c>
      <c r="G249" s="49">
        <v>75.2</v>
      </c>
      <c r="H249" s="49">
        <v>0</v>
      </c>
      <c r="I249" s="50">
        <v>1</v>
      </c>
    </row>
    <row r="250" spans="1:9" ht="24" customHeight="1" x14ac:dyDescent="0.35">
      <c r="A250" s="46" t="s">
        <v>20</v>
      </c>
      <c r="B250" s="47" t="s">
        <v>141</v>
      </c>
      <c r="C250" s="48">
        <v>150</v>
      </c>
      <c r="D250" s="49">
        <v>4.8</v>
      </c>
      <c r="E250" s="49">
        <v>5.37</v>
      </c>
      <c r="F250" s="49">
        <v>11.77</v>
      </c>
      <c r="G250" s="49">
        <v>90.9</v>
      </c>
      <c r="H250" s="49">
        <v>4.83</v>
      </c>
      <c r="I250" s="50">
        <v>38</v>
      </c>
    </row>
    <row r="251" spans="1:9" ht="24" customHeight="1" x14ac:dyDescent="0.35">
      <c r="A251" s="46" t="s">
        <v>20</v>
      </c>
      <c r="B251" s="47" t="s">
        <v>132</v>
      </c>
      <c r="C251" s="48">
        <v>140</v>
      </c>
      <c r="D251" s="49">
        <v>9.9792000000000005</v>
      </c>
      <c r="E251" s="49">
        <v>7.3807999999999998</v>
      </c>
      <c r="F251" s="49">
        <v>22.881599999999999</v>
      </c>
      <c r="G251" s="49">
        <v>198.24</v>
      </c>
      <c r="H251" s="49">
        <v>1.9936</v>
      </c>
      <c r="I251" s="50">
        <v>291</v>
      </c>
    </row>
    <row r="252" spans="1:9" ht="24" customHeight="1" x14ac:dyDescent="0.35">
      <c r="A252" s="46" t="s">
        <v>20</v>
      </c>
      <c r="B252" s="47" t="s">
        <v>93</v>
      </c>
      <c r="C252" s="48">
        <v>40</v>
      </c>
      <c r="D252" s="49">
        <v>0.32</v>
      </c>
      <c r="E252" s="49">
        <v>3.19</v>
      </c>
      <c r="F252" s="49">
        <v>0.96</v>
      </c>
      <c r="G252" s="49">
        <v>42.21</v>
      </c>
      <c r="H252" s="49">
        <v>2.68</v>
      </c>
      <c r="I252" s="50">
        <v>16</v>
      </c>
    </row>
    <row r="253" spans="1:9" ht="24" customHeight="1" x14ac:dyDescent="0.35">
      <c r="A253" s="46" t="s">
        <v>20</v>
      </c>
      <c r="B253" s="47" t="s">
        <v>25</v>
      </c>
      <c r="C253" s="48">
        <v>150</v>
      </c>
      <c r="D253" s="49">
        <v>0.33</v>
      </c>
      <c r="E253" s="49">
        <v>0.01</v>
      </c>
      <c r="F253" s="49">
        <v>20.82</v>
      </c>
      <c r="G253" s="49">
        <v>84.71</v>
      </c>
      <c r="H253" s="49">
        <v>0.3</v>
      </c>
      <c r="I253" s="50">
        <v>394</v>
      </c>
    </row>
    <row r="254" spans="1:9" s="68" customFormat="1" ht="24" customHeight="1" x14ac:dyDescent="0.4">
      <c r="A254" s="112" t="s">
        <v>17</v>
      </c>
      <c r="B254" s="113"/>
      <c r="C254" s="65">
        <f t="shared" ref="C254:H254" si="49">SUM(C249:C253)</f>
        <v>520</v>
      </c>
      <c r="D254" s="66">
        <f t="shared" si="49"/>
        <v>16.039200000000001</v>
      </c>
      <c r="E254" s="66">
        <f t="shared" si="49"/>
        <v>16.390800000000002</v>
      </c>
      <c r="F254" s="66">
        <f t="shared" si="49"/>
        <v>73.991600000000005</v>
      </c>
      <c r="G254" s="66">
        <f t="shared" si="49"/>
        <v>491.26</v>
      </c>
      <c r="H254" s="66">
        <f t="shared" si="49"/>
        <v>9.8036000000000012</v>
      </c>
      <c r="I254" s="67"/>
    </row>
    <row r="255" spans="1:9" ht="24" customHeight="1" x14ac:dyDescent="0.35">
      <c r="A255" s="46" t="s">
        <v>27</v>
      </c>
      <c r="B255" s="47" t="s">
        <v>28</v>
      </c>
      <c r="C255" s="48">
        <v>150</v>
      </c>
      <c r="D255" s="49">
        <v>4.2</v>
      </c>
      <c r="E255" s="49">
        <v>3.75</v>
      </c>
      <c r="F255" s="49">
        <v>6</v>
      </c>
      <c r="G255" s="49">
        <v>75</v>
      </c>
      <c r="H255" s="49">
        <v>1.05</v>
      </c>
      <c r="I255" s="50">
        <v>401</v>
      </c>
    </row>
    <row r="256" spans="1:9" ht="24" customHeight="1" x14ac:dyDescent="0.35">
      <c r="A256" s="46" t="s">
        <v>114</v>
      </c>
      <c r="B256" s="47" t="s">
        <v>29</v>
      </c>
      <c r="C256" s="48">
        <v>12</v>
      </c>
      <c r="D256" s="49">
        <v>0.67200000000000004</v>
      </c>
      <c r="E256" s="49">
        <v>0.73199999999999998</v>
      </c>
      <c r="F256" s="49">
        <v>8.8199999999999985</v>
      </c>
      <c r="G256" s="49">
        <v>48.84</v>
      </c>
      <c r="H256" s="49">
        <v>0</v>
      </c>
      <c r="I256" s="50">
        <v>151</v>
      </c>
    </row>
    <row r="257" spans="1:9" ht="24" customHeight="1" x14ac:dyDescent="0.35">
      <c r="A257" s="46" t="s">
        <v>27</v>
      </c>
      <c r="B257" s="47" t="s">
        <v>144</v>
      </c>
      <c r="C257" s="48">
        <v>95</v>
      </c>
      <c r="D257" s="49">
        <v>0.38</v>
      </c>
      <c r="E257" s="49">
        <v>0</v>
      </c>
      <c r="F257" s="49">
        <v>9.2909999999999986</v>
      </c>
      <c r="G257" s="49">
        <v>89.3</v>
      </c>
      <c r="H257" s="49">
        <v>3.7905000000000002</v>
      </c>
      <c r="I257" s="50">
        <v>338</v>
      </c>
    </row>
    <row r="258" spans="1:9" s="68" customFormat="1" ht="24" customHeight="1" x14ac:dyDescent="0.4">
      <c r="A258" s="112" t="s">
        <v>17</v>
      </c>
      <c r="B258" s="113"/>
      <c r="C258" s="65">
        <f t="shared" ref="C258:H258" si="50">SUM(C255:C257)</f>
        <v>257</v>
      </c>
      <c r="D258" s="65">
        <f t="shared" si="50"/>
        <v>5.2519999999999998</v>
      </c>
      <c r="E258" s="65">
        <f t="shared" si="50"/>
        <v>4.4820000000000002</v>
      </c>
      <c r="F258" s="65">
        <f t="shared" si="50"/>
        <v>24.110999999999997</v>
      </c>
      <c r="G258" s="65">
        <f t="shared" si="50"/>
        <v>213.14</v>
      </c>
      <c r="H258" s="65">
        <f t="shared" si="50"/>
        <v>4.8405000000000005</v>
      </c>
      <c r="I258" s="67"/>
    </row>
    <row r="259" spans="1:9" ht="24" customHeight="1" x14ac:dyDescent="0.35">
      <c r="A259" s="46" t="s">
        <v>31</v>
      </c>
      <c r="B259" s="27" t="s">
        <v>139</v>
      </c>
      <c r="C259" s="48">
        <v>150</v>
      </c>
      <c r="D259" s="49">
        <v>2.96</v>
      </c>
      <c r="E259" s="49">
        <v>7.06</v>
      </c>
      <c r="F259" s="49">
        <v>10.66</v>
      </c>
      <c r="G259" s="49">
        <v>141.30000000000001</v>
      </c>
      <c r="H259" s="49">
        <v>6.49</v>
      </c>
      <c r="I259" s="71">
        <v>25</v>
      </c>
    </row>
    <row r="260" spans="1:9" ht="24" customHeight="1" x14ac:dyDescent="0.35">
      <c r="A260" s="46" t="s">
        <v>31</v>
      </c>
      <c r="B260" s="27" t="s">
        <v>61</v>
      </c>
      <c r="C260" s="48">
        <v>20</v>
      </c>
      <c r="D260" s="49">
        <v>2.54</v>
      </c>
      <c r="E260" s="49">
        <v>2.2999999999999998</v>
      </c>
      <c r="F260" s="49">
        <v>0.14000000000000001</v>
      </c>
      <c r="G260" s="49">
        <v>31.5</v>
      </c>
      <c r="H260" s="49">
        <v>0</v>
      </c>
      <c r="I260" s="71">
        <v>213</v>
      </c>
    </row>
    <row r="261" spans="1:9" ht="24" customHeight="1" x14ac:dyDescent="0.35">
      <c r="A261" s="46" t="s">
        <v>31</v>
      </c>
      <c r="B261" s="47" t="s">
        <v>34</v>
      </c>
      <c r="C261" s="48">
        <v>170</v>
      </c>
      <c r="D261" s="49">
        <v>1.43</v>
      </c>
      <c r="E261" s="49">
        <v>0</v>
      </c>
      <c r="F261" s="49">
        <v>10.69</v>
      </c>
      <c r="G261" s="49">
        <v>59.67</v>
      </c>
      <c r="H261" s="49">
        <v>0</v>
      </c>
      <c r="I261" s="50">
        <v>411</v>
      </c>
    </row>
    <row r="262" spans="1:9" ht="24" customHeight="1" x14ac:dyDescent="0.35">
      <c r="A262" s="46" t="s">
        <v>31</v>
      </c>
      <c r="B262" s="47" t="s">
        <v>115</v>
      </c>
      <c r="C262" s="48">
        <v>60</v>
      </c>
      <c r="D262" s="49">
        <v>5.6</v>
      </c>
      <c r="E262" s="49">
        <v>4.7</v>
      </c>
      <c r="F262" s="49">
        <v>19.72</v>
      </c>
      <c r="G262" s="49">
        <v>127.14</v>
      </c>
      <c r="H262" s="49">
        <v>0.22</v>
      </c>
      <c r="I262" s="50">
        <v>417</v>
      </c>
    </row>
    <row r="263" spans="1:9" s="68" customFormat="1" ht="24" customHeight="1" x14ac:dyDescent="0.4">
      <c r="A263" s="112" t="s">
        <v>17</v>
      </c>
      <c r="B263" s="113"/>
      <c r="C263" s="65">
        <f t="shared" ref="C263:H263" si="51">SUM(C259:C262)</f>
        <v>400</v>
      </c>
      <c r="D263" s="66">
        <f t="shared" si="51"/>
        <v>12.53</v>
      </c>
      <c r="E263" s="66">
        <f t="shared" si="51"/>
        <v>14.059999999999999</v>
      </c>
      <c r="F263" s="66">
        <f t="shared" si="51"/>
        <v>41.21</v>
      </c>
      <c r="G263" s="66">
        <f>SUM(G259:G262)</f>
        <v>359.61</v>
      </c>
      <c r="H263" s="66">
        <f t="shared" si="51"/>
        <v>6.71</v>
      </c>
      <c r="I263" s="67"/>
    </row>
    <row r="264" spans="1:9" s="77" customFormat="1" ht="24" customHeight="1" x14ac:dyDescent="0.4">
      <c r="A264" s="73" t="s">
        <v>36</v>
      </c>
      <c r="B264" s="73"/>
      <c r="C264" s="74">
        <f t="shared" ref="C264:H264" si="52">C263+C258+C254+C248+C246</f>
        <v>1677</v>
      </c>
      <c r="D264" s="75">
        <f t="shared" si="52"/>
        <v>44.597200000000001</v>
      </c>
      <c r="E264" s="75">
        <f t="shared" si="52"/>
        <v>47.67413333333333</v>
      </c>
      <c r="F264" s="75">
        <f t="shared" si="52"/>
        <v>198.50926666666672</v>
      </c>
      <c r="G264" s="75">
        <f>G263+G258+G254+G248+G246</f>
        <v>1420.6100000000001</v>
      </c>
      <c r="H264" s="75">
        <f t="shared" si="52"/>
        <v>28.429433333333332</v>
      </c>
      <c r="I264" s="76"/>
    </row>
    <row r="265" spans="1:9" s="72" customFormat="1" ht="24" customHeight="1" x14ac:dyDescent="0.4">
      <c r="A265" s="78"/>
      <c r="B265" s="78"/>
      <c r="C265" s="79"/>
      <c r="D265" s="80"/>
      <c r="E265" s="80"/>
      <c r="F265" s="80"/>
      <c r="G265" s="79"/>
      <c r="H265" s="79"/>
      <c r="I265" s="81"/>
    </row>
    <row r="266" spans="1:9" s="61" customFormat="1" ht="24" customHeight="1" x14ac:dyDescent="0.4">
      <c r="A266" s="106" t="s">
        <v>94</v>
      </c>
      <c r="B266" s="106"/>
      <c r="C266" s="50">
        <f t="shared" ref="C266:H266" si="53">C264+C238+C212+C186+C160+C133+C107+C80+C54+C27</f>
        <v>17010</v>
      </c>
      <c r="D266" s="49">
        <f t="shared" ca="1" si="53"/>
        <v>436.33694383394379</v>
      </c>
      <c r="E266" s="49">
        <f t="shared" ca="1" si="53"/>
        <v>469.52710378510386</v>
      </c>
      <c r="F266" s="49">
        <f t="shared" ca="1" si="53"/>
        <v>2030.7515235042738</v>
      </c>
      <c r="G266" s="49">
        <f t="shared" ca="1" si="53"/>
        <v>14210.851774868921</v>
      </c>
      <c r="H266" s="49">
        <f t="shared" ca="1" si="53"/>
        <v>470.54714087301579</v>
      </c>
      <c r="I266" s="82"/>
    </row>
    <row r="267" spans="1:9" s="61" customFormat="1" ht="24" customHeight="1" x14ac:dyDescent="0.4">
      <c r="A267" s="106" t="s">
        <v>95</v>
      </c>
      <c r="B267" s="106"/>
      <c r="C267" s="50">
        <f t="shared" ref="C267:H267" si="54">C266/10</f>
        <v>1701</v>
      </c>
      <c r="D267" s="49">
        <f t="shared" ca="1" si="54"/>
        <v>43.633694383394378</v>
      </c>
      <c r="E267" s="49">
        <f t="shared" ca="1" si="54"/>
        <v>46.952710378510389</v>
      </c>
      <c r="F267" s="49">
        <f t="shared" ca="1" si="54"/>
        <v>203.07515235042737</v>
      </c>
      <c r="G267" s="49">
        <f t="shared" ca="1" si="54"/>
        <v>1421.085177486892</v>
      </c>
      <c r="H267" s="49">
        <f t="shared" ca="1" si="54"/>
        <v>47.054714087301576</v>
      </c>
      <c r="I267" s="82"/>
    </row>
    <row r="268" spans="1:9" s="61" customFormat="1" ht="24" customHeight="1" x14ac:dyDescent="0.4">
      <c r="A268" s="106" t="s">
        <v>96</v>
      </c>
      <c r="B268" s="106"/>
      <c r="C268" s="49"/>
      <c r="D268" s="49">
        <f ca="1">D266/$G266*100</f>
        <v>3.0704489128905048</v>
      </c>
      <c r="E268" s="49">
        <f ca="1">E266/$G266*100</f>
        <v>3.3040039486966974</v>
      </c>
      <c r="F268" s="49">
        <f ca="1">F266/$G266*100</f>
        <v>14.290146401326497</v>
      </c>
      <c r="G268" s="49"/>
      <c r="H268" s="49"/>
      <c r="I268" s="82"/>
    </row>
  </sheetData>
  <mergeCells count="123">
    <mergeCell ref="A194:B194"/>
    <mergeCell ref="A196:B196"/>
    <mergeCell ref="A143:B143"/>
    <mergeCell ref="A150:B150"/>
    <mergeCell ref="A154:B154"/>
    <mergeCell ref="A159:B159"/>
    <mergeCell ref="A168:B168"/>
    <mergeCell ref="A254:B254"/>
    <mergeCell ref="A258:B258"/>
    <mergeCell ref="A229:B229"/>
    <mergeCell ref="A233:B233"/>
    <mergeCell ref="A237:B237"/>
    <mergeCell ref="A246:B246"/>
    <mergeCell ref="A248:B248"/>
    <mergeCell ref="A202:B202"/>
    <mergeCell ref="A206:B206"/>
    <mergeCell ref="A211:B211"/>
    <mergeCell ref="A220:B220"/>
    <mergeCell ref="A222:B222"/>
    <mergeCell ref="A48:B48"/>
    <mergeCell ref="A44:B44"/>
    <mergeCell ref="A37:B37"/>
    <mergeCell ref="A35:B35"/>
    <mergeCell ref="A141:B141"/>
    <mergeCell ref="A64:B64"/>
    <mergeCell ref="A62:B62"/>
    <mergeCell ref="A53:B53"/>
    <mergeCell ref="A97:B97"/>
    <mergeCell ref="A90:B90"/>
    <mergeCell ref="A79:B79"/>
    <mergeCell ref="A132:B132"/>
    <mergeCell ref="A117:B117"/>
    <mergeCell ref="A115:B115"/>
    <mergeCell ref="A106:B106"/>
    <mergeCell ref="A101:B101"/>
    <mergeCell ref="A266:B266"/>
    <mergeCell ref="A267:B267"/>
    <mergeCell ref="A268:B268"/>
    <mergeCell ref="H215:H216"/>
    <mergeCell ref="I215:I216"/>
    <mergeCell ref="A241:A242"/>
    <mergeCell ref="B241:B242"/>
    <mergeCell ref="C241:C242"/>
    <mergeCell ref="D241:F241"/>
    <mergeCell ref="G241:G242"/>
    <mergeCell ref="H241:H242"/>
    <mergeCell ref="I241:I242"/>
    <mergeCell ref="A215:A216"/>
    <mergeCell ref="B215:B216"/>
    <mergeCell ref="C215:C216"/>
    <mergeCell ref="D215:F215"/>
    <mergeCell ref="G215:G216"/>
    <mergeCell ref="A263:B263"/>
    <mergeCell ref="H163:H164"/>
    <mergeCell ref="I163:I164"/>
    <mergeCell ref="A189:A190"/>
    <mergeCell ref="B189:B190"/>
    <mergeCell ref="C189:C190"/>
    <mergeCell ref="D189:F189"/>
    <mergeCell ref="G189:G190"/>
    <mergeCell ref="H189:H190"/>
    <mergeCell ref="I189:I190"/>
    <mergeCell ref="A163:A164"/>
    <mergeCell ref="B163:B164"/>
    <mergeCell ref="C163:C164"/>
    <mergeCell ref="D163:F163"/>
    <mergeCell ref="G163:G164"/>
    <mergeCell ref="A170:B170"/>
    <mergeCell ref="A177:B177"/>
    <mergeCell ref="A181:B181"/>
    <mergeCell ref="A185:B185"/>
    <mergeCell ref="H110:H111"/>
    <mergeCell ref="I110:I111"/>
    <mergeCell ref="A136:A137"/>
    <mergeCell ref="B136:B137"/>
    <mergeCell ref="C136:C137"/>
    <mergeCell ref="D136:F136"/>
    <mergeCell ref="G136:G137"/>
    <mergeCell ref="H136:H137"/>
    <mergeCell ref="I136:I137"/>
    <mergeCell ref="A110:A111"/>
    <mergeCell ref="B110:B111"/>
    <mergeCell ref="C110:C111"/>
    <mergeCell ref="D110:F110"/>
    <mergeCell ref="G110:G111"/>
    <mergeCell ref="A127:B127"/>
    <mergeCell ref="A123:B123"/>
    <mergeCell ref="H57:H58"/>
    <mergeCell ref="I57:I58"/>
    <mergeCell ref="A83:A84"/>
    <mergeCell ref="B83:B84"/>
    <mergeCell ref="C83:C84"/>
    <mergeCell ref="D83:F83"/>
    <mergeCell ref="G83:G84"/>
    <mergeCell ref="H83:H84"/>
    <mergeCell ref="I83:I84"/>
    <mergeCell ref="A57:A58"/>
    <mergeCell ref="B57:B58"/>
    <mergeCell ref="C57:C58"/>
    <mergeCell ref="D57:F57"/>
    <mergeCell ref="G57:G58"/>
    <mergeCell ref="A75:B75"/>
    <mergeCell ref="A71:B71"/>
    <mergeCell ref="C30:C31"/>
    <mergeCell ref="D30:F30"/>
    <mergeCell ref="G30:G31"/>
    <mergeCell ref="H30:H31"/>
    <mergeCell ref="I30:I31"/>
    <mergeCell ref="A21:B21"/>
    <mergeCell ref="A26:B26"/>
    <mergeCell ref="A27:B27"/>
    <mergeCell ref="A30:A31"/>
    <mergeCell ref="B30:B31"/>
    <mergeCell ref="H4:H5"/>
    <mergeCell ref="I4:I5"/>
    <mergeCell ref="A9:B9"/>
    <mergeCell ref="A11:B11"/>
    <mergeCell ref="A17:B17"/>
    <mergeCell ref="A4:A5"/>
    <mergeCell ref="B4:B5"/>
    <mergeCell ref="C4:C5"/>
    <mergeCell ref="D4:F4"/>
    <mergeCell ref="G4:G5"/>
  </mergeCells>
  <printOptions gridLines="1"/>
  <pageMargins left="0.31496062992125984" right="0.31496062992125984" top="0.94488188976377963" bottom="0.39370078740157483" header="0.31496062992125984" footer="0.51181102362204722"/>
  <pageSetup paperSize="9" scale="91" orientation="portrait" horizontalDpi="300" verticalDpi="300" r:id="rId1"/>
  <headerFooter>
    <oddHeader xml:space="preserve">&amp;RУТВЕРЖДАЮ Заведующий МДОУ Детский сад №103 Егорова Н.В. ____________________ </oddHeader>
  </headerFooter>
  <rowBreaks count="9" manualBreakCount="9">
    <brk id="28" max="16383" man="1"/>
    <brk id="55" max="16383" man="1"/>
    <brk id="81" max="16383" man="1"/>
    <brk id="108" max="16383" man="1"/>
    <brk id="134" max="16383" man="1"/>
    <brk id="161" max="16383" man="1"/>
    <brk id="187" max="16383" man="1"/>
    <brk id="213" max="16383" man="1"/>
    <brk id="2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Детский сад</vt:lpstr>
      <vt:lpstr>Ясли</vt:lpstr>
      <vt:lpstr>'Детский сад'!Область_печати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Maрина</dc:creator>
  <dc:description/>
  <cp:lastModifiedBy>Y D</cp:lastModifiedBy>
  <cp:revision>12</cp:revision>
  <cp:lastPrinted>2025-11-14T08:09:45Z</cp:lastPrinted>
  <dcterms:created xsi:type="dcterms:W3CDTF">2010-09-29T09:10:17Z</dcterms:created>
  <dcterms:modified xsi:type="dcterms:W3CDTF">2025-11-14T09:49:01Z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