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Жен" sheetId="9" r:id="rId1"/>
    <sheet name="Муж" sheetId="14" r:id="rId2"/>
    <sheet name="впр" sheetId="11" r:id="rId3"/>
    <sheet name="Лист1" sheetId="13" r:id="rId4"/>
    <sheet name="Жен ИТОГ" sheetId="17" r:id="rId5"/>
    <sheet name="Муж ИТОГ" sheetId="18" r:id="rId6"/>
  </sheets>
  <calcPr calcId="145621"/>
</workbook>
</file>

<file path=xl/calcChain.xml><?xml version="1.0" encoding="utf-8"?>
<calcChain xmlns="http://schemas.openxmlformats.org/spreadsheetml/2006/main">
  <c r="J60" i="18" l="1"/>
  <c r="H29" i="18"/>
  <c r="J59" i="18"/>
  <c r="H7" i="18"/>
  <c r="J58" i="18"/>
  <c r="H8" i="18"/>
  <c r="J57" i="18"/>
  <c r="H19" i="18"/>
  <c r="J56" i="18"/>
  <c r="H20" i="18"/>
  <c r="J55" i="18"/>
  <c r="H14" i="18"/>
  <c r="J54" i="18"/>
  <c r="H15" i="18"/>
  <c r="J53" i="18"/>
  <c r="H10" i="18"/>
  <c r="J52" i="18"/>
  <c r="H9" i="18"/>
  <c r="J51" i="18"/>
  <c r="H34" i="18"/>
  <c r="J50" i="18"/>
  <c r="H16" i="18"/>
  <c r="J49" i="18"/>
  <c r="H25" i="18"/>
  <c r="J48" i="18"/>
  <c r="H11" i="18"/>
  <c r="J47" i="18"/>
  <c r="H41" i="18"/>
  <c r="J46" i="18"/>
  <c r="H12" i="18"/>
  <c r="J45" i="18"/>
  <c r="H21" i="18"/>
  <c r="J44" i="18"/>
  <c r="H24" i="18"/>
  <c r="J43" i="18"/>
  <c r="H6" i="18"/>
  <c r="J42" i="18"/>
  <c r="H13" i="18"/>
  <c r="J41" i="18"/>
  <c r="H35" i="18"/>
  <c r="J40" i="18"/>
  <c r="H42" i="18"/>
  <c r="J32" i="18"/>
  <c r="H18" i="18"/>
  <c r="J27" i="18"/>
  <c r="H46" i="18"/>
  <c r="J39" i="18"/>
  <c r="H30" i="18"/>
  <c r="J38" i="18"/>
  <c r="H22" i="18"/>
  <c r="J37" i="18"/>
  <c r="H39" i="18"/>
  <c r="J36" i="18"/>
  <c r="H23" i="18"/>
  <c r="J35" i="18"/>
  <c r="H27" i="18"/>
  <c r="J34" i="18"/>
  <c r="H31" i="18"/>
  <c r="J33" i="18"/>
  <c r="H17" i="18"/>
  <c r="J31" i="18"/>
  <c r="H50" i="18"/>
  <c r="J30" i="18"/>
  <c r="H58" i="18"/>
  <c r="J29" i="18"/>
  <c r="H28" i="18"/>
  <c r="J28" i="18"/>
  <c r="H32" i="18"/>
  <c r="J26" i="18"/>
  <c r="H40" i="18"/>
  <c r="J25" i="18"/>
  <c r="H43" i="18"/>
  <c r="J24" i="18"/>
  <c r="H54" i="18"/>
  <c r="J23" i="18"/>
  <c r="H45" i="18"/>
  <c r="J22" i="18"/>
  <c r="H37" i="18"/>
  <c r="J21" i="18"/>
  <c r="H26" i="18"/>
  <c r="J20" i="18"/>
  <c r="H38" i="18"/>
  <c r="J19" i="18"/>
  <c r="H56" i="18"/>
  <c r="J18" i="18"/>
  <c r="H33" i="18"/>
  <c r="J17" i="18"/>
  <c r="H52" i="18"/>
  <c r="J16" i="18"/>
  <c r="H48" i="18"/>
  <c r="J15" i="18"/>
  <c r="H59" i="18"/>
  <c r="J14" i="18"/>
  <c r="H49" i="18"/>
  <c r="J13" i="18"/>
  <c r="H55" i="18"/>
  <c r="J12" i="18"/>
  <c r="H53" i="18"/>
  <c r="J11" i="18"/>
  <c r="H47" i="18"/>
  <c r="J10" i="18"/>
  <c r="H44" i="18"/>
  <c r="J9" i="18"/>
  <c r="H57" i="18"/>
  <c r="J8" i="18"/>
  <c r="H36" i="18"/>
  <c r="J7" i="18"/>
  <c r="H51" i="18"/>
  <c r="J6" i="18"/>
  <c r="K6" i="18"/>
  <c r="J39" i="17"/>
  <c r="H20" i="17"/>
  <c r="J38" i="17"/>
  <c r="H19" i="17"/>
  <c r="J37" i="17"/>
  <c r="H34" i="17"/>
  <c r="J36" i="17"/>
  <c r="H26" i="17"/>
  <c r="J35" i="17"/>
  <c r="H11" i="17"/>
  <c r="J34" i="17"/>
  <c r="H13" i="17"/>
  <c r="J27" i="17"/>
  <c r="H12" i="17"/>
  <c r="J28" i="17"/>
  <c r="H17" i="17"/>
  <c r="J29" i="17"/>
  <c r="H24" i="17"/>
  <c r="J31" i="17"/>
  <c r="H29" i="17"/>
  <c r="J25" i="17"/>
  <c r="H8" i="17"/>
  <c r="J26" i="17"/>
  <c r="H10" i="17"/>
  <c r="J32" i="17"/>
  <c r="H32" i="17"/>
  <c r="J30" i="17"/>
  <c r="H28" i="17"/>
  <c r="J24" i="17"/>
  <c r="H6" i="17"/>
  <c r="J33" i="17"/>
  <c r="H36" i="17"/>
  <c r="J23" i="17"/>
  <c r="H27" i="17"/>
  <c r="J22" i="17"/>
  <c r="H14" i="17"/>
  <c r="J21" i="17"/>
  <c r="H16" i="17"/>
  <c r="J20" i="17"/>
  <c r="H37" i="17"/>
  <c r="J19" i="17"/>
  <c r="H9" i="17"/>
  <c r="J18" i="17"/>
  <c r="H18" i="17"/>
  <c r="J17" i="17"/>
  <c r="H7" i="17"/>
  <c r="J16" i="17"/>
  <c r="H31" i="17"/>
  <c r="J15" i="17"/>
  <c r="H39" i="17"/>
  <c r="J14" i="17"/>
  <c r="H35" i="17"/>
  <c r="J12" i="17"/>
  <c r="H23" i="17"/>
  <c r="J11" i="17"/>
  <c r="H21" i="17"/>
  <c r="J10" i="17"/>
  <c r="H15" i="17"/>
  <c r="J13" i="17"/>
  <c r="H33" i="17"/>
  <c r="J9" i="17"/>
  <c r="H38" i="17"/>
  <c r="J8" i="17"/>
  <c r="H25" i="17"/>
  <c r="J7" i="17"/>
  <c r="H30" i="17"/>
  <c r="J6" i="17"/>
  <c r="H22" i="17"/>
  <c r="K6" i="17" s="1"/>
  <c r="K7" i="18" l="1"/>
  <c r="K8" i="18"/>
  <c r="K10" i="18"/>
  <c r="K11" i="18"/>
  <c r="K12" i="18"/>
  <c r="K13" i="18"/>
  <c r="K14" i="18"/>
  <c r="K15" i="18"/>
  <c r="K17" i="18"/>
  <c r="K18" i="18"/>
  <c r="K19" i="18"/>
  <c r="K20" i="18"/>
  <c r="K21" i="18"/>
  <c r="K22" i="18"/>
  <c r="K23" i="18"/>
  <c r="K24" i="18"/>
  <c r="K25" i="18"/>
  <c r="K26" i="18"/>
  <c r="K28" i="18"/>
  <c r="K29" i="18"/>
  <c r="K30" i="18"/>
  <c r="K31" i="18"/>
  <c r="K32" i="18"/>
  <c r="K35" i="18"/>
  <c r="K36" i="18"/>
  <c r="K37" i="18"/>
  <c r="K38" i="18"/>
  <c r="K39" i="18"/>
  <c r="K40" i="18"/>
  <c r="K41" i="18"/>
  <c r="K42" i="18"/>
  <c r="K43" i="18"/>
  <c r="K45" i="18"/>
  <c r="K46" i="18"/>
  <c r="K47" i="18"/>
  <c r="K49" i="18"/>
  <c r="K50" i="18"/>
  <c r="K52" i="18"/>
  <c r="K53" i="18"/>
  <c r="K54" i="18"/>
  <c r="K55" i="18"/>
  <c r="K56" i="18"/>
  <c r="K57" i="18"/>
  <c r="K58" i="18"/>
  <c r="K59" i="18"/>
  <c r="K60" i="18"/>
  <c r="K7" i="17"/>
  <c r="K8" i="17"/>
  <c r="K9" i="17"/>
  <c r="K10" i="17"/>
  <c r="K11" i="17"/>
  <c r="K13" i="17"/>
  <c r="K15" i="17"/>
  <c r="K19" i="17"/>
  <c r="K20" i="17"/>
  <c r="K22" i="17"/>
  <c r="K26" i="17"/>
  <c r="K32" i="17"/>
  <c r="K34" i="17"/>
  <c r="K36" i="17"/>
  <c r="K38" i="17"/>
  <c r="K12" i="17"/>
  <c r="K14" i="17"/>
  <c r="K16" i="17"/>
  <c r="K18" i="17"/>
  <c r="K21" i="17"/>
  <c r="K23" i="17"/>
  <c r="K25" i="17"/>
  <c r="K27" i="17"/>
  <c r="K29" i="17"/>
  <c r="K31" i="17"/>
  <c r="K33" i="17"/>
  <c r="K35" i="17"/>
  <c r="K37" i="17"/>
  <c r="K39" i="17"/>
  <c r="A13" i="14"/>
  <c r="J8" i="14"/>
  <c r="H8" i="14"/>
  <c r="H11" i="14"/>
  <c r="A15" i="14" l="1"/>
  <c r="A21" i="14"/>
  <c r="A25" i="14"/>
  <c r="A12" i="14"/>
  <c r="A6" i="14"/>
  <c r="A17" i="14"/>
  <c r="A10" i="14"/>
  <c r="A22" i="14"/>
  <c r="A18" i="14"/>
  <c r="A9" i="14"/>
  <c r="A8" i="14"/>
  <c r="A20" i="14"/>
  <c r="A14" i="14"/>
  <c r="A11" i="14"/>
  <c r="A23" i="14"/>
  <c r="A16" i="14"/>
  <c r="A31" i="14"/>
  <c r="A30" i="14"/>
  <c r="A28" i="14"/>
  <c r="A41" i="14"/>
  <c r="A19" i="14"/>
  <c r="A47" i="14"/>
  <c r="A34" i="14"/>
  <c r="A44" i="14"/>
  <c r="A38" i="14"/>
  <c r="A33" i="14"/>
  <c r="A26" i="14"/>
  <c r="A45" i="14"/>
  <c r="A29" i="14"/>
  <c r="A39" i="14"/>
  <c r="A24" i="14"/>
  <c r="A32" i="14"/>
  <c r="A37" i="14"/>
  <c r="A35" i="14"/>
  <c r="A40" i="14"/>
  <c r="A27" i="14"/>
  <c r="A36" i="14"/>
  <c r="A43" i="14"/>
  <c r="A51" i="14"/>
  <c r="A53" i="14"/>
  <c r="A54" i="14"/>
  <c r="A59" i="14"/>
  <c r="A50" i="14"/>
  <c r="A52" i="14"/>
  <c r="A49" i="14"/>
  <c r="A42" i="14"/>
  <c r="A46" i="14"/>
  <c r="A48" i="14"/>
  <c r="A58" i="14"/>
  <c r="A55" i="14"/>
  <c r="A56" i="14"/>
  <c r="A57" i="14"/>
  <c r="A60" i="14"/>
  <c r="A61" i="14"/>
  <c r="A62" i="14"/>
  <c r="A63" i="14"/>
  <c r="A64" i="14"/>
  <c r="A65" i="14"/>
  <c r="A67" i="14"/>
  <c r="A68" i="14"/>
  <c r="A66" i="14"/>
  <c r="A69" i="14"/>
  <c r="A70" i="14"/>
  <c r="A71" i="14"/>
  <c r="A72" i="14"/>
  <c r="A73" i="14"/>
  <c r="A74" i="14"/>
  <c r="A7" i="14"/>
  <c r="A77" i="9" l="1"/>
  <c r="A14" i="9"/>
  <c r="A18" i="9"/>
  <c r="A31" i="9"/>
  <c r="A21" i="9"/>
  <c r="A13" i="9"/>
  <c r="A50" i="9"/>
  <c r="A43" i="9"/>
  <c r="A29" i="9"/>
  <c r="A49" i="9"/>
  <c r="A81" i="9"/>
  <c r="A82" i="9"/>
  <c r="A27" i="9"/>
  <c r="A44" i="9"/>
  <c r="A24" i="9"/>
  <c r="A36" i="9"/>
  <c r="A46" i="9"/>
  <c r="A42" i="9"/>
  <c r="A47" i="9"/>
  <c r="A67" i="9"/>
  <c r="A69" i="9"/>
  <c r="A70" i="9"/>
  <c r="A7" i="9"/>
  <c r="A39" i="9"/>
  <c r="A12" i="9"/>
  <c r="A40" i="9"/>
  <c r="A78" i="9"/>
  <c r="A30" i="9"/>
  <c r="A57" i="9"/>
  <c r="A56" i="9"/>
  <c r="A53" i="9"/>
  <c r="A59" i="9"/>
  <c r="A19" i="9"/>
  <c r="A32" i="9"/>
  <c r="A63" i="9"/>
  <c r="A62" i="9"/>
  <c r="A65" i="9"/>
  <c r="A51" i="9"/>
  <c r="A60" i="9"/>
  <c r="A37" i="9"/>
  <c r="A15" i="9"/>
  <c r="A72" i="9"/>
  <c r="A45" i="9"/>
  <c r="A54" i="9"/>
  <c r="A71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34" i="9"/>
  <c r="A28" i="9"/>
  <c r="A76" i="9"/>
  <c r="A61" i="9"/>
  <c r="A17" i="9"/>
  <c r="A16" i="9"/>
  <c r="A33" i="9"/>
  <c r="A79" i="9"/>
  <c r="A20" i="9"/>
  <c r="A64" i="9"/>
  <c r="A9" i="9"/>
  <c r="A8" i="9"/>
  <c r="A75" i="9"/>
  <c r="A35" i="9"/>
  <c r="A38" i="9"/>
  <c r="A68" i="9"/>
  <c r="A55" i="9"/>
  <c r="A26" i="9"/>
  <c r="A66" i="9"/>
  <c r="A25" i="9"/>
  <c r="A10" i="9"/>
  <c r="A23" i="9"/>
  <c r="A48" i="9"/>
  <c r="A41" i="9"/>
  <c r="A52" i="9"/>
  <c r="A22" i="9"/>
  <c r="A11" i="9"/>
  <c r="A74" i="9"/>
  <c r="A58" i="9"/>
  <c r="A6" i="9"/>
  <c r="A73" i="9"/>
  <c r="A80" i="9"/>
  <c r="J65" i="9" l="1"/>
  <c r="H65" i="9"/>
  <c r="J29" i="9"/>
  <c r="H29" i="9"/>
  <c r="J78" i="9"/>
  <c r="H78" i="9"/>
  <c r="J57" i="9"/>
  <c r="H57" i="9"/>
  <c r="J58" i="9"/>
  <c r="H58" i="9"/>
  <c r="J38" i="9"/>
  <c r="H38" i="9"/>
  <c r="J25" i="9"/>
  <c r="H25" i="9"/>
  <c r="J17" i="9"/>
  <c r="H17" i="9"/>
  <c r="J23" i="9"/>
  <c r="H23" i="9"/>
  <c r="J28" i="9"/>
  <c r="H28" i="9"/>
  <c r="J41" i="9"/>
  <c r="H41" i="9"/>
  <c r="J11" i="14"/>
  <c r="J35" i="14"/>
  <c r="J39" i="14"/>
  <c r="J15" i="14"/>
  <c r="J10" i="14"/>
  <c r="J29" i="14"/>
  <c r="J16" i="14"/>
  <c r="J13" i="14"/>
  <c r="J24" i="14"/>
  <c r="J12" i="14"/>
  <c r="J21" i="14"/>
  <c r="J71" i="14"/>
  <c r="J40" i="14"/>
  <c r="J63" i="14"/>
  <c r="J18" i="14"/>
  <c r="J47" i="14"/>
  <c r="J36" i="14"/>
  <c r="J41" i="14"/>
  <c r="J60" i="14"/>
  <c r="J48" i="14"/>
  <c r="J34" i="14"/>
  <c r="J55" i="14"/>
  <c r="J62" i="14"/>
  <c r="J70" i="14"/>
  <c r="J66" i="14"/>
  <c r="J33" i="14"/>
  <c r="J27" i="14"/>
  <c r="J22" i="14"/>
  <c r="J23" i="14"/>
  <c r="J25" i="14"/>
  <c r="J17" i="14"/>
  <c r="J14" i="14"/>
  <c r="J51" i="14"/>
  <c r="J31" i="14"/>
  <c r="J44" i="14"/>
  <c r="J53" i="14"/>
  <c r="J43" i="14"/>
  <c r="J28" i="14"/>
  <c r="J32" i="14"/>
  <c r="J45" i="14"/>
  <c r="J46" i="14"/>
  <c r="J57" i="14"/>
  <c r="J65" i="14"/>
  <c r="J38" i="14"/>
  <c r="J7" i="14"/>
  <c r="J37" i="14"/>
  <c r="J61" i="14"/>
  <c r="J30" i="14"/>
  <c r="J58" i="14"/>
  <c r="J56" i="14"/>
  <c r="J59" i="14"/>
  <c r="J64" i="14"/>
  <c r="J74" i="14"/>
  <c r="J73" i="14"/>
  <c r="J19" i="14"/>
  <c r="J54" i="14"/>
  <c r="J69" i="14"/>
  <c r="J52" i="14"/>
  <c r="J42" i="14"/>
  <c r="J50" i="14"/>
  <c r="J20" i="14"/>
  <c r="J49" i="14"/>
  <c r="J68" i="14"/>
  <c r="J26" i="14"/>
  <c r="J72" i="14"/>
  <c r="J67" i="14"/>
  <c r="J6" i="14"/>
  <c r="J9" i="14"/>
  <c r="H6" i="14"/>
  <c r="H67" i="14"/>
  <c r="H72" i="14"/>
  <c r="H26" i="14"/>
  <c r="H68" i="14"/>
  <c r="H49" i="14"/>
  <c r="H20" i="14"/>
  <c r="H50" i="14"/>
  <c r="H42" i="14"/>
  <c r="H52" i="14"/>
  <c r="H69" i="14"/>
  <c r="H54" i="14"/>
  <c r="H19" i="14"/>
  <c r="H73" i="14"/>
  <c r="H74" i="14"/>
  <c r="H64" i="14"/>
  <c r="H59" i="14"/>
  <c r="H56" i="14"/>
  <c r="H58" i="14"/>
  <c r="H30" i="14"/>
  <c r="H61" i="14"/>
  <c r="H37" i="14"/>
  <c r="H7" i="14"/>
  <c r="H38" i="14"/>
  <c r="H65" i="14"/>
  <c r="H57" i="14"/>
  <c r="H46" i="14"/>
  <c r="H45" i="14"/>
  <c r="H32" i="14"/>
  <c r="H28" i="14"/>
  <c r="H43" i="14"/>
  <c r="H53" i="14"/>
  <c r="H44" i="14"/>
  <c r="H31" i="14"/>
  <c r="H51" i="14"/>
  <c r="H14" i="14"/>
  <c r="H17" i="14"/>
  <c r="H25" i="14"/>
  <c r="H23" i="14"/>
  <c r="H22" i="14"/>
  <c r="H27" i="14"/>
  <c r="H33" i="14"/>
  <c r="H66" i="14"/>
  <c r="H70" i="14"/>
  <c r="H62" i="14"/>
  <c r="H55" i="14"/>
  <c r="H34" i="14"/>
  <c r="H48" i="14"/>
  <c r="H60" i="14"/>
  <c r="H41" i="14"/>
  <c r="H36" i="14"/>
  <c r="H47" i="14"/>
  <c r="H18" i="14"/>
  <c r="H63" i="14"/>
  <c r="H40" i="14"/>
  <c r="H71" i="14"/>
  <c r="H21" i="14"/>
  <c r="H12" i="14"/>
  <c r="H24" i="14"/>
  <c r="H13" i="14"/>
  <c r="H16" i="14"/>
  <c r="H29" i="14"/>
  <c r="H10" i="14"/>
  <c r="H15" i="14"/>
  <c r="H39" i="14"/>
  <c r="H35" i="14"/>
  <c r="H9" i="14"/>
  <c r="K10" i="14" s="1"/>
  <c r="K6" i="14" l="1"/>
  <c r="K11" i="14"/>
  <c r="K35" i="14"/>
  <c r="K24" i="14"/>
  <c r="K9" i="14"/>
  <c r="K17" i="14"/>
  <c r="K71" i="14"/>
  <c r="K63" i="14"/>
  <c r="K36" i="14"/>
  <c r="K60" i="14"/>
  <c r="K34" i="14"/>
  <c r="K62" i="14"/>
  <c r="K66" i="14"/>
  <c r="K21" i="14"/>
  <c r="K16" i="14"/>
  <c r="K12" i="14"/>
  <c r="K51" i="14"/>
  <c r="K44" i="14"/>
  <c r="K43" i="14"/>
  <c r="K32" i="14"/>
  <c r="K46" i="14"/>
  <c r="K65" i="14"/>
  <c r="K25" i="14"/>
  <c r="K61" i="14"/>
  <c r="K58" i="14"/>
  <c r="K59" i="14"/>
  <c r="K64" i="14"/>
  <c r="K73" i="14"/>
  <c r="K54" i="14"/>
  <c r="K52" i="14"/>
  <c r="K50" i="14"/>
  <c r="K49" i="14"/>
  <c r="K20" i="14"/>
  <c r="K67" i="14"/>
  <c r="K23" i="14"/>
  <c r="K39" i="14"/>
  <c r="K26" i="14"/>
  <c r="K19" i="14"/>
  <c r="K7" i="14"/>
  <c r="K8" i="14"/>
  <c r="K14" i="14"/>
  <c r="K40" i="14"/>
  <c r="K13" i="14"/>
  <c r="K47" i="14"/>
  <c r="K41" i="14"/>
  <c r="K48" i="14"/>
  <c r="K55" i="14"/>
  <c r="K70" i="14"/>
  <c r="K33" i="14"/>
  <c r="K15" i="14"/>
  <c r="K18" i="14"/>
  <c r="K22" i="14"/>
  <c r="K31" i="14"/>
  <c r="K53" i="14"/>
  <c r="K27" i="14"/>
  <c r="K45" i="14"/>
  <c r="K57" i="14"/>
  <c r="K38" i="14"/>
  <c r="K37" i="14"/>
  <c r="K30" i="14"/>
  <c r="K56" i="14"/>
  <c r="K74" i="14"/>
  <c r="K28" i="14"/>
  <c r="K69" i="14"/>
  <c r="K42" i="14"/>
  <c r="K29" i="14"/>
  <c r="K68" i="14"/>
  <c r="K72" i="14"/>
  <c r="J81" i="9"/>
  <c r="J36" i="9"/>
  <c r="H89" i="9"/>
  <c r="J61" i="9"/>
  <c r="J26" i="9"/>
  <c r="J85" i="9"/>
  <c r="J7" i="9"/>
  <c r="J56" i="9"/>
  <c r="J91" i="9"/>
  <c r="J75" i="9"/>
  <c r="J46" i="9"/>
  <c r="J40" i="9"/>
  <c r="J55" i="9"/>
  <c r="J27" i="9"/>
  <c r="H21" i="9"/>
  <c r="H45" i="9"/>
  <c r="H90" i="9"/>
  <c r="H9" i="9"/>
  <c r="H37" i="9"/>
  <c r="H7" i="9"/>
  <c r="H74" i="9"/>
  <c r="H33" i="9"/>
  <c r="H91" i="9"/>
  <c r="H75" i="9"/>
  <c r="H46" i="9"/>
  <c r="H62" i="9"/>
  <c r="H76" i="9"/>
  <c r="H27" i="9"/>
  <c r="J21" i="9"/>
  <c r="J45" i="9"/>
  <c r="J90" i="9"/>
  <c r="J62" i="9" l="1"/>
  <c r="J53" i="9"/>
  <c r="J43" i="9"/>
  <c r="J20" i="9"/>
  <c r="J31" i="9"/>
  <c r="J54" i="9"/>
  <c r="J80" i="9"/>
  <c r="J19" i="9"/>
  <c r="J35" i="9"/>
  <c r="J72" i="9"/>
  <c r="J32" i="9"/>
  <c r="J24" i="9"/>
  <c r="J10" i="9"/>
  <c r="J87" i="9"/>
  <c r="J14" i="9"/>
  <c r="J70" i="9"/>
  <c r="J47" i="9"/>
  <c r="J82" i="9"/>
  <c r="J37" i="9"/>
  <c r="J73" i="9"/>
  <c r="J66" i="9"/>
  <c r="J30" i="9"/>
  <c r="J95" i="9"/>
  <c r="J83" i="9"/>
  <c r="J34" i="9"/>
  <c r="J15" i="9"/>
  <c r="J92" i="9"/>
  <c r="J86" i="9"/>
  <c r="J11" i="9"/>
  <c r="J33" i="9"/>
  <c r="J13" i="9"/>
  <c r="J79" i="9"/>
  <c r="J77" i="9"/>
  <c r="J22" i="9"/>
  <c r="J48" i="9"/>
  <c r="J94" i="9"/>
  <c r="J76" i="9"/>
  <c r="J71" i="9"/>
  <c r="J9" i="9"/>
  <c r="J93" i="9"/>
  <c r="J64" i="9"/>
  <c r="J74" i="9"/>
  <c r="J44" i="9"/>
  <c r="J67" i="9"/>
  <c r="J89" i="9"/>
  <c r="J68" i="9"/>
  <c r="J12" i="9"/>
  <c r="J8" i="9"/>
  <c r="J50" i="9"/>
  <c r="J18" i="9"/>
  <c r="J51" i="9"/>
  <c r="J63" i="9"/>
  <c r="J52" i="9"/>
  <c r="J39" i="9"/>
  <c r="J6" i="9"/>
  <c r="J42" i="9"/>
  <c r="J60" i="9"/>
  <c r="J88" i="9"/>
  <c r="J59" i="9"/>
  <c r="J16" i="9"/>
  <c r="J69" i="9"/>
  <c r="J49" i="9"/>
  <c r="J84" i="9"/>
  <c r="H49" i="9" l="1"/>
  <c r="H16" i="9"/>
  <c r="H15" i="9"/>
  <c r="H18" i="9"/>
  <c r="H13" i="9"/>
  <c r="H52" i="9"/>
  <c r="H51" i="9"/>
  <c r="H68" i="9"/>
  <c r="H88" i="9"/>
  <c r="H70" i="9"/>
  <c r="H56" i="9"/>
  <c r="H20" i="9"/>
  <c r="H34" i="9"/>
  <c r="H55" i="9"/>
  <c r="H82" i="9"/>
  <c r="H83" i="9"/>
  <c r="H14" i="9"/>
  <c r="H59" i="9"/>
  <c r="H44" i="9"/>
  <c r="H54" i="9"/>
  <c r="H87" i="9"/>
  <c r="H26" i="9"/>
  <c r="H19" i="9"/>
  <c r="H94" i="9"/>
  <c r="H67" i="9"/>
  <c r="H22" i="9"/>
  <c r="H40" i="9"/>
  <c r="H95" i="9"/>
  <c r="H86" i="9"/>
  <c r="H10" i="9"/>
  <c r="H6" i="9"/>
  <c r="H77" i="9"/>
  <c r="H79" i="9"/>
  <c r="H8" i="9"/>
  <c r="H69" i="9"/>
  <c r="H39" i="9"/>
  <c r="H63" i="9"/>
  <c r="H42" i="9"/>
  <c r="H84" i="9"/>
  <c r="H66" i="9"/>
  <c r="H73" i="9"/>
  <c r="H72" i="9"/>
  <c r="H93" i="9"/>
  <c r="H64" i="9"/>
  <c r="H92" i="9"/>
  <c r="H36" i="9"/>
  <c r="H48" i="9"/>
  <c r="H81" i="9"/>
  <c r="H24" i="9"/>
  <c r="H35" i="9"/>
  <c r="H61" i="9"/>
  <c r="H85" i="9"/>
  <c r="H30" i="9"/>
  <c r="H11" i="9"/>
  <c r="H71" i="9"/>
  <c r="H53" i="9"/>
  <c r="H60" i="9"/>
  <c r="H47" i="9"/>
  <c r="H32" i="9"/>
  <c r="H31" i="9"/>
  <c r="H50" i="9"/>
  <c r="H12" i="9"/>
  <c r="H43" i="9"/>
  <c r="H80" i="9"/>
  <c r="K49" i="9" l="1"/>
  <c r="K53" i="9"/>
  <c r="K57" i="9"/>
  <c r="K72" i="9"/>
  <c r="K83" i="9"/>
  <c r="K95" i="9"/>
  <c r="K32" i="9"/>
  <c r="K39" i="9"/>
  <c r="K46" i="9"/>
  <c r="K52" i="9"/>
  <c r="K60" i="9"/>
  <c r="K67" i="9"/>
  <c r="K70" i="9"/>
  <c r="K73" i="9"/>
  <c r="K76" i="9"/>
  <c r="K80" i="9"/>
  <c r="K84" i="9"/>
  <c r="K86" i="9"/>
  <c r="K92" i="9"/>
  <c r="K10" i="9"/>
  <c r="K12" i="9"/>
  <c r="K9" i="9"/>
  <c r="K16" i="9"/>
  <c r="K15" i="9"/>
  <c r="K27" i="9"/>
  <c r="K40" i="9"/>
  <c r="K54" i="9"/>
  <c r="K87" i="9"/>
  <c r="K7" i="9"/>
  <c r="K28" i="9"/>
  <c r="K33" i="9"/>
  <c r="K43" i="9"/>
  <c r="K19" i="9"/>
  <c r="K20" i="9"/>
  <c r="K8" i="9"/>
  <c r="K23" i="9"/>
  <c r="K29" i="9"/>
  <c r="K41" i="9"/>
  <c r="K38" i="9"/>
  <c r="K50" i="9"/>
  <c r="K65" i="9"/>
  <c r="K78" i="9"/>
  <c r="K88" i="9"/>
  <c r="K91" i="9"/>
  <c r="K34" i="9"/>
  <c r="K81" i="9"/>
  <c r="K51" i="9"/>
  <c r="K56" i="9"/>
  <c r="K58" i="9"/>
  <c r="K62" i="9"/>
  <c r="K79" i="9"/>
  <c r="K93" i="9"/>
  <c r="K35" i="9"/>
  <c r="K45" i="9"/>
  <c r="K47" i="9"/>
  <c r="K55" i="9"/>
  <c r="K59" i="9"/>
  <c r="K61" i="9"/>
  <c r="K64" i="9"/>
  <c r="K68" i="9"/>
  <c r="K71" i="9"/>
  <c r="K75" i="9"/>
  <c r="K77" i="9"/>
  <c r="K82" i="9"/>
  <c r="K85" i="9"/>
  <c r="K90" i="9"/>
  <c r="K94" i="9"/>
  <c r="K14" i="9"/>
  <c r="K11" i="9"/>
  <c r="K17" i="9"/>
  <c r="K25" i="9"/>
  <c r="K37" i="9"/>
  <c r="K44" i="9"/>
  <c r="K69" i="9"/>
  <c r="K21" i="9"/>
  <c r="K18" i="9"/>
  <c r="K31" i="9"/>
  <c r="K36" i="9"/>
  <c r="K66" i="9"/>
  <c r="K13" i="9"/>
  <c r="K6" i="9"/>
  <c r="K22" i="9"/>
  <c r="K24" i="9"/>
  <c r="K26" i="9"/>
  <c r="K30" i="9"/>
  <c r="K42" i="9"/>
  <c r="K48" i="9"/>
  <c r="K63" i="9"/>
  <c r="K74" i="9"/>
  <c r="K89" i="9"/>
</calcChain>
</file>

<file path=xl/sharedStrings.xml><?xml version="1.0" encoding="utf-8"?>
<sst xmlns="http://schemas.openxmlformats.org/spreadsheetml/2006/main" count="586" uniqueCount="125">
  <si>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</si>
  <si>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</si>
  <si>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</si>
  <si>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</si>
  <si>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</si>
  <si>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</si>
  <si>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</si>
  <si>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Результат</t>
  </si>
  <si>
    <t>Команда</t>
  </si>
  <si>
    <t>Девочки, девушки, женщины - 1000 м</t>
  </si>
  <si>
    <t>№ п/п</t>
  </si>
  <si>
    <t>малыши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</si>
  <si>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</si>
  <si>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</si>
  <si>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</si>
  <si>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</si>
  <si>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</si>
  <si>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</t>
  </si>
  <si>
    <t>Гл. судья -                                             И.Г. Мишарин</t>
  </si>
  <si>
    <t>Усть-Кулом</t>
  </si>
  <si>
    <t>мл.девочки</t>
  </si>
  <si>
    <t>мл.мальчики</t>
  </si>
  <si>
    <t>ср.мальчики</t>
  </si>
  <si>
    <t>ср.девочки</t>
  </si>
  <si>
    <t>ср.юноши</t>
  </si>
  <si>
    <t>ср.девушки</t>
  </si>
  <si>
    <t>ст.юноши</t>
  </si>
  <si>
    <t>ст.девушки</t>
  </si>
  <si>
    <t>Приказчикова Василина</t>
  </si>
  <si>
    <t>Липин Александр</t>
  </si>
  <si>
    <t>Казаринова Кристина</t>
  </si>
  <si>
    <t>Попова Виктория</t>
  </si>
  <si>
    <t>Чисталев Максим</t>
  </si>
  <si>
    <t>Попова Дарина</t>
  </si>
  <si>
    <t>Озъяг</t>
  </si>
  <si>
    <t>Есева Алена</t>
  </si>
  <si>
    <t>Есева Елизавета</t>
  </si>
  <si>
    <t>Попов Иван</t>
  </si>
  <si>
    <t>Нестеров Евгений</t>
  </si>
  <si>
    <t>Дегтярев Николай</t>
  </si>
  <si>
    <t>Сергеева Алиса</t>
  </si>
  <si>
    <t>Кырныша</t>
  </si>
  <si>
    <t>Демин Давид</t>
  </si>
  <si>
    <t>Напалков Никита</t>
  </si>
  <si>
    <t>Чаланов Илья</t>
  </si>
  <si>
    <t>Тимушева Валерия</t>
  </si>
  <si>
    <t>Лютоева Мария</t>
  </si>
  <si>
    <t>Кочанова Виолетта</t>
  </si>
  <si>
    <t>Нестеров Павел</t>
  </si>
  <si>
    <t>Грицяк Амина</t>
  </si>
  <si>
    <t>Нестеров Алексей</t>
  </si>
  <si>
    <t>Мисюрова Ксюша</t>
  </si>
  <si>
    <t>Кун Дарья</t>
  </si>
  <si>
    <t>Башурин Никита</t>
  </si>
  <si>
    <t>Попова Вика</t>
  </si>
  <si>
    <t>Морозова Анастасия</t>
  </si>
  <si>
    <t>Липина Арина</t>
  </si>
  <si>
    <t>Дон</t>
  </si>
  <si>
    <t>Усть-Куломская верста - 2021</t>
  </si>
  <si>
    <t>7 мая 2021 года</t>
  </si>
  <si>
    <t>Комлева Полина</t>
  </si>
  <si>
    <t>Есева Ольга</t>
  </si>
  <si>
    <t>Сурнина Надежда</t>
  </si>
  <si>
    <t>Повышев Григорий</t>
  </si>
  <si>
    <t>Сурнин Савелий</t>
  </si>
  <si>
    <t>Федоров Ефим</t>
  </si>
  <si>
    <t>Попов Ярослав</t>
  </si>
  <si>
    <t>Расов Макар</t>
  </si>
  <si>
    <t>Ситников Даниил</t>
  </si>
  <si>
    <t>Комлев Назар</t>
  </si>
  <si>
    <t>Есев Артем</t>
  </si>
  <si>
    <t>Гевейлер Владислав</t>
  </si>
  <si>
    <t>Ракин Евгений</t>
  </si>
  <si>
    <t>Кузнецов Захар</t>
  </si>
  <si>
    <t>Юшков Никита</t>
  </si>
  <si>
    <t>Попов Андрей</t>
  </si>
  <si>
    <t>Попов Арсений</t>
  </si>
  <si>
    <t>Цовгуев Артем</t>
  </si>
  <si>
    <t>Липин Денис</t>
  </si>
  <si>
    <t>Сыктывкар</t>
  </si>
  <si>
    <t>Липин Станислав</t>
  </si>
  <si>
    <t>Лютоев Павел</t>
  </si>
  <si>
    <t>Тимушева Дарина</t>
  </si>
  <si>
    <t>Никифорова Татьяна</t>
  </si>
  <si>
    <t>Пашнина Наталья</t>
  </si>
  <si>
    <t>Романова Татьяна</t>
  </si>
  <si>
    <t>Домрачева Василиса</t>
  </si>
  <si>
    <t>Симпелева Ксения</t>
  </si>
  <si>
    <t>Губарь Дарья</t>
  </si>
  <si>
    <t>Савина Арина</t>
  </si>
  <si>
    <t>Двоеглазгов Андрей</t>
  </si>
  <si>
    <t>Сладкоштиев Павел</t>
  </si>
  <si>
    <t>Власова Данара</t>
  </si>
  <si>
    <t>Чаланов Денис</t>
  </si>
  <si>
    <t>Чаланов Даниил</t>
  </si>
  <si>
    <t>Булышев Никита</t>
  </si>
  <si>
    <t xml:space="preserve">Булышев Артем </t>
  </si>
  <si>
    <t>Лодыгин Артем</t>
  </si>
  <si>
    <t>Антонов Илья</t>
  </si>
  <si>
    <t>Тарабукина Елизавета</t>
  </si>
  <si>
    <t>Приказчикова Ольга</t>
  </si>
  <si>
    <t>Карманов Николай</t>
  </si>
  <si>
    <t>Попов Константин</t>
  </si>
  <si>
    <t>Лодыгин Григорий</t>
  </si>
  <si>
    <t>Попова Дария</t>
  </si>
  <si>
    <t>Селезнева Аурика</t>
  </si>
  <si>
    <t>Пашнин Алексей</t>
  </si>
  <si>
    <t>Скородум</t>
  </si>
  <si>
    <t>Попвасев Степан</t>
  </si>
  <si>
    <t>Арестенко Антон</t>
  </si>
  <si>
    <t>Ногиев Илья</t>
  </si>
  <si>
    <t>Черняков Антон</t>
  </si>
  <si>
    <t>Напалков Александр</t>
  </si>
  <si>
    <t>Глушков Артем</t>
  </si>
  <si>
    <t>Липин Егор</t>
  </si>
  <si>
    <t>Куракин Кирилл</t>
  </si>
  <si>
    <t>Кочанов Максим</t>
  </si>
  <si>
    <t>Галкин Денис</t>
  </si>
  <si>
    <t>Чисталева Юля</t>
  </si>
  <si>
    <t>Горбатовский Антон</t>
  </si>
  <si>
    <t>Мамонтов Егор</t>
  </si>
  <si>
    <t>Скорняков Глеб</t>
  </si>
  <si>
    <t>Шихова Анастасия</t>
  </si>
  <si>
    <t>Рассыхаев Виталий</t>
  </si>
  <si>
    <t>Гичева Злата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</si>
</sst>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zoomScaleNormal="100" workbookViewId="0">
      <selection activeCell="N12" sqref="N12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customWidth="1"/>
    <col min="6" max="6" width="8.140625" customWidth="1"/>
    <col min="7" max="7" width="7.5703125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59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7" t="s">
        <v>15</v>
      </c>
      <c r="J5" s="7" t="s">
        <v>16</v>
      </c>
      <c r="K5" s="29"/>
    </row>
    <row r="6" spans="1:13" s="10" customFormat="1" ht="18" customHeight="1" x14ac:dyDescent="0.25">
      <c r="A6" s="6">
        <f t="shared" ref="A6:A39" ca="1" si="0">RAND()</f>
        <v>0.98339973917983503</v>
      </c>
      <c r="B6" s="22" t="s">
        <v>45</v>
      </c>
      <c r="C6" s="23">
        <v>2011</v>
      </c>
      <c r="D6" s="9" t="s">
        <v>19</v>
      </c>
      <c r="E6" s="16">
        <v>101</v>
      </c>
      <c r="F6" s="17">
        <v>1.7361111111111112E-4</v>
      </c>
      <c r="G6" s="17"/>
      <c r="H6" s="17">
        <f t="shared" ref="H6:H21" si="1">G6-F6</f>
        <v>-1.7361111111111112E-4</v>
      </c>
      <c r="I6" s="9"/>
      <c r="J6" s="9" t="str">
        <f>VLOOKUP(C6,впр!$A$2:$C$75,3)</f>
        <v>малыши</v>
      </c>
      <c r="K6" s="9">
        <f t="shared" ref="K6:K21" si="2">RANK(H6,$H$6:$H$95,1)</f>
        <v>34</v>
      </c>
    </row>
    <row r="7" spans="1:13" s="10" customFormat="1" ht="18" customHeight="1" x14ac:dyDescent="0.25">
      <c r="A7" s="6">
        <f t="shared" ca="1" si="0"/>
        <v>0.97310742116892457</v>
      </c>
      <c r="B7" s="11" t="s">
        <v>124</v>
      </c>
      <c r="C7" s="5">
        <v>2012</v>
      </c>
      <c r="D7" s="5" t="s">
        <v>19</v>
      </c>
      <c r="E7" s="16">
        <v>190</v>
      </c>
      <c r="F7" s="17">
        <v>1.7361111111111112E-4</v>
      </c>
      <c r="G7" s="17"/>
      <c r="H7" s="17">
        <f t="shared" si="1"/>
        <v>-1.7361111111111112E-4</v>
      </c>
      <c r="I7" s="9"/>
      <c r="J7" s="9" t="str">
        <f>VLOOKUP(C7,впр!$A$2:$C$75,3)</f>
        <v>малыши</v>
      </c>
      <c r="K7" s="9">
        <f t="shared" si="2"/>
        <v>34</v>
      </c>
    </row>
    <row r="8" spans="1:13" s="10" customFormat="1" ht="18" customHeight="1" x14ac:dyDescent="0.25">
      <c r="A8" s="6">
        <f t="shared" ca="1" si="0"/>
        <v>0.95064369007307814</v>
      </c>
      <c r="B8" s="11" t="s">
        <v>83</v>
      </c>
      <c r="C8" s="5">
        <v>2012</v>
      </c>
      <c r="D8" s="5" t="s">
        <v>19</v>
      </c>
      <c r="E8" s="16">
        <v>102</v>
      </c>
      <c r="F8" s="17">
        <v>3.4722222222222224E-4</v>
      </c>
      <c r="G8" s="17"/>
      <c r="H8" s="17">
        <f t="shared" si="1"/>
        <v>-3.4722222222222224E-4</v>
      </c>
      <c r="I8" s="9"/>
      <c r="J8" s="9" t="str">
        <f>VLOOKUP(C8,впр!$A$2:$C$75,3)</f>
        <v>малыши</v>
      </c>
      <c r="K8" s="9">
        <f t="shared" si="2"/>
        <v>33</v>
      </c>
      <c r="M8" s="18"/>
    </row>
    <row r="9" spans="1:13" s="10" customFormat="1" ht="18" customHeight="1" x14ac:dyDescent="0.25">
      <c r="A9" s="6">
        <f t="shared" ca="1" si="0"/>
        <v>0.46547861426241877</v>
      </c>
      <c r="B9" s="11" t="s">
        <v>86</v>
      </c>
      <c r="C9" s="13">
        <v>2012</v>
      </c>
      <c r="D9" s="13" t="s">
        <v>19</v>
      </c>
      <c r="E9" s="16">
        <v>103</v>
      </c>
      <c r="F9" s="17">
        <v>5.20833333333333E-4</v>
      </c>
      <c r="G9" s="17"/>
      <c r="H9" s="17">
        <f t="shared" si="1"/>
        <v>-5.20833333333333E-4</v>
      </c>
      <c r="I9" s="9"/>
      <c r="J9" s="9" t="str">
        <f>VLOOKUP(C9,впр!$A$2:$C$75,3)</f>
        <v>малыши</v>
      </c>
      <c r="K9" s="9">
        <f t="shared" si="2"/>
        <v>32</v>
      </c>
    </row>
    <row r="10" spans="1:13" s="10" customFormat="1" ht="18" customHeight="1" x14ac:dyDescent="0.25">
      <c r="A10" s="6">
        <f t="shared" ca="1" si="0"/>
        <v>0.31988394749788629</v>
      </c>
      <c r="B10" s="11" t="s">
        <v>89</v>
      </c>
      <c r="C10" s="5">
        <v>2009</v>
      </c>
      <c r="D10" s="5" t="s">
        <v>19</v>
      </c>
      <c r="E10" s="16">
        <v>104</v>
      </c>
      <c r="F10" s="17">
        <v>6.9444444444444404E-4</v>
      </c>
      <c r="G10" s="17"/>
      <c r="H10" s="17">
        <f t="shared" si="1"/>
        <v>-6.9444444444444404E-4</v>
      </c>
      <c r="I10" s="9"/>
      <c r="J10" s="9" t="str">
        <f>VLOOKUP(C10,впр!$A$2:$C$75,3)</f>
        <v>мл.девочки</v>
      </c>
      <c r="K10" s="9">
        <f t="shared" si="2"/>
        <v>31</v>
      </c>
    </row>
    <row r="11" spans="1:13" s="10" customFormat="1" ht="18" customHeight="1" x14ac:dyDescent="0.25">
      <c r="A11" s="6">
        <f t="shared" ca="1" si="0"/>
        <v>0.69574171909755467</v>
      </c>
      <c r="B11" s="11" t="s">
        <v>60</v>
      </c>
      <c r="C11" s="5">
        <v>2009</v>
      </c>
      <c r="D11" s="5" t="s">
        <v>34</v>
      </c>
      <c r="E11" s="16">
        <v>105</v>
      </c>
      <c r="F11" s="17">
        <v>8.6805555555555497E-4</v>
      </c>
      <c r="G11" s="17"/>
      <c r="H11" s="17">
        <f t="shared" si="1"/>
        <v>-8.6805555555555497E-4</v>
      </c>
      <c r="I11" s="9"/>
      <c r="J11" s="9" t="str">
        <f>VLOOKUP(C11,впр!$A$2:$C$75,3)</f>
        <v>мл.девочки</v>
      </c>
      <c r="K11" s="9">
        <f t="shared" si="2"/>
        <v>30</v>
      </c>
    </row>
    <row r="12" spans="1:13" s="10" customFormat="1" ht="18" customHeight="1" x14ac:dyDescent="0.25">
      <c r="A12" s="6">
        <f t="shared" ca="1" si="0"/>
        <v>0.28963950441796038</v>
      </c>
      <c r="B12" s="11" t="s">
        <v>61</v>
      </c>
      <c r="C12" s="5">
        <v>2009</v>
      </c>
      <c r="D12" s="5" t="s">
        <v>34</v>
      </c>
      <c r="E12" s="16">
        <v>106</v>
      </c>
      <c r="F12" s="17">
        <v>1.0416666666666699E-3</v>
      </c>
      <c r="G12" s="17"/>
      <c r="H12" s="17">
        <f t="shared" si="1"/>
        <v>-1.0416666666666699E-3</v>
      </c>
      <c r="I12" s="9"/>
      <c r="J12" s="9" t="str">
        <f>VLOOKUP(C12,впр!$A$2:$C$75,3)</f>
        <v>мл.девочки</v>
      </c>
      <c r="K12" s="9">
        <f t="shared" si="2"/>
        <v>29</v>
      </c>
    </row>
    <row r="13" spans="1:13" s="10" customFormat="1" ht="18" customHeight="1" x14ac:dyDescent="0.25">
      <c r="A13" s="6">
        <f t="shared" ca="1" si="0"/>
        <v>0.11735641168062105</v>
      </c>
      <c r="B13" s="11" t="s">
        <v>62</v>
      </c>
      <c r="C13" s="5">
        <v>2009</v>
      </c>
      <c r="D13" s="5" t="s">
        <v>34</v>
      </c>
      <c r="E13" s="16">
        <v>107</v>
      </c>
      <c r="F13" s="17">
        <v>1.21527777777778E-3</v>
      </c>
      <c r="G13" s="17"/>
      <c r="H13" s="17">
        <f t="shared" si="1"/>
        <v>-1.21527777777778E-3</v>
      </c>
      <c r="I13" s="9"/>
      <c r="J13" s="9" t="str">
        <f>VLOOKUP(C13,впр!$A$2:$C$75,3)</f>
        <v>мл.девочки</v>
      </c>
      <c r="K13" s="9">
        <f t="shared" si="2"/>
        <v>28</v>
      </c>
    </row>
    <row r="14" spans="1:13" s="10" customFormat="1" ht="18" customHeight="1" x14ac:dyDescent="0.25">
      <c r="A14" s="6">
        <f t="shared" ca="1" si="0"/>
        <v>0.63187432475730398</v>
      </c>
      <c r="B14" s="11" t="s">
        <v>51</v>
      </c>
      <c r="C14" s="5">
        <v>2010</v>
      </c>
      <c r="D14" s="5" t="s">
        <v>19</v>
      </c>
      <c r="E14" s="16">
        <v>108</v>
      </c>
      <c r="F14" s="17">
        <v>1.38888888888889E-3</v>
      </c>
      <c r="G14" s="17"/>
      <c r="H14" s="17">
        <f t="shared" si="1"/>
        <v>-1.38888888888889E-3</v>
      </c>
      <c r="I14" s="9"/>
      <c r="J14" s="9" t="str">
        <f>VLOOKUP(C14,впр!$A$2:$C$75,3)</f>
        <v>мл.девочки</v>
      </c>
      <c r="K14" s="9">
        <f t="shared" si="2"/>
        <v>27</v>
      </c>
    </row>
    <row r="15" spans="1:13" s="10" customFormat="1" ht="18" customHeight="1" x14ac:dyDescent="0.25">
      <c r="A15" s="6">
        <f t="shared" ca="1" si="0"/>
        <v>0.28597546651797801</v>
      </c>
      <c r="B15" s="15" t="s">
        <v>55</v>
      </c>
      <c r="C15" s="14">
        <v>2008</v>
      </c>
      <c r="D15" s="14" t="s">
        <v>19</v>
      </c>
      <c r="E15" s="16">
        <v>109</v>
      </c>
      <c r="F15" s="17">
        <v>1.5625000000000001E-3</v>
      </c>
      <c r="G15" s="17"/>
      <c r="H15" s="17">
        <f t="shared" si="1"/>
        <v>-1.5625000000000001E-3</v>
      </c>
      <c r="I15" s="9"/>
      <c r="J15" s="9" t="str">
        <f>VLOOKUP(C15,впр!$A$2:$C$75,3)</f>
        <v>ср.девочки</v>
      </c>
      <c r="K15" s="9">
        <f t="shared" si="2"/>
        <v>26</v>
      </c>
    </row>
    <row r="16" spans="1:13" s="10" customFormat="1" ht="18" customHeight="1" x14ac:dyDescent="0.25">
      <c r="A16" s="6">
        <f t="shared" ca="1" si="0"/>
        <v>0.46725027441000488</v>
      </c>
      <c r="B16" s="12" t="s">
        <v>92</v>
      </c>
      <c r="C16" s="13">
        <v>2008</v>
      </c>
      <c r="D16" s="14" t="s">
        <v>19</v>
      </c>
      <c r="E16" s="16">
        <v>110</v>
      </c>
      <c r="F16" s="17">
        <v>1.7361111111111099E-3</v>
      </c>
      <c r="G16" s="17"/>
      <c r="H16" s="17">
        <f t="shared" si="1"/>
        <v>-1.7361111111111099E-3</v>
      </c>
      <c r="I16" s="9"/>
      <c r="J16" s="9" t="str">
        <f>VLOOKUP(C16,впр!$A$2:$C$75,3)</f>
        <v>ср.девочки</v>
      </c>
      <c r="K16" s="9">
        <f t="shared" si="2"/>
        <v>25</v>
      </c>
    </row>
    <row r="17" spans="1:11" s="10" customFormat="1" ht="18" customHeight="1" x14ac:dyDescent="0.25">
      <c r="A17" s="6">
        <f t="shared" ca="1" si="0"/>
        <v>0.66144651561881707</v>
      </c>
      <c r="B17" s="11" t="s">
        <v>28</v>
      </c>
      <c r="C17" s="5">
        <v>2007</v>
      </c>
      <c r="D17" s="5" t="s">
        <v>19</v>
      </c>
      <c r="E17" s="16">
        <v>111</v>
      </c>
      <c r="F17" s="17">
        <v>1.90972222222222E-3</v>
      </c>
      <c r="G17" s="17"/>
      <c r="H17" s="17">
        <f t="shared" si="1"/>
        <v>-1.90972222222222E-3</v>
      </c>
      <c r="I17" s="9"/>
      <c r="J17" s="9" t="str">
        <f>VLOOKUP(C17,впр!$A$2:$C$75,3)</f>
        <v>ср.девочки</v>
      </c>
      <c r="K17" s="9">
        <f t="shared" si="2"/>
        <v>24</v>
      </c>
    </row>
    <row r="18" spans="1:11" s="10" customFormat="1" ht="18" customHeight="1" x14ac:dyDescent="0.25">
      <c r="A18" s="6">
        <f t="shared" ca="1" si="0"/>
        <v>0.3918884532747452</v>
      </c>
      <c r="B18" s="11" t="s">
        <v>54</v>
      </c>
      <c r="C18" s="5">
        <v>2008</v>
      </c>
      <c r="D18" s="5" t="s">
        <v>19</v>
      </c>
      <c r="E18" s="16">
        <v>112</v>
      </c>
      <c r="F18" s="17">
        <v>2.0833333333333298E-3</v>
      </c>
      <c r="G18" s="17"/>
      <c r="H18" s="17">
        <f t="shared" si="1"/>
        <v>-2.0833333333333298E-3</v>
      </c>
      <c r="I18" s="9"/>
      <c r="J18" s="9" t="str">
        <f>VLOOKUP(C18,впр!$A$2:$C$75,3)</f>
        <v>ср.девочки</v>
      </c>
      <c r="K18" s="9">
        <f t="shared" si="2"/>
        <v>23</v>
      </c>
    </row>
    <row r="19" spans="1:11" s="10" customFormat="1" ht="18" customHeight="1" x14ac:dyDescent="0.25">
      <c r="A19" s="6">
        <f t="shared" ca="1" si="0"/>
        <v>0.97167253283674715</v>
      </c>
      <c r="B19" s="11" t="s">
        <v>35</v>
      </c>
      <c r="C19" s="5">
        <v>2008</v>
      </c>
      <c r="D19" s="5" t="s">
        <v>34</v>
      </c>
      <c r="E19" s="16">
        <v>113</v>
      </c>
      <c r="F19" s="17">
        <v>2.2569444444444399E-3</v>
      </c>
      <c r="G19" s="17"/>
      <c r="H19" s="17">
        <f t="shared" si="1"/>
        <v>-2.2569444444444399E-3</v>
      </c>
      <c r="I19" s="9"/>
      <c r="J19" s="9" t="str">
        <f>VLOOKUP(C19,впр!$A$2:$C$75,3)</f>
        <v>ср.девочки</v>
      </c>
      <c r="K19" s="9">
        <f t="shared" si="2"/>
        <v>22</v>
      </c>
    </row>
    <row r="20" spans="1:11" s="10" customFormat="1" ht="18" customHeight="1" x14ac:dyDescent="0.25">
      <c r="A20" s="6">
        <f t="shared" ca="1" si="0"/>
        <v>7.0770810680206631E-2</v>
      </c>
      <c r="B20" s="11" t="s">
        <v>82</v>
      </c>
      <c r="C20" s="5">
        <v>2008</v>
      </c>
      <c r="D20" s="5" t="s">
        <v>19</v>
      </c>
      <c r="E20" s="16">
        <v>114</v>
      </c>
      <c r="F20" s="17">
        <v>2.43055555555555E-3</v>
      </c>
      <c r="G20" s="17"/>
      <c r="H20" s="17">
        <f t="shared" si="1"/>
        <v>-2.43055555555555E-3</v>
      </c>
      <c r="I20" s="9"/>
      <c r="J20" s="9" t="str">
        <f>VLOOKUP(C20,впр!$A$2:$C$75,3)</f>
        <v>ср.девочки</v>
      </c>
      <c r="K20" s="9">
        <f t="shared" si="2"/>
        <v>21</v>
      </c>
    </row>
    <row r="21" spans="1:11" s="10" customFormat="1" ht="18" customHeight="1" x14ac:dyDescent="0.25">
      <c r="A21" s="6">
        <f t="shared" ca="1" si="0"/>
        <v>0.36950576819568948</v>
      </c>
      <c r="B21" s="11" t="s">
        <v>30</v>
      </c>
      <c r="C21" s="5">
        <v>2008</v>
      </c>
      <c r="D21" s="5" t="s">
        <v>19</v>
      </c>
      <c r="E21" s="16">
        <v>115</v>
      </c>
      <c r="F21" s="17">
        <v>2.60416666666667E-3</v>
      </c>
      <c r="G21" s="17"/>
      <c r="H21" s="17">
        <f t="shared" si="1"/>
        <v>-2.60416666666667E-3</v>
      </c>
      <c r="I21" s="9"/>
      <c r="J21" s="9" t="str">
        <f>VLOOKUP(C21,впр!$A$2:$C$75,3)</f>
        <v>ср.девочки</v>
      </c>
      <c r="K21" s="9">
        <f t="shared" si="2"/>
        <v>20</v>
      </c>
    </row>
    <row r="22" spans="1:11" s="10" customFormat="1" ht="18" customHeight="1" x14ac:dyDescent="0.25">
      <c r="A22" s="6">
        <f t="shared" ca="1" si="0"/>
        <v>0.16739225940695879</v>
      </c>
      <c r="B22" s="11" t="s">
        <v>33</v>
      </c>
      <c r="C22" s="5">
        <v>2007</v>
      </c>
      <c r="D22" s="5" t="s">
        <v>19</v>
      </c>
      <c r="E22" s="16">
        <v>116</v>
      </c>
      <c r="F22" s="17">
        <v>2.7777777777777801E-3</v>
      </c>
      <c r="G22" s="17"/>
      <c r="H22" s="17">
        <f t="shared" ref="H22:H37" si="3">G22-F22</f>
        <v>-2.7777777777777801E-3</v>
      </c>
      <c r="I22" s="9"/>
      <c r="J22" s="9" t="str">
        <f>VLOOKUP(C22,впр!$A$2:$C$75,3)</f>
        <v>ср.девочки</v>
      </c>
      <c r="K22" s="9">
        <f t="shared" ref="K22:K37" si="4">RANK(H22,$H$6:$H$95,1)</f>
        <v>19</v>
      </c>
    </row>
    <row r="23" spans="1:11" s="10" customFormat="1" ht="18" customHeight="1" x14ac:dyDescent="0.25">
      <c r="A23" s="6">
        <f t="shared" ca="1" si="0"/>
        <v>0.46270136852333188</v>
      </c>
      <c r="B23" s="11" t="s">
        <v>56</v>
      </c>
      <c r="C23" s="5">
        <v>2008</v>
      </c>
      <c r="D23" s="5" t="s">
        <v>19</v>
      </c>
      <c r="E23" s="16">
        <v>117</v>
      </c>
      <c r="F23" s="17">
        <v>2.9513888888888901E-3</v>
      </c>
      <c r="G23" s="17"/>
      <c r="H23" s="17">
        <f t="shared" si="3"/>
        <v>-2.9513888888888901E-3</v>
      </c>
      <c r="I23" s="9"/>
      <c r="J23" s="9" t="str">
        <f>VLOOKUP(C23,впр!$A$2:$C$75,3)</f>
        <v>ср.девочки</v>
      </c>
      <c r="K23" s="9">
        <f t="shared" si="4"/>
        <v>18</v>
      </c>
    </row>
    <row r="24" spans="1:11" s="10" customFormat="1" ht="18" customHeight="1" x14ac:dyDescent="0.25">
      <c r="A24" s="6">
        <f t="shared" ca="1" si="0"/>
        <v>2.7775509494842088E-2</v>
      </c>
      <c r="B24" s="11" t="s">
        <v>88</v>
      </c>
      <c r="C24" s="5">
        <v>2008</v>
      </c>
      <c r="D24" s="5" t="s">
        <v>19</v>
      </c>
      <c r="E24" s="16">
        <v>118</v>
      </c>
      <c r="F24" s="17">
        <v>3.1250000000000002E-3</v>
      </c>
      <c r="G24" s="17"/>
      <c r="H24" s="17">
        <f t="shared" si="3"/>
        <v>-3.1250000000000002E-3</v>
      </c>
      <c r="I24" s="9"/>
      <c r="J24" s="9" t="str">
        <f>VLOOKUP(C24,впр!$A$2:$C$75,3)</f>
        <v>ср.девочки</v>
      </c>
      <c r="K24" s="9">
        <f t="shared" si="4"/>
        <v>17</v>
      </c>
    </row>
    <row r="25" spans="1:11" s="10" customFormat="1" ht="18" customHeight="1" x14ac:dyDescent="0.25">
      <c r="A25" s="6">
        <f t="shared" ca="1" si="0"/>
        <v>0.25455565426472238</v>
      </c>
      <c r="B25" s="11" t="s">
        <v>99</v>
      </c>
      <c r="C25" s="5">
        <v>2006</v>
      </c>
      <c r="D25" s="5" t="s">
        <v>19</v>
      </c>
      <c r="E25" s="16">
        <v>119</v>
      </c>
      <c r="F25" s="17">
        <v>3.2986111111111098E-3</v>
      </c>
      <c r="G25" s="17"/>
      <c r="H25" s="17">
        <f t="shared" si="3"/>
        <v>-3.2986111111111098E-3</v>
      </c>
      <c r="I25" s="9"/>
      <c r="J25" s="9" t="str">
        <f>VLOOKUP(C25,впр!$A$2:$C$75,3)</f>
        <v>ср.девушки</v>
      </c>
      <c r="K25" s="9">
        <f t="shared" si="4"/>
        <v>16</v>
      </c>
    </row>
    <row r="26" spans="1:11" s="10" customFormat="1" ht="18" customHeight="1" x14ac:dyDescent="0.25">
      <c r="A26" s="6">
        <f t="shared" ca="1" si="0"/>
        <v>0.25569397948356165</v>
      </c>
      <c r="B26" s="11" t="s">
        <v>36</v>
      </c>
      <c r="C26" s="5">
        <v>2005</v>
      </c>
      <c r="D26" s="5" t="s">
        <v>34</v>
      </c>
      <c r="E26" s="16">
        <v>120</v>
      </c>
      <c r="F26" s="17">
        <v>3.4722222222222199E-3</v>
      </c>
      <c r="G26" s="17"/>
      <c r="H26" s="17">
        <f t="shared" si="3"/>
        <v>-3.4722222222222199E-3</v>
      </c>
      <c r="I26" s="9"/>
      <c r="J26" s="9" t="str">
        <f>VLOOKUP(C26,впр!$A$2:$C$75,3)</f>
        <v>ср.девушки</v>
      </c>
      <c r="K26" s="9">
        <f t="shared" si="4"/>
        <v>15</v>
      </c>
    </row>
    <row r="27" spans="1:11" s="10" customFormat="1" ht="18" customHeight="1" x14ac:dyDescent="0.25">
      <c r="A27" s="6">
        <f t="shared" ca="1" si="0"/>
        <v>9.7714511131206105E-3</v>
      </c>
      <c r="B27" s="11" t="s">
        <v>87</v>
      </c>
      <c r="C27" s="5">
        <v>2006</v>
      </c>
      <c r="D27" s="5" t="s">
        <v>19</v>
      </c>
      <c r="E27" s="16">
        <v>121</v>
      </c>
      <c r="F27" s="17">
        <v>3.6458333333333299E-3</v>
      </c>
      <c r="G27" s="17"/>
      <c r="H27" s="17">
        <f t="shared" si="3"/>
        <v>-3.6458333333333299E-3</v>
      </c>
      <c r="I27" s="9"/>
      <c r="J27" s="9" t="str">
        <f>VLOOKUP(C27,впр!$A$2:$C$75,3)</f>
        <v>ср.девушки</v>
      </c>
      <c r="K27" s="9">
        <f t="shared" si="4"/>
        <v>14</v>
      </c>
    </row>
    <row r="28" spans="1:11" s="10" customFormat="1" ht="18" customHeight="1" x14ac:dyDescent="0.25">
      <c r="A28" s="6">
        <f t="shared" ca="1" si="0"/>
        <v>0.69648963793616114</v>
      </c>
      <c r="B28" s="11" t="s">
        <v>52</v>
      </c>
      <c r="C28" s="5">
        <v>2006</v>
      </c>
      <c r="D28" s="5" t="s">
        <v>19</v>
      </c>
      <c r="E28" s="16">
        <v>122</v>
      </c>
      <c r="F28" s="17">
        <v>3.81944444444444E-3</v>
      </c>
      <c r="G28" s="17"/>
      <c r="H28" s="17">
        <f t="shared" si="3"/>
        <v>-3.81944444444444E-3</v>
      </c>
      <c r="I28" s="9"/>
      <c r="J28" s="9" t="str">
        <f>VLOOKUP(C28,впр!$A$2:$C$75,3)</f>
        <v>ср.девушки</v>
      </c>
      <c r="K28" s="9">
        <f t="shared" si="4"/>
        <v>13</v>
      </c>
    </row>
    <row r="29" spans="1:11" s="10" customFormat="1" ht="18" customHeight="1" x14ac:dyDescent="0.25">
      <c r="A29" s="6">
        <f t="shared" ca="1" si="0"/>
        <v>3.0072855684637023E-2</v>
      </c>
      <c r="B29" s="11" t="s">
        <v>31</v>
      </c>
      <c r="C29" s="5">
        <v>2005</v>
      </c>
      <c r="D29" s="5" t="s">
        <v>19</v>
      </c>
      <c r="E29" s="16">
        <v>123</v>
      </c>
      <c r="F29" s="17">
        <v>3.99305555555555E-3</v>
      </c>
      <c r="G29" s="17"/>
      <c r="H29" s="17">
        <f t="shared" si="3"/>
        <v>-3.99305555555555E-3</v>
      </c>
      <c r="I29" s="9"/>
      <c r="J29" s="9" t="str">
        <f>VLOOKUP(C29,впр!$A$2:$C$75,3)</f>
        <v>ср.девушки</v>
      </c>
      <c r="K29" s="9">
        <f t="shared" si="4"/>
        <v>12</v>
      </c>
    </row>
    <row r="30" spans="1:11" s="10" customFormat="1" ht="18" customHeight="1" x14ac:dyDescent="0.25">
      <c r="A30" s="6">
        <f t="shared" ca="1" si="0"/>
        <v>0.91588663020984429</v>
      </c>
      <c r="B30" s="11" t="s">
        <v>47</v>
      </c>
      <c r="C30" s="5">
        <v>2006</v>
      </c>
      <c r="D30" s="5" t="s">
        <v>19</v>
      </c>
      <c r="E30" s="16">
        <v>124</v>
      </c>
      <c r="F30" s="17">
        <v>4.1666666666666701E-3</v>
      </c>
      <c r="G30" s="17"/>
      <c r="H30" s="17">
        <f t="shared" si="3"/>
        <v>-4.1666666666666701E-3</v>
      </c>
      <c r="I30" s="9"/>
      <c r="J30" s="9" t="str">
        <f>VLOOKUP(C30,впр!$A$2:$C$75,3)</f>
        <v>ср.девушки</v>
      </c>
      <c r="K30" s="9">
        <f t="shared" si="4"/>
        <v>11</v>
      </c>
    </row>
    <row r="31" spans="1:11" s="10" customFormat="1" ht="18" customHeight="1" x14ac:dyDescent="0.25">
      <c r="A31" s="6">
        <f t="shared" ca="1" si="0"/>
        <v>0.80609080839451186</v>
      </c>
      <c r="B31" s="11" t="s">
        <v>46</v>
      </c>
      <c r="C31" s="13">
        <v>2006</v>
      </c>
      <c r="D31" s="14" t="s">
        <v>19</v>
      </c>
      <c r="E31" s="16">
        <v>125</v>
      </c>
      <c r="F31" s="17">
        <v>4.3402777777777797E-3</v>
      </c>
      <c r="G31" s="17"/>
      <c r="H31" s="17">
        <f t="shared" si="3"/>
        <v>-4.3402777777777797E-3</v>
      </c>
      <c r="I31" s="9"/>
      <c r="J31" s="9" t="str">
        <f>VLOOKUP(C31,впр!$A$2:$C$75,3)</f>
        <v>ср.девушки</v>
      </c>
      <c r="K31" s="9">
        <f t="shared" si="4"/>
        <v>10</v>
      </c>
    </row>
    <row r="32" spans="1:11" s="10" customFormat="1" ht="18" customHeight="1" x14ac:dyDescent="0.25">
      <c r="A32" s="6">
        <f t="shared" ca="1" si="0"/>
        <v>0.61722083522688809</v>
      </c>
      <c r="B32" s="12" t="s">
        <v>122</v>
      </c>
      <c r="C32" s="5">
        <v>2006</v>
      </c>
      <c r="D32" s="5" t="s">
        <v>19</v>
      </c>
      <c r="E32" s="16">
        <v>126</v>
      </c>
      <c r="F32" s="17">
        <v>4.5138888888888902E-3</v>
      </c>
      <c r="G32" s="17"/>
      <c r="H32" s="17">
        <f t="shared" si="3"/>
        <v>-4.5138888888888902E-3</v>
      </c>
      <c r="I32" s="9"/>
      <c r="J32" s="9" t="str">
        <f>VLOOKUP(C32,впр!$A$2:$C$75,3)</f>
        <v>ср.девушки</v>
      </c>
      <c r="K32" s="9">
        <f t="shared" si="4"/>
        <v>9</v>
      </c>
    </row>
    <row r="33" spans="1:11" s="10" customFormat="1" ht="18" customHeight="1" x14ac:dyDescent="0.25">
      <c r="A33" s="6">
        <f t="shared" ca="1" si="0"/>
        <v>0.23607149646002745</v>
      </c>
      <c r="B33" s="11" t="s">
        <v>118</v>
      </c>
      <c r="C33" s="5">
        <v>2006</v>
      </c>
      <c r="D33" s="5" t="s">
        <v>19</v>
      </c>
      <c r="E33" s="16">
        <v>127</v>
      </c>
      <c r="F33" s="17">
        <v>4.6874999999999998E-3</v>
      </c>
      <c r="G33" s="17"/>
      <c r="H33" s="17">
        <f t="shared" si="3"/>
        <v>-4.6874999999999998E-3</v>
      </c>
      <c r="I33" s="9"/>
      <c r="J33" s="9" t="str">
        <f>VLOOKUP(C33,впр!$A$2:$C$75,3)</f>
        <v>ср.девушки</v>
      </c>
      <c r="K33" s="9">
        <f t="shared" si="4"/>
        <v>8</v>
      </c>
    </row>
    <row r="34" spans="1:11" s="10" customFormat="1" ht="18" customHeight="1" x14ac:dyDescent="0.25">
      <c r="A34" s="6">
        <f t="shared" ca="1" si="0"/>
        <v>0.67020097919957533</v>
      </c>
      <c r="B34" s="11" t="s">
        <v>49</v>
      </c>
      <c r="C34" s="5">
        <v>2006</v>
      </c>
      <c r="D34" s="5" t="s">
        <v>19</v>
      </c>
      <c r="E34" s="16">
        <v>128</v>
      </c>
      <c r="F34" s="17">
        <v>4.8611111111111103E-3</v>
      </c>
      <c r="G34" s="17"/>
      <c r="H34" s="17">
        <f t="shared" si="3"/>
        <v>-4.8611111111111103E-3</v>
      </c>
      <c r="I34" s="9"/>
      <c r="J34" s="9" t="str">
        <f>VLOOKUP(C34,впр!$A$2:$C$75,3)</f>
        <v>ср.девушки</v>
      </c>
      <c r="K34" s="9">
        <f t="shared" si="4"/>
        <v>7</v>
      </c>
    </row>
    <row r="35" spans="1:11" s="10" customFormat="1" ht="18" customHeight="1" x14ac:dyDescent="0.25">
      <c r="A35" s="6">
        <f t="shared" ca="1" si="0"/>
        <v>0.46964592984344589</v>
      </c>
      <c r="B35" s="11" t="s">
        <v>85</v>
      </c>
      <c r="C35" s="5">
        <v>2003</v>
      </c>
      <c r="D35" s="5" t="s">
        <v>19</v>
      </c>
      <c r="E35" s="16">
        <v>129</v>
      </c>
      <c r="F35" s="17">
        <v>5.0347222222222199E-3</v>
      </c>
      <c r="G35" s="17"/>
      <c r="H35" s="17">
        <f t="shared" si="3"/>
        <v>-5.0347222222222199E-3</v>
      </c>
      <c r="I35" s="9"/>
      <c r="J35" s="9" t="str">
        <f>VLOOKUP(C35,впр!$A$2:$C$75,3)</f>
        <v>ст.девушки</v>
      </c>
      <c r="K35" s="9">
        <f t="shared" si="4"/>
        <v>6</v>
      </c>
    </row>
    <row r="36" spans="1:11" s="10" customFormat="1" ht="18" customHeight="1" x14ac:dyDescent="0.25">
      <c r="A36" s="6">
        <f t="shared" ca="1" si="0"/>
        <v>0.93081087621913305</v>
      </c>
      <c r="B36" s="11" t="s">
        <v>40</v>
      </c>
      <c r="C36" s="5">
        <v>2004</v>
      </c>
      <c r="D36" s="5" t="s">
        <v>19</v>
      </c>
      <c r="E36" s="16">
        <v>130</v>
      </c>
      <c r="F36" s="17">
        <v>5.2083333333333296E-3</v>
      </c>
      <c r="G36" s="17"/>
      <c r="H36" s="17">
        <f t="shared" si="3"/>
        <v>-5.2083333333333296E-3</v>
      </c>
      <c r="I36" s="9"/>
      <c r="J36" s="9" t="str">
        <f>VLOOKUP(C36,впр!$A$2:$C$75,3)</f>
        <v>ст.девушки</v>
      </c>
      <c r="K36" s="9">
        <f t="shared" si="4"/>
        <v>5</v>
      </c>
    </row>
    <row r="37" spans="1:11" s="10" customFormat="1" ht="18" customHeight="1" x14ac:dyDescent="0.25">
      <c r="A37" s="6">
        <f t="shared" ca="1" si="0"/>
        <v>0.49383187030293441</v>
      </c>
      <c r="B37" s="11" t="s">
        <v>104</v>
      </c>
      <c r="C37" s="5">
        <v>2004</v>
      </c>
      <c r="D37" s="5" t="s">
        <v>19</v>
      </c>
      <c r="E37" s="16">
        <v>131</v>
      </c>
      <c r="F37" s="17">
        <v>5.3819444444444401E-3</v>
      </c>
      <c r="G37" s="17"/>
      <c r="H37" s="17">
        <f t="shared" si="3"/>
        <v>-5.3819444444444401E-3</v>
      </c>
      <c r="I37" s="9"/>
      <c r="J37" s="9" t="str">
        <f>VLOOKUP(C37,впр!$A$2:$C$75,3)</f>
        <v>ст.девушки</v>
      </c>
      <c r="K37" s="9">
        <f t="shared" si="4"/>
        <v>4</v>
      </c>
    </row>
    <row r="38" spans="1:11" s="10" customFormat="1" ht="18" customHeight="1" x14ac:dyDescent="0.25">
      <c r="A38" s="6">
        <f t="shared" ca="1" si="0"/>
        <v>1.8739514456904249E-2</v>
      </c>
      <c r="B38" s="11" t="s">
        <v>105</v>
      </c>
      <c r="C38" s="5">
        <v>2003</v>
      </c>
      <c r="D38" s="5" t="s">
        <v>19</v>
      </c>
      <c r="E38" s="16">
        <v>132</v>
      </c>
      <c r="F38" s="17">
        <v>5.5555555555555497E-3</v>
      </c>
      <c r="G38" s="17"/>
      <c r="H38" s="17">
        <f t="shared" ref="H38:H69" si="5">G38-F38</f>
        <v>-5.5555555555555497E-3</v>
      </c>
      <c r="I38" s="9"/>
      <c r="J38" s="9" t="str">
        <f>VLOOKUP(C38,впр!$A$2:$C$75,3)</f>
        <v>ст.девушки</v>
      </c>
      <c r="K38" s="9">
        <f t="shared" ref="K38:K69" si="6">RANK(H38,$H$6:$H$95,1)</f>
        <v>3</v>
      </c>
    </row>
    <row r="39" spans="1:11" s="10" customFormat="1" ht="18" customHeight="1" x14ac:dyDescent="0.25">
      <c r="A39" s="6">
        <f t="shared" ca="1" si="0"/>
        <v>0.51655194354413592</v>
      </c>
      <c r="B39" s="12" t="s">
        <v>100</v>
      </c>
      <c r="C39" s="13">
        <v>1983</v>
      </c>
      <c r="D39" s="13" t="s">
        <v>19</v>
      </c>
      <c r="E39" s="16">
        <v>133</v>
      </c>
      <c r="F39" s="17">
        <v>5.7291666666666697E-3</v>
      </c>
      <c r="G39" s="17"/>
      <c r="H39" s="17">
        <f t="shared" si="5"/>
        <v>-5.7291666666666697E-3</v>
      </c>
      <c r="I39" s="9"/>
      <c r="J39" s="9" t="str">
        <f>VLOOKUP(C39,впр!$A$2:$C$75,3)</f>
        <v>женщины</v>
      </c>
      <c r="K39" s="9">
        <f t="shared" si="6"/>
        <v>2</v>
      </c>
    </row>
    <row r="40" spans="1:11" s="10" customFormat="1" ht="18" customHeight="1" x14ac:dyDescent="0.25">
      <c r="A40" s="6">
        <f t="shared" ref="A40:A66" ca="1" si="7">RAND()</f>
        <v>0.2495674818702438</v>
      </c>
      <c r="B40" s="12" t="s">
        <v>84</v>
      </c>
      <c r="C40" s="13">
        <v>1973</v>
      </c>
      <c r="D40" s="13" t="s">
        <v>19</v>
      </c>
      <c r="E40" s="16">
        <v>134</v>
      </c>
      <c r="F40" s="17">
        <v>5.9027777777777802E-3</v>
      </c>
      <c r="G40" s="17"/>
      <c r="H40" s="17">
        <f t="shared" si="5"/>
        <v>-5.9027777777777802E-3</v>
      </c>
      <c r="I40" s="9"/>
      <c r="J40" s="9" t="str">
        <f>VLOOKUP(C40,впр!$A$2:$C$75,3)</f>
        <v>женщины</v>
      </c>
      <c r="K40" s="9">
        <f t="shared" si="6"/>
        <v>1</v>
      </c>
    </row>
    <row r="41" spans="1:11" s="10" customFormat="1" ht="18" customHeight="1" x14ac:dyDescent="0.25">
      <c r="A41" s="6">
        <f t="shared" ca="1" si="7"/>
        <v>6.3575799138268718E-2</v>
      </c>
      <c r="B41" s="11"/>
      <c r="C41" s="5"/>
      <c r="D41" s="5"/>
      <c r="E41" s="16"/>
      <c r="F41" s="17"/>
      <c r="G41" s="17"/>
      <c r="H41" s="17">
        <f t="shared" si="5"/>
        <v>0</v>
      </c>
      <c r="I41" s="9"/>
      <c r="J41" s="9" t="e">
        <f>VLOOKUP(C41,впр!$A$2:$C$75,3)</f>
        <v>#N/A</v>
      </c>
      <c r="K41" s="9">
        <f t="shared" si="6"/>
        <v>36</v>
      </c>
    </row>
    <row r="42" spans="1:11" s="10" customFormat="1" ht="18" customHeight="1" x14ac:dyDescent="0.25">
      <c r="A42" s="6">
        <f t="shared" ca="1" si="7"/>
        <v>0.99308051581761503</v>
      </c>
      <c r="B42" s="11"/>
      <c r="C42" s="5"/>
      <c r="D42" s="5"/>
      <c r="E42" s="16"/>
      <c r="F42" s="17"/>
      <c r="G42" s="17"/>
      <c r="H42" s="17">
        <f t="shared" si="5"/>
        <v>0</v>
      </c>
      <c r="I42" s="9"/>
      <c r="J42" s="9" t="e">
        <f>VLOOKUP(C42,впр!$A$2:$C$75,3)</f>
        <v>#N/A</v>
      </c>
      <c r="K42" s="9">
        <f t="shared" si="6"/>
        <v>36</v>
      </c>
    </row>
    <row r="43" spans="1:11" s="10" customFormat="1" ht="18" customHeight="1" x14ac:dyDescent="0.25">
      <c r="A43" s="6">
        <f t="shared" ca="1" si="7"/>
        <v>0.11856482445757965</v>
      </c>
      <c r="B43" s="11"/>
      <c r="C43" s="4"/>
      <c r="D43" s="5"/>
      <c r="E43" s="16"/>
      <c r="F43" s="17"/>
      <c r="G43" s="17"/>
      <c r="H43" s="17">
        <f t="shared" si="5"/>
        <v>0</v>
      </c>
      <c r="I43" s="9"/>
      <c r="J43" s="9" t="e">
        <f>VLOOKUP(C43,впр!$A$2:$C$75,3)</f>
        <v>#N/A</v>
      </c>
      <c r="K43" s="9">
        <f t="shared" si="6"/>
        <v>36</v>
      </c>
    </row>
    <row r="44" spans="1:11" s="10" customFormat="1" ht="18" customHeight="1" x14ac:dyDescent="0.25">
      <c r="A44" s="6">
        <f t="shared" ca="1" si="7"/>
        <v>0.77939456602557355</v>
      </c>
      <c r="B44" s="12"/>
      <c r="C44" s="13"/>
      <c r="D44" s="13"/>
      <c r="E44" s="16"/>
      <c r="F44" s="17"/>
      <c r="G44" s="17"/>
      <c r="H44" s="17">
        <f t="shared" si="5"/>
        <v>0</v>
      </c>
      <c r="I44" s="9"/>
      <c r="J44" s="9" t="e">
        <f>VLOOKUP(C44,впр!$A$2:$C$75,3)</f>
        <v>#N/A</v>
      </c>
      <c r="K44" s="9">
        <f t="shared" si="6"/>
        <v>36</v>
      </c>
    </row>
    <row r="45" spans="1:11" s="10" customFormat="1" ht="18" customHeight="1" x14ac:dyDescent="0.25">
      <c r="A45" s="6">
        <f t="shared" ca="1" si="7"/>
        <v>0.50068278166403268</v>
      </c>
      <c r="B45" s="11"/>
      <c r="C45" s="5"/>
      <c r="D45" s="5"/>
      <c r="E45" s="16"/>
      <c r="F45" s="17"/>
      <c r="G45" s="17"/>
      <c r="H45" s="17">
        <f t="shared" si="5"/>
        <v>0</v>
      </c>
      <c r="I45" s="9"/>
      <c r="J45" s="9" t="e">
        <f>VLOOKUP(C45,впр!$A$2:$C$75,3)</f>
        <v>#N/A</v>
      </c>
      <c r="K45" s="9">
        <f t="shared" si="6"/>
        <v>36</v>
      </c>
    </row>
    <row r="46" spans="1:11" s="10" customFormat="1" ht="18" customHeight="1" x14ac:dyDescent="0.25">
      <c r="A46" s="6">
        <f t="shared" ca="1" si="7"/>
        <v>0.18385839808922466</v>
      </c>
      <c r="B46" s="11"/>
      <c r="C46" s="5"/>
      <c r="D46" s="5"/>
      <c r="E46" s="16"/>
      <c r="F46" s="17"/>
      <c r="G46" s="17"/>
      <c r="H46" s="17">
        <f t="shared" si="5"/>
        <v>0</v>
      </c>
      <c r="I46" s="9"/>
      <c r="J46" s="9" t="e">
        <f>VLOOKUP(C46,впр!$A$2:$C$75,3)</f>
        <v>#N/A</v>
      </c>
      <c r="K46" s="9">
        <f t="shared" si="6"/>
        <v>36</v>
      </c>
    </row>
    <row r="47" spans="1:11" s="10" customFormat="1" ht="18" customHeight="1" x14ac:dyDescent="0.25">
      <c r="A47" s="6">
        <f t="shared" ca="1" si="7"/>
        <v>0.48580890109636232</v>
      </c>
      <c r="B47" s="11"/>
      <c r="C47" s="5"/>
      <c r="D47" s="5"/>
      <c r="E47" s="16"/>
      <c r="F47" s="17"/>
      <c r="G47" s="17"/>
      <c r="H47" s="17">
        <f t="shared" si="5"/>
        <v>0</v>
      </c>
      <c r="I47" s="9"/>
      <c r="J47" s="9" t="e">
        <f>VLOOKUP(C47,впр!$A$2:$C$75,3)</f>
        <v>#N/A</v>
      </c>
      <c r="K47" s="9">
        <f t="shared" si="6"/>
        <v>36</v>
      </c>
    </row>
    <row r="48" spans="1:11" s="10" customFormat="1" ht="18" customHeight="1" x14ac:dyDescent="0.25">
      <c r="A48" s="6">
        <f t="shared" ca="1" si="7"/>
        <v>0.56207991783263622</v>
      </c>
      <c r="B48" s="11"/>
      <c r="C48" s="5"/>
      <c r="D48" s="5"/>
      <c r="E48" s="16"/>
      <c r="F48" s="17"/>
      <c r="G48" s="17"/>
      <c r="H48" s="17">
        <f t="shared" si="5"/>
        <v>0</v>
      </c>
      <c r="I48" s="9"/>
      <c r="J48" s="9" t="e">
        <f>VLOOKUP(C48,впр!$A$2:$C$75,3)</f>
        <v>#N/A</v>
      </c>
      <c r="K48" s="9">
        <f t="shared" si="6"/>
        <v>36</v>
      </c>
    </row>
    <row r="49" spans="1:11" s="10" customFormat="1" ht="18" customHeight="1" x14ac:dyDescent="0.25">
      <c r="A49" s="6">
        <f t="shared" ca="1" si="7"/>
        <v>0.99851514041776102</v>
      </c>
      <c r="B49" s="11"/>
      <c r="C49" s="5"/>
      <c r="D49" s="5"/>
      <c r="E49" s="16"/>
      <c r="F49" s="17"/>
      <c r="G49" s="17"/>
      <c r="H49" s="17">
        <f t="shared" si="5"/>
        <v>0</v>
      </c>
      <c r="I49" s="9"/>
      <c r="J49" s="9" t="e">
        <f>VLOOKUP(C49,впр!$A$2:$C$75,3)</f>
        <v>#N/A</v>
      </c>
      <c r="K49" s="9">
        <f t="shared" si="6"/>
        <v>36</v>
      </c>
    </row>
    <row r="50" spans="1:11" s="10" customFormat="1" ht="18" customHeight="1" x14ac:dyDescent="0.25">
      <c r="A50" s="6">
        <f t="shared" ca="1" si="7"/>
        <v>0.20354668186905001</v>
      </c>
      <c r="B50" s="11"/>
      <c r="C50" s="5"/>
      <c r="D50" s="5"/>
      <c r="E50" s="16"/>
      <c r="F50" s="17"/>
      <c r="G50" s="17"/>
      <c r="H50" s="17">
        <f t="shared" si="5"/>
        <v>0</v>
      </c>
      <c r="I50" s="9"/>
      <c r="J50" s="9" t="e">
        <f>VLOOKUP(C50,впр!$A$2:$C$75,3)</f>
        <v>#N/A</v>
      </c>
      <c r="K50" s="9">
        <f t="shared" si="6"/>
        <v>36</v>
      </c>
    </row>
    <row r="51" spans="1:11" s="10" customFormat="1" ht="18" customHeight="1" x14ac:dyDescent="0.25">
      <c r="A51" s="6">
        <f t="shared" ca="1" si="7"/>
        <v>0.95103476791207964</v>
      </c>
      <c r="B51" s="11"/>
      <c r="C51" s="5"/>
      <c r="D51" s="5"/>
      <c r="E51" s="16"/>
      <c r="F51" s="17"/>
      <c r="G51" s="17"/>
      <c r="H51" s="17">
        <f t="shared" si="5"/>
        <v>0</v>
      </c>
      <c r="I51" s="9"/>
      <c r="J51" s="9" t="e">
        <f>VLOOKUP(C51,впр!$A$2:$C$75,3)</f>
        <v>#N/A</v>
      </c>
      <c r="K51" s="9">
        <f t="shared" si="6"/>
        <v>36</v>
      </c>
    </row>
    <row r="52" spans="1:11" s="10" customFormat="1" ht="18" customHeight="1" x14ac:dyDescent="0.25">
      <c r="A52" s="6">
        <f t="shared" ca="1" si="7"/>
        <v>0.83594892831565004</v>
      </c>
      <c r="B52" s="12"/>
      <c r="C52" s="13"/>
      <c r="D52" s="13"/>
      <c r="E52" s="16"/>
      <c r="F52" s="17"/>
      <c r="G52" s="17"/>
      <c r="H52" s="17">
        <f t="shared" si="5"/>
        <v>0</v>
      </c>
      <c r="I52" s="9"/>
      <c r="J52" s="9" t="e">
        <f>VLOOKUP(C52,впр!$A$2:$C$75,3)</f>
        <v>#N/A</v>
      </c>
      <c r="K52" s="9">
        <f t="shared" si="6"/>
        <v>36</v>
      </c>
    </row>
    <row r="53" spans="1:11" s="10" customFormat="1" ht="18" customHeight="1" x14ac:dyDescent="0.25">
      <c r="A53" s="6">
        <f t="shared" ca="1" si="7"/>
        <v>0.81353908886321369</v>
      </c>
      <c r="B53" s="11"/>
      <c r="C53" s="5"/>
      <c r="D53" s="5"/>
      <c r="E53" s="16"/>
      <c r="F53" s="17"/>
      <c r="G53" s="17"/>
      <c r="H53" s="17">
        <f t="shared" si="5"/>
        <v>0</v>
      </c>
      <c r="I53" s="9"/>
      <c r="J53" s="9" t="e">
        <f>VLOOKUP(C53,впр!$A$2:$C$75,3)</f>
        <v>#N/A</v>
      </c>
      <c r="K53" s="9">
        <f t="shared" si="6"/>
        <v>36</v>
      </c>
    </row>
    <row r="54" spans="1:11" s="10" customFormat="1" ht="18" customHeight="1" x14ac:dyDescent="0.25">
      <c r="A54" s="6">
        <f t="shared" ca="1" si="7"/>
        <v>0.90498786708027412</v>
      </c>
      <c r="B54" s="11"/>
      <c r="C54" s="5"/>
      <c r="D54" s="5"/>
      <c r="E54" s="16"/>
      <c r="F54" s="17"/>
      <c r="G54" s="17"/>
      <c r="H54" s="17">
        <f t="shared" si="5"/>
        <v>0</v>
      </c>
      <c r="I54" s="9"/>
      <c r="J54" s="9" t="e">
        <f>VLOOKUP(C54,впр!$A$2:$C$75,3)</f>
        <v>#N/A</v>
      </c>
      <c r="K54" s="9">
        <f t="shared" si="6"/>
        <v>36</v>
      </c>
    </row>
    <row r="55" spans="1:11" s="10" customFormat="1" ht="18" customHeight="1" x14ac:dyDescent="0.25">
      <c r="A55" s="6">
        <f t="shared" ca="1" si="7"/>
        <v>0.8254026094269401</v>
      </c>
      <c r="B55" s="11"/>
      <c r="C55" s="5"/>
      <c r="D55" s="5"/>
      <c r="E55" s="16"/>
      <c r="F55" s="17"/>
      <c r="G55" s="17"/>
      <c r="H55" s="17">
        <f t="shared" si="5"/>
        <v>0</v>
      </c>
      <c r="I55" s="9"/>
      <c r="J55" s="9" t="e">
        <f>VLOOKUP(C55,впр!$A$2:$C$75,3)</f>
        <v>#N/A</v>
      </c>
      <c r="K55" s="9">
        <f t="shared" si="6"/>
        <v>36</v>
      </c>
    </row>
    <row r="56" spans="1:11" s="10" customFormat="1" ht="18" customHeight="1" x14ac:dyDescent="0.25">
      <c r="A56" s="6">
        <f t="shared" ca="1" si="7"/>
        <v>0.21078542180730175</v>
      </c>
      <c r="B56" s="12"/>
      <c r="C56" s="5"/>
      <c r="D56" s="5"/>
      <c r="E56" s="16"/>
      <c r="F56" s="17"/>
      <c r="G56" s="17"/>
      <c r="H56" s="17">
        <f t="shared" si="5"/>
        <v>0</v>
      </c>
      <c r="I56" s="9"/>
      <c r="J56" s="9" t="e">
        <f>VLOOKUP(C56,впр!$A$2:$C$75,3)</f>
        <v>#N/A</v>
      </c>
      <c r="K56" s="9">
        <f t="shared" si="6"/>
        <v>36</v>
      </c>
    </row>
    <row r="57" spans="1:11" s="10" customFormat="1" ht="18" customHeight="1" x14ac:dyDescent="0.25">
      <c r="A57" s="6">
        <f t="shared" ca="1" si="7"/>
        <v>0.79614821794227886</v>
      </c>
      <c r="B57" s="11"/>
      <c r="C57" s="5"/>
      <c r="D57" s="5"/>
      <c r="E57" s="16"/>
      <c r="F57" s="17"/>
      <c r="G57" s="17"/>
      <c r="H57" s="17">
        <f t="shared" si="5"/>
        <v>0</v>
      </c>
      <c r="I57" s="9"/>
      <c r="J57" s="9" t="e">
        <f>VLOOKUP(C57,впр!$A$2:$C$75,3)</f>
        <v>#N/A</v>
      </c>
      <c r="K57" s="9">
        <f t="shared" si="6"/>
        <v>36</v>
      </c>
    </row>
    <row r="58" spans="1:11" s="10" customFormat="1" ht="18" customHeight="1" x14ac:dyDescent="0.25">
      <c r="A58" s="6">
        <f t="shared" ca="1" si="7"/>
        <v>0.12861109742629206</v>
      </c>
      <c r="B58" s="11"/>
      <c r="C58" s="5"/>
      <c r="D58" s="5"/>
      <c r="E58" s="16"/>
      <c r="F58" s="17"/>
      <c r="G58" s="17"/>
      <c r="H58" s="17">
        <f t="shared" si="5"/>
        <v>0</v>
      </c>
      <c r="I58" s="9"/>
      <c r="J58" s="9" t="e">
        <f>VLOOKUP(C58,впр!$A$2:$C$75,3)</f>
        <v>#N/A</v>
      </c>
      <c r="K58" s="9">
        <f t="shared" si="6"/>
        <v>36</v>
      </c>
    </row>
    <row r="59" spans="1:11" s="10" customFormat="1" ht="18" customHeight="1" x14ac:dyDescent="0.25">
      <c r="A59" s="6">
        <f t="shared" ca="1" si="7"/>
        <v>0.60513316017580276</v>
      </c>
      <c r="B59" s="11"/>
      <c r="C59" s="5"/>
      <c r="D59" s="5"/>
      <c r="E59" s="16"/>
      <c r="F59" s="17"/>
      <c r="G59" s="17"/>
      <c r="H59" s="17">
        <f t="shared" si="5"/>
        <v>0</v>
      </c>
      <c r="I59" s="9"/>
      <c r="J59" s="9" t="e">
        <f>VLOOKUP(C59,впр!$A$2:$C$75,3)</f>
        <v>#N/A</v>
      </c>
      <c r="K59" s="9">
        <f t="shared" si="6"/>
        <v>36</v>
      </c>
    </row>
    <row r="60" spans="1:11" s="10" customFormat="1" ht="18" customHeight="1" x14ac:dyDescent="0.25">
      <c r="A60" s="6">
        <f t="shared" ca="1" si="7"/>
        <v>0.39025577033631675</v>
      </c>
      <c r="B60" s="11"/>
      <c r="C60" s="5"/>
      <c r="D60" s="5"/>
      <c r="E60" s="16"/>
      <c r="F60" s="17"/>
      <c r="G60" s="17"/>
      <c r="H60" s="17">
        <f t="shared" si="5"/>
        <v>0</v>
      </c>
      <c r="I60" s="9"/>
      <c r="J60" s="9" t="e">
        <f>VLOOKUP(C60,впр!$A$2:$C$75,3)</f>
        <v>#N/A</v>
      </c>
      <c r="K60" s="9">
        <f t="shared" si="6"/>
        <v>36</v>
      </c>
    </row>
    <row r="61" spans="1:11" s="10" customFormat="1" ht="18" customHeight="1" x14ac:dyDescent="0.25">
      <c r="A61" s="6">
        <f t="shared" ca="1" si="7"/>
        <v>0.87659805048810602</v>
      </c>
      <c r="B61" s="11"/>
      <c r="C61" s="5"/>
      <c r="D61" s="5"/>
      <c r="E61" s="16"/>
      <c r="F61" s="17"/>
      <c r="G61" s="17"/>
      <c r="H61" s="17">
        <f t="shared" si="5"/>
        <v>0</v>
      </c>
      <c r="I61" s="9"/>
      <c r="J61" s="9" t="e">
        <f>VLOOKUP(C61,впр!$A$2:$C$75,3)</f>
        <v>#N/A</v>
      </c>
      <c r="K61" s="9">
        <f t="shared" si="6"/>
        <v>36</v>
      </c>
    </row>
    <row r="62" spans="1:11" s="10" customFormat="1" ht="18" customHeight="1" x14ac:dyDescent="0.25">
      <c r="A62" s="6">
        <f t="shared" ca="1" si="7"/>
        <v>0.83118132785023802</v>
      </c>
      <c r="B62" s="11"/>
      <c r="C62" s="5"/>
      <c r="D62" s="5"/>
      <c r="E62" s="16"/>
      <c r="F62" s="17"/>
      <c r="G62" s="17"/>
      <c r="H62" s="17">
        <f t="shared" si="5"/>
        <v>0</v>
      </c>
      <c r="I62" s="9"/>
      <c r="J62" s="9" t="e">
        <f>VLOOKUP(C62,впр!$A$2:$C$75,3)</f>
        <v>#N/A</v>
      </c>
      <c r="K62" s="9">
        <f t="shared" si="6"/>
        <v>36</v>
      </c>
    </row>
    <row r="63" spans="1:11" s="10" customFormat="1" ht="18" customHeight="1" x14ac:dyDescent="0.25">
      <c r="A63" s="6">
        <f t="shared" ca="1" si="7"/>
        <v>0.92072041372391811</v>
      </c>
      <c r="B63" s="11"/>
      <c r="C63" s="5"/>
      <c r="D63" s="5"/>
      <c r="E63" s="16"/>
      <c r="F63" s="17"/>
      <c r="G63" s="17"/>
      <c r="H63" s="17">
        <f t="shared" si="5"/>
        <v>0</v>
      </c>
      <c r="I63" s="9"/>
      <c r="J63" s="9" t="e">
        <f>VLOOKUP(C63,впр!$A$2:$C$75,3)</f>
        <v>#N/A</v>
      </c>
      <c r="K63" s="9">
        <f t="shared" si="6"/>
        <v>36</v>
      </c>
    </row>
    <row r="64" spans="1:11" s="10" customFormat="1" ht="18" customHeight="1" x14ac:dyDescent="0.25">
      <c r="A64" s="6">
        <f t="shared" ca="1" si="7"/>
        <v>0.57890466499655469</v>
      </c>
      <c r="B64" s="11"/>
      <c r="C64" s="5"/>
      <c r="D64" s="5"/>
      <c r="E64" s="16"/>
      <c r="F64" s="17"/>
      <c r="G64" s="17"/>
      <c r="H64" s="17">
        <f t="shared" si="5"/>
        <v>0</v>
      </c>
      <c r="I64" s="9"/>
      <c r="J64" s="9" t="e">
        <f>VLOOKUP(C64,впр!$A$2:$C$75,3)</f>
        <v>#N/A</v>
      </c>
      <c r="K64" s="9">
        <f t="shared" si="6"/>
        <v>36</v>
      </c>
    </row>
    <row r="65" spans="1:11" s="10" customFormat="1" ht="18" customHeight="1" x14ac:dyDescent="0.25">
      <c r="A65" s="6">
        <f t="shared" ca="1" si="7"/>
        <v>0.29635824767041363</v>
      </c>
      <c r="B65" s="11"/>
      <c r="C65" s="5"/>
      <c r="D65" s="5"/>
      <c r="E65" s="16"/>
      <c r="F65" s="17"/>
      <c r="G65" s="17"/>
      <c r="H65" s="17">
        <f t="shared" si="5"/>
        <v>0</v>
      </c>
      <c r="I65" s="9"/>
      <c r="J65" s="9" t="e">
        <f>VLOOKUP(C65,впр!$A$2:$C$75,3)</f>
        <v>#N/A</v>
      </c>
      <c r="K65" s="9">
        <f t="shared" si="6"/>
        <v>36</v>
      </c>
    </row>
    <row r="66" spans="1:11" s="10" customFormat="1" ht="18" customHeight="1" x14ac:dyDescent="0.25">
      <c r="A66" s="6">
        <f t="shared" ca="1" si="7"/>
        <v>0.92520108581352578</v>
      </c>
      <c r="B66" s="11"/>
      <c r="C66" s="13"/>
      <c r="D66" s="13"/>
      <c r="E66" s="16"/>
      <c r="F66" s="17"/>
      <c r="G66" s="17"/>
      <c r="H66" s="17">
        <f t="shared" si="5"/>
        <v>0</v>
      </c>
      <c r="I66" s="9"/>
      <c r="J66" s="9" t="e">
        <f>VLOOKUP(C66,впр!$A$2:$C$75,3)</f>
        <v>#N/A</v>
      </c>
      <c r="K66" s="9">
        <f t="shared" si="6"/>
        <v>36</v>
      </c>
    </row>
    <row r="67" spans="1:11" s="10" customFormat="1" ht="18" customHeight="1" x14ac:dyDescent="0.25">
      <c r="A67" s="6">
        <f t="shared" ref="A67:A69" ca="1" si="8">RAND()</f>
        <v>0.50009078268169582</v>
      </c>
      <c r="B67" s="11"/>
      <c r="C67" s="5"/>
      <c r="D67" s="5"/>
      <c r="E67" s="16"/>
      <c r="F67" s="17"/>
      <c r="G67" s="17"/>
      <c r="H67" s="17">
        <f t="shared" si="5"/>
        <v>0</v>
      </c>
      <c r="I67" s="9"/>
      <c r="J67" s="9" t="e">
        <f>VLOOKUP(C67,впр!$A$2:$C$75,3)</f>
        <v>#N/A</v>
      </c>
      <c r="K67" s="9">
        <f t="shared" si="6"/>
        <v>36</v>
      </c>
    </row>
    <row r="68" spans="1:11" s="10" customFormat="1" ht="18" customHeight="1" x14ac:dyDescent="0.25">
      <c r="A68" s="6">
        <f t="shared" ca="1" si="8"/>
        <v>0.55756660596837482</v>
      </c>
      <c r="B68" s="11"/>
      <c r="C68" s="5"/>
      <c r="D68" s="5"/>
      <c r="E68" s="16"/>
      <c r="F68" s="17"/>
      <c r="G68" s="17"/>
      <c r="H68" s="17">
        <f t="shared" si="5"/>
        <v>0</v>
      </c>
      <c r="I68" s="9"/>
      <c r="J68" s="9" t="e">
        <f>VLOOKUP(C68,впр!$A$2:$C$75,3)</f>
        <v>#N/A</v>
      </c>
      <c r="K68" s="9">
        <f t="shared" si="6"/>
        <v>36</v>
      </c>
    </row>
    <row r="69" spans="1:11" s="10" customFormat="1" ht="18" customHeight="1" x14ac:dyDescent="0.25">
      <c r="A69" s="6">
        <f t="shared" ca="1" si="8"/>
        <v>9.3207756330137004E-2</v>
      </c>
      <c r="B69" s="11"/>
      <c r="C69" s="5"/>
      <c r="D69" s="5"/>
      <c r="E69" s="16"/>
      <c r="F69" s="17"/>
      <c r="G69" s="17"/>
      <c r="H69" s="17">
        <f t="shared" si="5"/>
        <v>0</v>
      </c>
      <c r="I69" s="9"/>
      <c r="J69" s="9" t="e">
        <f>VLOOKUP(C69,впр!$A$2:$C$75,3)</f>
        <v>#N/A</v>
      </c>
      <c r="K69" s="9">
        <f t="shared" si="6"/>
        <v>36</v>
      </c>
    </row>
    <row r="70" spans="1:11" s="10" customFormat="1" ht="18" customHeight="1" x14ac:dyDescent="0.25">
      <c r="A70" s="6">
        <f t="shared" ref="A70:A82" ca="1" si="9">RAND()</f>
        <v>0.91039996238026444</v>
      </c>
      <c r="B70" s="12"/>
      <c r="C70" s="13"/>
      <c r="D70" s="14"/>
      <c r="E70" s="16"/>
      <c r="F70" s="17"/>
      <c r="G70" s="17"/>
      <c r="H70" s="17">
        <f t="shared" ref="H70:H95" si="10">G70-F70</f>
        <v>0</v>
      </c>
      <c r="I70" s="9"/>
      <c r="J70" s="9" t="e">
        <f>VLOOKUP(C70,впр!$A$2:$C$75,3)</f>
        <v>#N/A</v>
      </c>
      <c r="K70" s="9">
        <f t="shared" ref="K70:K95" si="11">RANK(H70,$H$6:$H$95,1)</f>
        <v>36</v>
      </c>
    </row>
    <row r="71" spans="1:11" s="10" customFormat="1" ht="18" customHeight="1" x14ac:dyDescent="0.25">
      <c r="A71" s="6">
        <f t="shared" ca="1" si="9"/>
        <v>0.17958342036847652</v>
      </c>
      <c r="B71" s="11"/>
      <c r="C71" s="5"/>
      <c r="D71" s="5"/>
      <c r="E71" s="16"/>
      <c r="F71" s="17"/>
      <c r="G71" s="17"/>
      <c r="H71" s="17">
        <f t="shared" si="10"/>
        <v>0</v>
      </c>
      <c r="I71" s="9"/>
      <c r="J71" s="9" t="e">
        <f>VLOOKUP(C71,впр!$A$2:$C$75,3)</f>
        <v>#N/A</v>
      </c>
      <c r="K71" s="9">
        <f t="shared" si="11"/>
        <v>36</v>
      </c>
    </row>
    <row r="72" spans="1:11" s="10" customFormat="1" ht="18" customHeight="1" x14ac:dyDescent="0.25">
      <c r="A72" s="6">
        <f t="shared" ca="1" si="9"/>
        <v>0.44529451933957642</v>
      </c>
      <c r="B72" s="11"/>
      <c r="C72" s="5"/>
      <c r="D72" s="5"/>
      <c r="E72" s="16"/>
      <c r="F72" s="17"/>
      <c r="G72" s="17"/>
      <c r="H72" s="17">
        <f t="shared" si="10"/>
        <v>0</v>
      </c>
      <c r="I72" s="9"/>
      <c r="J72" s="9" t="e">
        <f>VLOOKUP(C72,впр!$A$2:$C$75,3)</f>
        <v>#N/A</v>
      </c>
      <c r="K72" s="9">
        <f t="shared" si="11"/>
        <v>36</v>
      </c>
    </row>
    <row r="73" spans="1:11" s="10" customFormat="1" ht="18" customHeight="1" x14ac:dyDescent="0.25">
      <c r="A73" s="6">
        <f t="shared" ca="1" si="9"/>
        <v>0.20702185450331445</v>
      </c>
      <c r="B73" s="12"/>
      <c r="C73" s="5"/>
      <c r="D73" s="5"/>
      <c r="E73" s="16"/>
      <c r="F73" s="17"/>
      <c r="G73" s="17"/>
      <c r="H73" s="17">
        <f t="shared" si="10"/>
        <v>0</v>
      </c>
      <c r="I73" s="9"/>
      <c r="J73" s="9" t="e">
        <f>VLOOKUP(C73,впр!$A$2:$C$75,3)</f>
        <v>#N/A</v>
      </c>
      <c r="K73" s="9">
        <f t="shared" si="11"/>
        <v>36</v>
      </c>
    </row>
    <row r="74" spans="1:11" s="10" customFormat="1" ht="18" customHeight="1" x14ac:dyDescent="0.25">
      <c r="A74" s="6">
        <f t="shared" ca="1" si="9"/>
        <v>7.7003742742634218E-2</v>
      </c>
      <c r="B74" s="11"/>
      <c r="C74" s="5"/>
      <c r="D74" s="5"/>
      <c r="E74" s="16"/>
      <c r="F74" s="17"/>
      <c r="G74" s="17"/>
      <c r="H74" s="17">
        <f t="shared" si="10"/>
        <v>0</v>
      </c>
      <c r="I74" s="9"/>
      <c r="J74" s="9" t="e">
        <f>VLOOKUP(C74,впр!$A$2:$C$75,3)</f>
        <v>#N/A</v>
      </c>
      <c r="K74" s="9">
        <f t="shared" si="11"/>
        <v>36</v>
      </c>
    </row>
    <row r="75" spans="1:11" s="10" customFormat="1" ht="18" customHeight="1" x14ac:dyDescent="0.25">
      <c r="A75" s="6">
        <f t="shared" ca="1" si="9"/>
        <v>7.5061234995406068E-2</v>
      </c>
      <c r="B75" s="11"/>
      <c r="C75" s="5"/>
      <c r="D75" s="5"/>
      <c r="E75" s="16"/>
      <c r="F75" s="17"/>
      <c r="G75" s="17"/>
      <c r="H75" s="17">
        <f t="shared" si="10"/>
        <v>0</v>
      </c>
      <c r="I75" s="9"/>
      <c r="J75" s="9" t="e">
        <f>VLOOKUP(C75,впр!$A$2:$C$75,3)</f>
        <v>#N/A</v>
      </c>
      <c r="K75" s="9">
        <f t="shared" si="11"/>
        <v>36</v>
      </c>
    </row>
    <row r="76" spans="1:11" s="10" customFormat="1" ht="18" customHeight="1" x14ac:dyDescent="0.25">
      <c r="A76" s="6">
        <f t="shared" ca="1" si="9"/>
        <v>0.31341402371638483</v>
      </c>
      <c r="B76" s="11"/>
      <c r="C76" s="5"/>
      <c r="D76" s="5"/>
      <c r="E76" s="16"/>
      <c r="F76" s="17"/>
      <c r="G76" s="17"/>
      <c r="H76" s="17">
        <f t="shared" si="10"/>
        <v>0</v>
      </c>
      <c r="I76" s="9"/>
      <c r="J76" s="9" t="e">
        <f>VLOOKUP(C76,впр!$A$2:$C$75,3)</f>
        <v>#N/A</v>
      </c>
      <c r="K76" s="9">
        <f t="shared" si="11"/>
        <v>36</v>
      </c>
    </row>
    <row r="77" spans="1:11" s="10" customFormat="1" ht="18" customHeight="1" x14ac:dyDescent="0.25">
      <c r="A77" s="6">
        <f t="shared" ca="1" si="9"/>
        <v>0.17970609518847691</v>
      </c>
      <c r="B77" s="12"/>
      <c r="C77" s="13"/>
      <c r="D77" s="13"/>
      <c r="E77" s="16"/>
      <c r="F77" s="17"/>
      <c r="G77" s="17"/>
      <c r="H77" s="17">
        <f t="shared" si="10"/>
        <v>0</v>
      </c>
      <c r="I77" s="9"/>
      <c r="J77" s="9" t="e">
        <f>VLOOKUP(C77,впр!$A$2:$C$75,3)</f>
        <v>#N/A</v>
      </c>
      <c r="K77" s="9">
        <f t="shared" si="11"/>
        <v>36</v>
      </c>
    </row>
    <row r="78" spans="1:11" s="10" customFormat="1" ht="18" customHeight="1" x14ac:dyDescent="0.25">
      <c r="A78" s="6">
        <f t="shared" ca="1" si="9"/>
        <v>0.1065416716632932</v>
      </c>
      <c r="B78" s="11"/>
      <c r="C78" s="5"/>
      <c r="D78" s="5"/>
      <c r="E78" s="16"/>
      <c r="F78" s="17"/>
      <c r="G78" s="17"/>
      <c r="H78" s="17">
        <f t="shared" si="10"/>
        <v>0</v>
      </c>
      <c r="I78" s="9"/>
      <c r="J78" s="9" t="e">
        <f>VLOOKUP(C78,впр!$A$2:$C$75,3)</f>
        <v>#N/A</v>
      </c>
      <c r="K78" s="9">
        <f t="shared" si="11"/>
        <v>36</v>
      </c>
    </row>
    <row r="79" spans="1:11" s="10" customFormat="1" ht="18" customHeight="1" x14ac:dyDescent="0.25">
      <c r="A79" s="6">
        <f t="shared" ca="1" si="9"/>
        <v>0.71888643822612641</v>
      </c>
      <c r="B79" s="11"/>
      <c r="C79" s="5"/>
      <c r="D79" s="5"/>
      <c r="E79" s="16"/>
      <c r="F79" s="17"/>
      <c r="G79" s="17"/>
      <c r="H79" s="17">
        <f t="shared" si="10"/>
        <v>0</v>
      </c>
      <c r="I79" s="9"/>
      <c r="J79" s="9" t="e">
        <f>VLOOKUP(C79,впр!$A$2:$C$75,3)</f>
        <v>#N/A</v>
      </c>
      <c r="K79" s="9">
        <f t="shared" si="11"/>
        <v>36</v>
      </c>
    </row>
    <row r="80" spans="1:11" s="10" customFormat="1" ht="18" customHeight="1" x14ac:dyDescent="0.25">
      <c r="A80" s="6">
        <f t="shared" ca="1" si="9"/>
        <v>0.81270094658702907</v>
      </c>
      <c r="B80" s="11"/>
      <c r="C80" s="5"/>
      <c r="D80" s="5"/>
      <c r="E80" s="16"/>
      <c r="F80" s="17"/>
      <c r="G80" s="17"/>
      <c r="H80" s="17">
        <f t="shared" si="10"/>
        <v>0</v>
      </c>
      <c r="I80" s="9"/>
      <c r="J80" s="9" t="e">
        <f>VLOOKUP(C80,впр!$A$2:$C$75,3)</f>
        <v>#N/A</v>
      </c>
      <c r="K80" s="9">
        <f t="shared" si="11"/>
        <v>36</v>
      </c>
    </row>
    <row r="81" spans="1:11" s="10" customFormat="1" ht="18" customHeight="1" x14ac:dyDescent="0.25">
      <c r="A81" s="6">
        <f t="shared" ca="1" si="9"/>
        <v>0.40846210345231593</v>
      </c>
      <c r="B81" s="11"/>
      <c r="C81" s="5"/>
      <c r="D81" s="5"/>
      <c r="E81" s="16"/>
      <c r="F81" s="17"/>
      <c r="G81" s="17"/>
      <c r="H81" s="17">
        <f t="shared" si="10"/>
        <v>0</v>
      </c>
      <c r="I81" s="9"/>
      <c r="J81" s="9" t="e">
        <f>VLOOKUP(C81,впр!$A$2:$C$75,3)</f>
        <v>#N/A</v>
      </c>
      <c r="K81" s="9">
        <f t="shared" si="11"/>
        <v>36</v>
      </c>
    </row>
    <row r="82" spans="1:11" s="10" customFormat="1" ht="18" customHeight="1" x14ac:dyDescent="0.25">
      <c r="A82" s="6">
        <f t="shared" ca="1" si="9"/>
        <v>0.78316481245980596</v>
      </c>
      <c r="B82" s="11"/>
      <c r="C82" s="5"/>
      <c r="D82" s="5"/>
      <c r="E82" s="16"/>
      <c r="F82" s="17"/>
      <c r="G82" s="17"/>
      <c r="H82" s="17">
        <f t="shared" si="10"/>
        <v>0</v>
      </c>
      <c r="I82" s="9"/>
      <c r="J82" s="9" t="e">
        <f>VLOOKUP(C82,впр!$A$2:$C$75,3)</f>
        <v>#N/A</v>
      </c>
      <c r="K82" s="9">
        <f t="shared" si="11"/>
        <v>36</v>
      </c>
    </row>
    <row r="83" spans="1:11" s="10" customFormat="1" ht="18" customHeight="1" x14ac:dyDescent="0.25">
      <c r="A83" s="6">
        <f t="shared" ref="A83:A95" ca="1" si="12">RAND()</f>
        <v>0.30447886992598261</v>
      </c>
      <c r="B83" s="11"/>
      <c r="C83" s="5"/>
      <c r="D83" s="5"/>
      <c r="E83" s="16"/>
      <c r="F83" s="17"/>
      <c r="G83" s="17"/>
      <c r="H83" s="17">
        <f t="shared" si="10"/>
        <v>0</v>
      </c>
      <c r="I83" s="9"/>
      <c r="J83" s="9" t="e">
        <f>VLOOKUP(C83,впр!$A$2:$C$75,3)</f>
        <v>#N/A</v>
      </c>
      <c r="K83" s="9">
        <f t="shared" si="11"/>
        <v>36</v>
      </c>
    </row>
    <row r="84" spans="1:11" s="10" customFormat="1" ht="18" customHeight="1" x14ac:dyDescent="0.25">
      <c r="A84" s="6">
        <f t="shared" ca="1" si="12"/>
        <v>0.80048866423491483</v>
      </c>
      <c r="B84" s="11"/>
      <c r="C84" s="5"/>
      <c r="D84" s="5"/>
      <c r="E84" s="16"/>
      <c r="F84" s="17"/>
      <c r="G84" s="17"/>
      <c r="H84" s="17">
        <f t="shared" si="10"/>
        <v>0</v>
      </c>
      <c r="I84" s="9"/>
      <c r="J84" s="9" t="e">
        <f>VLOOKUP(C84,впр!$A$2:$C$75,3)</f>
        <v>#N/A</v>
      </c>
      <c r="K84" s="9">
        <f t="shared" si="11"/>
        <v>36</v>
      </c>
    </row>
    <row r="85" spans="1:11" s="10" customFormat="1" ht="18" customHeight="1" x14ac:dyDescent="0.25">
      <c r="A85" s="6">
        <f t="shared" ca="1" si="12"/>
        <v>0.47100632453433178</v>
      </c>
      <c r="B85" s="11"/>
      <c r="C85" s="5"/>
      <c r="D85" s="5"/>
      <c r="E85" s="16"/>
      <c r="F85" s="17"/>
      <c r="G85" s="17"/>
      <c r="H85" s="17">
        <f t="shared" si="10"/>
        <v>0</v>
      </c>
      <c r="I85" s="9"/>
      <c r="J85" s="9" t="e">
        <f>VLOOKUP(C85,впр!$A$2:$C$75,3)</f>
        <v>#N/A</v>
      </c>
      <c r="K85" s="9">
        <f t="shared" si="11"/>
        <v>36</v>
      </c>
    </row>
    <row r="86" spans="1:11" s="10" customFormat="1" ht="18" customHeight="1" x14ac:dyDescent="0.25">
      <c r="A86" s="6">
        <f t="shared" ca="1" si="12"/>
        <v>2.9509532761708868E-2</v>
      </c>
      <c r="B86" s="11"/>
      <c r="C86" s="5"/>
      <c r="D86" s="5"/>
      <c r="E86" s="16"/>
      <c r="F86" s="17"/>
      <c r="G86" s="17"/>
      <c r="H86" s="17">
        <f t="shared" si="10"/>
        <v>0</v>
      </c>
      <c r="I86" s="9"/>
      <c r="J86" s="9" t="e">
        <f>VLOOKUP(C86,впр!$A$2:$C$75,3)</f>
        <v>#N/A</v>
      </c>
      <c r="K86" s="9">
        <f t="shared" si="11"/>
        <v>36</v>
      </c>
    </row>
    <row r="87" spans="1:11" s="10" customFormat="1" ht="18" customHeight="1" x14ac:dyDescent="0.25">
      <c r="A87" s="6">
        <f t="shared" ca="1" si="12"/>
        <v>3.234246188365919E-2</v>
      </c>
      <c r="B87" s="11"/>
      <c r="C87" s="5"/>
      <c r="D87" s="5"/>
      <c r="E87" s="16"/>
      <c r="F87" s="17"/>
      <c r="G87" s="17"/>
      <c r="H87" s="17">
        <f t="shared" si="10"/>
        <v>0</v>
      </c>
      <c r="I87" s="9"/>
      <c r="J87" s="9" t="e">
        <f>VLOOKUP(C87,впр!$A$2:$C$75,3)</f>
        <v>#N/A</v>
      </c>
      <c r="K87" s="9">
        <f t="shared" si="11"/>
        <v>36</v>
      </c>
    </row>
    <row r="88" spans="1:11" s="10" customFormat="1" ht="18" customHeight="1" x14ac:dyDescent="0.25">
      <c r="A88" s="6">
        <f t="shared" ca="1" si="12"/>
        <v>2.7403454077346345E-2</v>
      </c>
      <c r="B88" s="11"/>
      <c r="C88" s="5"/>
      <c r="D88" s="5"/>
      <c r="E88" s="16"/>
      <c r="F88" s="17"/>
      <c r="G88" s="17"/>
      <c r="H88" s="17">
        <f t="shared" si="10"/>
        <v>0</v>
      </c>
      <c r="I88" s="9"/>
      <c r="J88" s="9" t="e">
        <f>VLOOKUP(C88,впр!$A$2:$C$75,3)</f>
        <v>#N/A</v>
      </c>
      <c r="K88" s="9">
        <f t="shared" si="11"/>
        <v>36</v>
      </c>
    </row>
    <row r="89" spans="1:11" s="10" customFormat="1" ht="18" customHeight="1" x14ac:dyDescent="0.25">
      <c r="A89" s="6">
        <f t="shared" ca="1" si="12"/>
        <v>7.9984552069048975E-2</v>
      </c>
      <c r="B89" s="11"/>
      <c r="C89" s="5"/>
      <c r="D89" s="5"/>
      <c r="E89" s="16"/>
      <c r="F89" s="17"/>
      <c r="G89" s="17"/>
      <c r="H89" s="17">
        <f t="shared" si="10"/>
        <v>0</v>
      </c>
      <c r="I89" s="9"/>
      <c r="J89" s="9" t="e">
        <f>VLOOKUP(C89,впр!$A$2:$C$75,3)</f>
        <v>#N/A</v>
      </c>
      <c r="K89" s="9">
        <f t="shared" si="11"/>
        <v>36</v>
      </c>
    </row>
    <row r="90" spans="1:11" s="10" customFormat="1" ht="18" customHeight="1" x14ac:dyDescent="0.25">
      <c r="A90" s="6">
        <f t="shared" ca="1" si="12"/>
        <v>4.1681151007459172E-2</v>
      </c>
      <c r="B90" s="11"/>
      <c r="C90" s="5"/>
      <c r="D90" s="5"/>
      <c r="E90" s="16"/>
      <c r="F90" s="17"/>
      <c r="G90" s="17"/>
      <c r="H90" s="17">
        <f t="shared" si="10"/>
        <v>0</v>
      </c>
      <c r="I90" s="9"/>
      <c r="J90" s="9" t="e">
        <f>VLOOKUP(C90,впр!$A$2:$C$75,3)</f>
        <v>#N/A</v>
      </c>
      <c r="K90" s="9">
        <f t="shared" si="11"/>
        <v>36</v>
      </c>
    </row>
    <row r="91" spans="1:11" s="10" customFormat="1" ht="18" customHeight="1" x14ac:dyDescent="0.25">
      <c r="A91" s="6">
        <f t="shared" ca="1" si="12"/>
        <v>0.84504020064549457</v>
      </c>
      <c r="B91" s="11"/>
      <c r="C91" s="5"/>
      <c r="D91" s="5"/>
      <c r="E91" s="16"/>
      <c r="F91" s="17"/>
      <c r="G91" s="17"/>
      <c r="H91" s="17">
        <f t="shared" si="10"/>
        <v>0</v>
      </c>
      <c r="I91" s="9"/>
      <c r="J91" s="9" t="e">
        <f>VLOOKUP(C91,впр!$A$2:$C$75,3)</f>
        <v>#N/A</v>
      </c>
      <c r="K91" s="9">
        <f t="shared" si="11"/>
        <v>36</v>
      </c>
    </row>
    <row r="92" spans="1:11" s="10" customFormat="1" ht="18" customHeight="1" x14ac:dyDescent="0.25">
      <c r="A92" s="6">
        <f t="shared" ca="1" si="12"/>
        <v>0.20701257239987503</v>
      </c>
      <c r="B92" s="11"/>
      <c r="C92" s="5"/>
      <c r="D92" s="5"/>
      <c r="E92" s="16"/>
      <c r="F92" s="17"/>
      <c r="G92" s="17"/>
      <c r="H92" s="17">
        <f t="shared" si="10"/>
        <v>0</v>
      </c>
      <c r="I92" s="9"/>
      <c r="J92" s="9" t="e">
        <f>VLOOKUP(C92,впр!$A$2:$C$75,3)</f>
        <v>#N/A</v>
      </c>
      <c r="K92" s="9">
        <f t="shared" si="11"/>
        <v>36</v>
      </c>
    </row>
    <row r="93" spans="1:11" s="10" customFormat="1" ht="18" customHeight="1" x14ac:dyDescent="0.25">
      <c r="A93" s="6">
        <f t="shared" ca="1" si="12"/>
        <v>0.1130187984032357</v>
      </c>
      <c r="B93" s="11"/>
      <c r="C93" s="5"/>
      <c r="D93" s="5"/>
      <c r="E93" s="16"/>
      <c r="F93" s="17"/>
      <c r="G93" s="17"/>
      <c r="H93" s="17">
        <f t="shared" si="10"/>
        <v>0</v>
      </c>
      <c r="I93" s="9"/>
      <c r="J93" s="9" t="e">
        <f>VLOOKUP(C93,впр!$A$2:$C$75,3)</f>
        <v>#N/A</v>
      </c>
      <c r="K93" s="9">
        <f t="shared" si="11"/>
        <v>36</v>
      </c>
    </row>
    <row r="94" spans="1:11" s="10" customFormat="1" ht="18" customHeight="1" x14ac:dyDescent="0.25">
      <c r="A94" s="6">
        <f t="shared" ca="1" si="12"/>
        <v>0.55200294951883877</v>
      </c>
      <c r="B94" s="11"/>
      <c r="C94" s="5"/>
      <c r="D94" s="5"/>
      <c r="E94" s="16"/>
      <c r="F94" s="17"/>
      <c r="G94" s="17"/>
      <c r="H94" s="17">
        <f t="shared" si="10"/>
        <v>0</v>
      </c>
      <c r="I94" s="9"/>
      <c r="J94" s="9" t="e">
        <f>VLOOKUP(C94,впр!$A$2:$C$75,3)</f>
        <v>#N/A</v>
      </c>
      <c r="K94" s="9">
        <f t="shared" si="11"/>
        <v>36</v>
      </c>
    </row>
    <row r="95" spans="1:11" s="10" customFormat="1" ht="18" customHeight="1" x14ac:dyDescent="0.25">
      <c r="A95" s="6">
        <f t="shared" ca="1" si="12"/>
        <v>0.31321962667299741</v>
      </c>
      <c r="B95" s="11"/>
      <c r="C95" s="5"/>
      <c r="D95" s="5"/>
      <c r="E95" s="16"/>
      <c r="F95" s="17"/>
      <c r="G95" s="17"/>
      <c r="H95" s="17">
        <f t="shared" si="10"/>
        <v>0</v>
      </c>
      <c r="I95" s="9"/>
      <c r="J95" s="9" t="e">
        <f>VLOOKUP(C95,впр!$A$2:$C$75,3)</f>
        <v>#N/A</v>
      </c>
      <c r="K95" s="9">
        <f t="shared" si="11"/>
        <v>36</v>
      </c>
    </row>
    <row r="97" spans="1:11" x14ac:dyDescent="0.25">
      <c r="A97" s="24" t="s">
        <v>18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</row>
  </sheetData>
  <sortState ref="B6:F40">
    <sortCondition ref="F6:F40"/>
  </sortState>
  <mergeCells count="15">
    <mergeCell ref="A97:K97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I4:J4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&amp;CВерста-2021&amp;RДевочки, девушки, женщины,Страница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Normal="100" workbookViewId="0">
      <selection activeCell="G61" sqref="G61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customWidth="1"/>
    <col min="6" max="6" width="8.140625" customWidth="1"/>
    <col min="7" max="7" width="7.5703125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59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0" t="s">
        <v>15</v>
      </c>
      <c r="J5" s="20" t="s">
        <v>16</v>
      </c>
      <c r="K5" s="29"/>
    </row>
    <row r="6" spans="1:13" s="10" customFormat="1" ht="18" customHeight="1" x14ac:dyDescent="0.25">
      <c r="A6" s="6">
        <f t="shared" ref="A6:A37" ca="1" si="0">RAND()</f>
        <v>0.51160406977530082</v>
      </c>
      <c r="B6" s="8" t="s">
        <v>43</v>
      </c>
      <c r="C6" s="6">
        <v>2012</v>
      </c>
      <c r="D6" s="6" t="s">
        <v>19</v>
      </c>
      <c r="E6" s="16">
        <v>135</v>
      </c>
      <c r="F6" s="17">
        <v>6.5972222222222222E-3</v>
      </c>
      <c r="G6" s="17"/>
      <c r="H6" s="17">
        <f t="shared" ref="H6:H29" si="1">G6-F6</f>
        <v>-6.5972222222222222E-3</v>
      </c>
      <c r="I6" s="9"/>
      <c r="J6" s="9" t="str">
        <f>VLOOKUP(C6,впр!$A$2:$C$75,2)</f>
        <v>малыши</v>
      </c>
      <c r="K6" s="9">
        <f t="shared" ref="K6:K11" si="2">RANK(H6,$H$6:$H$74,1)</f>
        <v>55</v>
      </c>
    </row>
    <row r="7" spans="1:13" s="10" customFormat="1" ht="18" customHeight="1" x14ac:dyDescent="0.25">
      <c r="A7" s="6">
        <f t="shared" ca="1" si="0"/>
        <v>0.16550828599331247</v>
      </c>
      <c r="B7" s="8" t="s">
        <v>96</v>
      </c>
      <c r="C7" s="6">
        <v>2012</v>
      </c>
      <c r="D7" s="6" t="s">
        <v>19</v>
      </c>
      <c r="E7" s="16">
        <v>136</v>
      </c>
      <c r="F7" s="17">
        <v>6.7708333333333336E-3</v>
      </c>
      <c r="G7" s="17"/>
      <c r="H7" s="17">
        <f t="shared" si="1"/>
        <v>-6.7708333333333336E-3</v>
      </c>
      <c r="I7" s="9"/>
      <c r="J7" s="9" t="str">
        <f>VLOOKUP(C7,впр!$A$2:$C$75,2)</f>
        <v>малыши</v>
      </c>
      <c r="K7" s="9">
        <f t="shared" si="2"/>
        <v>54</v>
      </c>
    </row>
    <row r="8" spans="1:13" s="10" customFormat="1" ht="18" customHeight="1" x14ac:dyDescent="0.25">
      <c r="A8" s="6">
        <f t="shared" ca="1" si="0"/>
        <v>0.23075863661464791</v>
      </c>
      <c r="B8" s="11" t="s">
        <v>64</v>
      </c>
      <c r="C8" s="5">
        <v>2012</v>
      </c>
      <c r="D8" s="5" t="s">
        <v>34</v>
      </c>
      <c r="E8" s="16">
        <v>137</v>
      </c>
      <c r="F8" s="17">
        <v>6.9444444444444397E-3</v>
      </c>
      <c r="G8" s="17"/>
      <c r="H8" s="17">
        <f t="shared" si="1"/>
        <v>-6.9444444444444397E-3</v>
      </c>
      <c r="I8" s="9"/>
      <c r="J8" s="9" t="str">
        <f>VLOOKUP(C8,впр!$A$2:$C$75,2)</f>
        <v>малыши</v>
      </c>
      <c r="K8" s="9">
        <f t="shared" si="2"/>
        <v>53</v>
      </c>
      <c r="M8" s="18"/>
    </row>
    <row r="9" spans="1:13" s="10" customFormat="1" ht="18" customHeight="1" x14ac:dyDescent="0.25">
      <c r="A9" s="6">
        <f t="shared" ca="1" si="0"/>
        <v>7.8618716711262748E-2</v>
      </c>
      <c r="B9" s="11" t="s">
        <v>29</v>
      </c>
      <c r="C9" s="5">
        <v>2012</v>
      </c>
      <c r="D9" s="5" t="s">
        <v>79</v>
      </c>
      <c r="E9" s="16">
        <v>138</v>
      </c>
      <c r="F9" s="17">
        <v>7.1180555555555598E-3</v>
      </c>
      <c r="G9" s="17"/>
      <c r="H9" s="17">
        <f t="shared" si="1"/>
        <v>-7.1180555555555598E-3</v>
      </c>
      <c r="I9" s="9"/>
      <c r="J9" s="9" t="str">
        <f>VLOOKUP(C9,впр!$A$2:$C$75,2)</f>
        <v>малыши</v>
      </c>
      <c r="K9" s="9">
        <f t="shared" si="2"/>
        <v>52</v>
      </c>
    </row>
    <row r="10" spans="1:13" s="10" customFormat="1" ht="18" customHeight="1" x14ac:dyDescent="0.25">
      <c r="A10" s="6">
        <f t="shared" ca="1" si="0"/>
        <v>0.60394912163670089</v>
      </c>
      <c r="B10" s="11" t="s">
        <v>77</v>
      </c>
      <c r="C10" s="5">
        <v>2013</v>
      </c>
      <c r="D10" s="5" t="s">
        <v>19</v>
      </c>
      <c r="E10" s="16">
        <v>139</v>
      </c>
      <c r="F10" s="17">
        <v>7.2916666666666703E-3</v>
      </c>
      <c r="G10" s="17"/>
      <c r="H10" s="17">
        <f t="shared" si="1"/>
        <v>-7.2916666666666703E-3</v>
      </c>
      <c r="I10" s="9"/>
      <c r="J10" s="9" t="str">
        <f>VLOOKUP(C10,впр!$A$2:$C$75,2)</f>
        <v>малыши</v>
      </c>
      <c r="K10" s="9">
        <f t="shared" si="2"/>
        <v>51</v>
      </c>
    </row>
    <row r="11" spans="1:13" s="10" customFormat="1" ht="18" customHeight="1" x14ac:dyDescent="0.25">
      <c r="A11" s="6">
        <f t="shared" ca="1" si="0"/>
        <v>0.84607705040948977</v>
      </c>
      <c r="B11" s="11" t="s">
        <v>65</v>
      </c>
      <c r="C11" s="5">
        <v>2011</v>
      </c>
      <c r="D11" s="5" t="s">
        <v>34</v>
      </c>
      <c r="E11" s="16">
        <v>140</v>
      </c>
      <c r="F11" s="17">
        <v>7.4652777777777799E-3</v>
      </c>
      <c r="G11" s="17"/>
      <c r="H11" s="17">
        <f t="shared" si="1"/>
        <v>-7.4652777777777799E-3</v>
      </c>
      <c r="I11" s="9"/>
      <c r="J11" s="9" t="str">
        <f>VLOOKUP(C11,впр!$A$2:$C$75,2)</f>
        <v>малыши</v>
      </c>
      <c r="K11" s="9">
        <f t="shared" si="2"/>
        <v>50</v>
      </c>
    </row>
    <row r="12" spans="1:13" s="10" customFormat="1" ht="18" customHeight="1" x14ac:dyDescent="0.25">
      <c r="A12" s="6">
        <f t="shared" ca="1" si="0"/>
        <v>0.61246914147099818</v>
      </c>
      <c r="B12" s="11" t="s">
        <v>97</v>
      </c>
      <c r="C12" s="5">
        <v>2012</v>
      </c>
      <c r="D12" s="5" t="s">
        <v>19</v>
      </c>
      <c r="E12" s="16">
        <v>141</v>
      </c>
      <c r="F12" s="17">
        <v>7.6388888888888904E-3</v>
      </c>
      <c r="G12" s="17"/>
      <c r="H12" s="17">
        <f t="shared" si="1"/>
        <v>-7.6388888888888904E-3</v>
      </c>
      <c r="I12" s="9"/>
      <c r="J12" s="9" t="str">
        <f>VLOOKUP(C12,впр!$A$2:$C$75,2)</f>
        <v>малыши</v>
      </c>
      <c r="K12" s="9">
        <f t="shared" ref="K12:K37" si="3">RANK(H12,$H$6:$H$74,1)</f>
        <v>49</v>
      </c>
    </row>
    <row r="13" spans="1:13" s="10" customFormat="1" ht="18" customHeight="1" x14ac:dyDescent="0.25">
      <c r="A13" s="6">
        <f t="shared" ca="1" si="0"/>
        <v>0.62631419926488963</v>
      </c>
      <c r="B13" s="11" t="s">
        <v>80</v>
      </c>
      <c r="C13" s="5">
        <v>2014</v>
      </c>
      <c r="D13" s="5" t="s">
        <v>19</v>
      </c>
      <c r="E13" s="16">
        <v>142</v>
      </c>
      <c r="F13" s="17">
        <v>7.8125E-3</v>
      </c>
      <c r="G13" s="17"/>
      <c r="H13" s="17">
        <f t="shared" si="1"/>
        <v>-7.8125E-3</v>
      </c>
      <c r="I13" s="9"/>
      <c r="J13" s="9" t="str">
        <f>VLOOKUP(C13,впр!$A$2:$C$75,2)</f>
        <v>малыши</v>
      </c>
      <c r="K13" s="9">
        <f t="shared" si="3"/>
        <v>48</v>
      </c>
    </row>
    <row r="14" spans="1:13" s="10" customFormat="1" ht="18" customHeight="1" x14ac:dyDescent="0.25">
      <c r="A14" s="6">
        <f t="shared" ca="1" si="0"/>
        <v>0.365907903565871</v>
      </c>
      <c r="B14" s="11" t="s">
        <v>63</v>
      </c>
      <c r="C14" s="5">
        <v>2012</v>
      </c>
      <c r="D14" s="5" t="s">
        <v>34</v>
      </c>
      <c r="E14" s="16">
        <v>143</v>
      </c>
      <c r="F14" s="17">
        <v>7.9861111111111105E-3</v>
      </c>
      <c r="G14" s="17"/>
      <c r="H14" s="17">
        <f t="shared" si="1"/>
        <v>-7.9861111111111105E-3</v>
      </c>
      <c r="I14" s="9"/>
      <c r="J14" s="9" t="str">
        <f>VLOOKUP(C14,впр!$A$2:$C$75,2)</f>
        <v>малыши</v>
      </c>
      <c r="K14" s="9">
        <f t="shared" si="3"/>
        <v>47</v>
      </c>
    </row>
    <row r="15" spans="1:13" s="10" customFormat="1" ht="18" customHeight="1" x14ac:dyDescent="0.25">
      <c r="A15" s="6">
        <f t="shared" ca="1" si="0"/>
        <v>0.63197615413224562</v>
      </c>
      <c r="B15" s="11" t="s">
        <v>120</v>
      </c>
      <c r="C15" s="5">
        <v>2013</v>
      </c>
      <c r="D15" s="5" t="s">
        <v>19</v>
      </c>
      <c r="E15" s="16">
        <v>144</v>
      </c>
      <c r="F15" s="17">
        <v>8.1597222222222193E-3</v>
      </c>
      <c r="G15" s="17"/>
      <c r="H15" s="17">
        <f t="shared" si="1"/>
        <v>-8.1597222222222193E-3</v>
      </c>
      <c r="I15" s="9"/>
      <c r="J15" s="9" t="str">
        <f>VLOOKUP(C15,впр!$A$2:$C$75,2)</f>
        <v>малыши</v>
      </c>
      <c r="K15" s="9">
        <f t="shared" si="3"/>
        <v>46</v>
      </c>
    </row>
    <row r="16" spans="1:13" s="10" customFormat="1" ht="18" customHeight="1" x14ac:dyDescent="0.25">
      <c r="A16" s="6">
        <f t="shared" ca="1" si="0"/>
        <v>0.41421474000752478</v>
      </c>
      <c r="B16" s="11" t="s">
        <v>94</v>
      </c>
      <c r="C16" s="5">
        <v>2012</v>
      </c>
      <c r="D16" s="5" t="s">
        <v>19</v>
      </c>
      <c r="E16" s="16">
        <v>145</v>
      </c>
      <c r="F16" s="17">
        <v>8.3333333333333297E-3</v>
      </c>
      <c r="G16" s="17"/>
      <c r="H16" s="17">
        <f t="shared" si="1"/>
        <v>-8.3333333333333297E-3</v>
      </c>
      <c r="I16" s="9"/>
      <c r="J16" s="9" t="str">
        <f>VLOOKUP(C16,впр!$A$2:$C$75,2)</f>
        <v>малыши</v>
      </c>
      <c r="K16" s="9">
        <f t="shared" si="3"/>
        <v>45</v>
      </c>
    </row>
    <row r="17" spans="1:11" s="10" customFormat="1" ht="18" customHeight="1" x14ac:dyDescent="0.25">
      <c r="A17" s="6">
        <f t="shared" ca="1" si="0"/>
        <v>0.62855209970537251</v>
      </c>
      <c r="B17" s="11" t="s">
        <v>121</v>
      </c>
      <c r="C17" s="5">
        <v>2012</v>
      </c>
      <c r="D17" s="5" t="s">
        <v>79</v>
      </c>
      <c r="E17" s="16">
        <v>146</v>
      </c>
      <c r="F17" s="17">
        <v>8.5069444444444402E-3</v>
      </c>
      <c r="G17" s="17"/>
      <c r="H17" s="17">
        <f t="shared" si="1"/>
        <v>-8.5069444444444402E-3</v>
      </c>
      <c r="I17" s="9"/>
      <c r="J17" s="9" t="str">
        <f>VLOOKUP(C17,впр!$A$2:$C$75,2)</f>
        <v>малыши</v>
      </c>
      <c r="K17" s="9">
        <f t="shared" si="3"/>
        <v>44</v>
      </c>
    </row>
    <row r="18" spans="1:11" s="10" customFormat="1" ht="18" customHeight="1" x14ac:dyDescent="0.25">
      <c r="A18" s="6">
        <f t="shared" ca="1" si="0"/>
        <v>0.54562999729700601</v>
      </c>
      <c r="B18" s="11" t="s">
        <v>66</v>
      </c>
      <c r="C18" s="5">
        <v>2010</v>
      </c>
      <c r="D18" s="5" t="s">
        <v>34</v>
      </c>
      <c r="E18" s="16">
        <v>147</v>
      </c>
      <c r="F18" s="17">
        <v>8.6805555555555594E-3</v>
      </c>
      <c r="G18" s="17"/>
      <c r="H18" s="17">
        <f t="shared" si="1"/>
        <v>-8.6805555555555594E-3</v>
      </c>
      <c r="I18" s="9"/>
      <c r="J18" s="9" t="str">
        <f>VLOOKUP(C18,впр!$A$2:$C$75,2)</f>
        <v>мл.мальчики</v>
      </c>
      <c r="K18" s="9">
        <f t="shared" si="3"/>
        <v>43</v>
      </c>
    </row>
    <row r="19" spans="1:11" s="10" customFormat="1" ht="18" customHeight="1" x14ac:dyDescent="0.25">
      <c r="A19" s="6">
        <f t="shared" ca="1" si="0"/>
        <v>0.59741334812657154</v>
      </c>
      <c r="B19" s="11" t="s">
        <v>112</v>
      </c>
      <c r="C19" s="5">
        <v>2009</v>
      </c>
      <c r="D19" s="5" t="s">
        <v>19</v>
      </c>
      <c r="E19" s="16">
        <v>148</v>
      </c>
      <c r="F19" s="17">
        <v>8.8541666666666699E-3</v>
      </c>
      <c r="G19" s="17"/>
      <c r="H19" s="17">
        <f t="shared" si="1"/>
        <v>-8.8541666666666699E-3</v>
      </c>
      <c r="I19" s="9"/>
      <c r="J19" s="9" t="str">
        <f>VLOOKUP(C19,впр!$A$2:$C$75,2)</f>
        <v>мл.мальчики</v>
      </c>
      <c r="K19" s="9">
        <f t="shared" si="3"/>
        <v>42</v>
      </c>
    </row>
    <row r="20" spans="1:11" s="10" customFormat="1" ht="18" customHeight="1" x14ac:dyDescent="0.25">
      <c r="A20" s="6">
        <f t="shared" ca="1" si="0"/>
        <v>0.66435072341089052</v>
      </c>
      <c r="B20" s="11" t="s">
        <v>93</v>
      </c>
      <c r="C20" s="5">
        <v>2010</v>
      </c>
      <c r="D20" s="5" t="s">
        <v>19</v>
      </c>
      <c r="E20" s="16">
        <v>149</v>
      </c>
      <c r="F20" s="17">
        <v>9.0277777777777804E-3</v>
      </c>
      <c r="G20" s="17"/>
      <c r="H20" s="17">
        <f t="shared" si="1"/>
        <v>-9.0277777777777804E-3</v>
      </c>
      <c r="I20" s="9"/>
      <c r="J20" s="9" t="str">
        <f>VLOOKUP(C20,впр!$A$2:$C$75,2)</f>
        <v>мл.мальчики</v>
      </c>
      <c r="K20" s="9">
        <f t="shared" si="3"/>
        <v>41</v>
      </c>
    </row>
    <row r="21" spans="1:11" s="10" customFormat="1" ht="18" customHeight="1" x14ac:dyDescent="0.25">
      <c r="A21" s="6">
        <f t="shared" ca="1" si="0"/>
        <v>0.91538306727302332</v>
      </c>
      <c r="B21" s="11" t="s">
        <v>67</v>
      </c>
      <c r="C21" s="5">
        <v>2009</v>
      </c>
      <c r="D21" s="5" t="s">
        <v>34</v>
      </c>
      <c r="E21" s="16">
        <v>150</v>
      </c>
      <c r="F21" s="17">
        <v>9.2013888888888892E-3</v>
      </c>
      <c r="G21" s="17"/>
      <c r="H21" s="17">
        <f t="shared" si="1"/>
        <v>-9.2013888888888892E-3</v>
      </c>
      <c r="I21" s="9"/>
      <c r="J21" s="9" t="str">
        <f>VLOOKUP(C21,впр!$A$2:$C$75,2)</f>
        <v>мл.мальчики</v>
      </c>
      <c r="K21" s="9">
        <f t="shared" si="3"/>
        <v>40</v>
      </c>
    </row>
    <row r="22" spans="1:11" s="10" customFormat="1" ht="18" customHeight="1" x14ac:dyDescent="0.25">
      <c r="A22" s="6">
        <f t="shared" ca="1" si="0"/>
        <v>0.49159913176462955</v>
      </c>
      <c r="B22" s="11" t="s">
        <v>108</v>
      </c>
      <c r="C22" s="5">
        <v>2010</v>
      </c>
      <c r="D22" s="5" t="s">
        <v>19</v>
      </c>
      <c r="E22" s="16">
        <v>151</v>
      </c>
      <c r="F22" s="17">
        <v>9.3749999999999997E-3</v>
      </c>
      <c r="G22" s="17"/>
      <c r="H22" s="17">
        <f t="shared" si="1"/>
        <v>-9.3749999999999997E-3</v>
      </c>
      <c r="I22" s="9"/>
      <c r="J22" s="9" t="str">
        <f>VLOOKUP(C22,впр!$A$2:$C$75,2)</f>
        <v>мл.мальчики</v>
      </c>
      <c r="K22" s="9">
        <f t="shared" si="3"/>
        <v>39</v>
      </c>
    </row>
    <row r="23" spans="1:11" s="10" customFormat="1" ht="18" customHeight="1" x14ac:dyDescent="0.25">
      <c r="A23" s="6">
        <f t="shared" ca="1" si="0"/>
        <v>0.13204223802557835</v>
      </c>
      <c r="B23" s="11" t="s">
        <v>95</v>
      </c>
      <c r="C23" s="5">
        <v>2010</v>
      </c>
      <c r="D23" s="5" t="s">
        <v>19</v>
      </c>
      <c r="E23" s="16">
        <v>152</v>
      </c>
      <c r="F23" s="17">
        <v>9.5486111111111101E-3</v>
      </c>
      <c r="G23" s="17"/>
      <c r="H23" s="17">
        <f t="shared" si="1"/>
        <v>-9.5486111111111101E-3</v>
      </c>
      <c r="I23" s="9"/>
      <c r="J23" s="9" t="str">
        <f>VLOOKUP(C23,впр!$A$2:$C$75,2)</f>
        <v>мл.мальчики</v>
      </c>
      <c r="K23" s="9">
        <f t="shared" si="3"/>
        <v>38</v>
      </c>
    </row>
    <row r="24" spans="1:11" s="10" customFormat="1" ht="18" customHeight="1" x14ac:dyDescent="0.25">
      <c r="A24" s="6">
        <f t="shared" ca="1" si="0"/>
        <v>0.14626741878107841</v>
      </c>
      <c r="B24" s="11" t="s">
        <v>78</v>
      </c>
      <c r="C24" s="5">
        <v>2009</v>
      </c>
      <c r="D24" s="5" t="s">
        <v>19</v>
      </c>
      <c r="E24" s="16">
        <v>153</v>
      </c>
      <c r="F24" s="17">
        <v>9.7222222222222206E-3</v>
      </c>
      <c r="G24" s="17"/>
      <c r="H24" s="17">
        <f t="shared" si="1"/>
        <v>-9.7222222222222206E-3</v>
      </c>
      <c r="I24" s="9"/>
      <c r="J24" s="9" t="str">
        <f>VLOOKUP(C24,впр!$A$2:$C$75,2)</f>
        <v>мл.мальчики</v>
      </c>
      <c r="K24" s="9">
        <f t="shared" si="3"/>
        <v>37</v>
      </c>
    </row>
    <row r="25" spans="1:11" s="10" customFormat="1" ht="18" customHeight="1" x14ac:dyDescent="0.25">
      <c r="A25" s="6">
        <f t="shared" ca="1" si="0"/>
        <v>0.84699368983758128</v>
      </c>
      <c r="B25" s="11" t="s">
        <v>76</v>
      </c>
      <c r="C25" s="5">
        <v>2009</v>
      </c>
      <c r="D25" s="5" t="s">
        <v>19</v>
      </c>
      <c r="E25" s="16">
        <v>154</v>
      </c>
      <c r="F25" s="17">
        <v>9.8958333333333398E-3</v>
      </c>
      <c r="G25" s="17"/>
      <c r="H25" s="17">
        <f t="shared" si="1"/>
        <v>-9.8958333333333398E-3</v>
      </c>
      <c r="I25" s="9"/>
      <c r="J25" s="9" t="str">
        <f>VLOOKUP(C25,впр!$A$2:$C$75,2)</f>
        <v>мл.мальчики</v>
      </c>
      <c r="K25" s="9">
        <f t="shared" si="3"/>
        <v>36</v>
      </c>
    </row>
    <row r="26" spans="1:11" s="10" customFormat="1" ht="18" customHeight="1" x14ac:dyDescent="0.25">
      <c r="A26" s="6">
        <f t="shared" ca="1" si="0"/>
        <v>9.7194815568253934E-2</v>
      </c>
      <c r="B26" s="11" t="s">
        <v>91</v>
      </c>
      <c r="C26" s="4">
        <v>2008</v>
      </c>
      <c r="D26" s="5" t="s">
        <v>19</v>
      </c>
      <c r="E26" s="16">
        <v>155</v>
      </c>
      <c r="F26" s="17">
        <v>1.0069444444444501E-2</v>
      </c>
      <c r="G26" s="17"/>
      <c r="H26" s="17">
        <f t="shared" si="1"/>
        <v>-1.0069444444444501E-2</v>
      </c>
      <c r="I26" s="9"/>
      <c r="J26" s="9" t="str">
        <f>VLOOKUP(C26,впр!$A$2:$C$75,2)</f>
        <v>ср.мальчики</v>
      </c>
      <c r="K26" s="9">
        <f t="shared" si="3"/>
        <v>35</v>
      </c>
    </row>
    <row r="27" spans="1:11" s="10" customFormat="1" ht="18" customHeight="1" x14ac:dyDescent="0.25">
      <c r="A27" s="6">
        <f t="shared" ca="1" si="0"/>
        <v>0.40126184169955847</v>
      </c>
      <c r="B27" s="12" t="s">
        <v>116</v>
      </c>
      <c r="C27" s="13">
        <v>2008</v>
      </c>
      <c r="D27" s="14" t="s">
        <v>19</v>
      </c>
      <c r="E27" s="16">
        <v>156</v>
      </c>
      <c r="F27" s="17">
        <v>1.0243055555555601E-2</v>
      </c>
      <c r="G27" s="17"/>
      <c r="H27" s="17">
        <f t="shared" si="1"/>
        <v>-1.0243055555555601E-2</v>
      </c>
      <c r="I27" s="9"/>
      <c r="J27" s="9" t="str">
        <f>VLOOKUP(C27,впр!$A$2:$C$75,2)</f>
        <v>ср.мальчики</v>
      </c>
      <c r="K27" s="9">
        <f t="shared" si="3"/>
        <v>34</v>
      </c>
    </row>
    <row r="28" spans="1:11" s="10" customFormat="1" ht="18" customHeight="1" x14ac:dyDescent="0.25">
      <c r="A28" s="6">
        <f t="shared" ca="1" si="0"/>
        <v>0.91472315830522799</v>
      </c>
      <c r="B28" s="11" t="s">
        <v>69</v>
      </c>
      <c r="C28" s="5">
        <v>2008</v>
      </c>
      <c r="D28" s="5" t="s">
        <v>34</v>
      </c>
      <c r="E28" s="16">
        <v>157</v>
      </c>
      <c r="F28" s="17">
        <v>1.0416666666666701E-2</v>
      </c>
      <c r="G28" s="17"/>
      <c r="H28" s="17">
        <f t="shared" si="1"/>
        <v>-1.0416666666666701E-2</v>
      </c>
      <c r="I28" s="9"/>
      <c r="J28" s="9" t="str">
        <f>VLOOKUP(C28,впр!$A$2:$C$75,2)</f>
        <v>ср.мальчики</v>
      </c>
      <c r="K28" s="9">
        <f t="shared" si="3"/>
        <v>33</v>
      </c>
    </row>
    <row r="29" spans="1:11" s="10" customFormat="1" ht="18" customHeight="1" x14ac:dyDescent="0.25">
      <c r="A29" s="6">
        <f t="shared" ca="1" si="0"/>
        <v>0.79594019146034067</v>
      </c>
      <c r="B29" s="11" t="s">
        <v>90</v>
      </c>
      <c r="C29" s="5">
        <v>2008</v>
      </c>
      <c r="D29" s="5" t="s">
        <v>19</v>
      </c>
      <c r="E29" s="16">
        <v>158</v>
      </c>
      <c r="F29" s="17">
        <v>1.0590277777777799E-2</v>
      </c>
      <c r="G29" s="17"/>
      <c r="H29" s="17">
        <f t="shared" si="1"/>
        <v>-1.0590277777777799E-2</v>
      </c>
      <c r="I29" s="9"/>
      <c r="J29" s="9" t="str">
        <f>VLOOKUP(C29,впр!$A$2:$C$75,2)</f>
        <v>ср.мальчики</v>
      </c>
      <c r="K29" s="9">
        <f t="shared" si="3"/>
        <v>32</v>
      </c>
    </row>
    <row r="30" spans="1:11" s="10" customFormat="1" ht="18" customHeight="1" x14ac:dyDescent="0.25">
      <c r="A30" s="6">
        <f t="shared" ca="1" si="0"/>
        <v>0.52818803965993588</v>
      </c>
      <c r="B30" s="11" t="s">
        <v>32</v>
      </c>
      <c r="C30" s="5">
        <v>2008</v>
      </c>
      <c r="D30" s="5" t="s">
        <v>19</v>
      </c>
      <c r="E30" s="16">
        <v>159</v>
      </c>
      <c r="F30" s="17">
        <v>1.0763888888888899E-2</v>
      </c>
      <c r="G30" s="17"/>
      <c r="H30" s="17">
        <f t="shared" ref="H30:H35" si="4">G30-F30</f>
        <v>-1.0763888888888899E-2</v>
      </c>
      <c r="I30" s="9"/>
      <c r="J30" s="9" t="str">
        <f>VLOOKUP(C30,впр!$A$2:$C$75,2)</f>
        <v>ср.мальчики</v>
      </c>
      <c r="K30" s="9">
        <f t="shared" si="3"/>
        <v>31</v>
      </c>
    </row>
    <row r="31" spans="1:11" s="10" customFormat="1" ht="18" customHeight="1" x14ac:dyDescent="0.25">
      <c r="A31" s="6">
        <f t="shared" ca="1" si="0"/>
        <v>8.0924857364184311E-2</v>
      </c>
      <c r="B31" s="11" t="s">
        <v>101</v>
      </c>
      <c r="C31" s="5">
        <v>2007</v>
      </c>
      <c r="D31" s="5" t="s">
        <v>19</v>
      </c>
      <c r="E31" s="16">
        <v>160</v>
      </c>
      <c r="F31" s="17">
        <v>1.0937499999999999E-2</v>
      </c>
      <c r="G31" s="17"/>
      <c r="H31" s="17">
        <f t="shared" si="4"/>
        <v>-1.0937499999999999E-2</v>
      </c>
      <c r="I31" s="9"/>
      <c r="J31" s="9" t="str">
        <f>VLOOKUP(C31,впр!$A$2:$C$75,2)</f>
        <v>ср.мальчики</v>
      </c>
      <c r="K31" s="9">
        <f t="shared" si="3"/>
        <v>30</v>
      </c>
    </row>
    <row r="32" spans="1:11" s="10" customFormat="1" ht="18" customHeight="1" x14ac:dyDescent="0.25">
      <c r="A32" s="6">
        <f t="shared" ca="1" si="0"/>
        <v>0.99008258602130206</v>
      </c>
      <c r="B32" s="11" t="s">
        <v>115</v>
      </c>
      <c r="C32" s="5">
        <v>2008</v>
      </c>
      <c r="D32" s="5" t="s">
        <v>57</v>
      </c>
      <c r="E32" s="16">
        <v>161</v>
      </c>
      <c r="F32" s="17">
        <v>1.1111111111111099E-2</v>
      </c>
      <c r="G32" s="17"/>
      <c r="H32" s="17">
        <f t="shared" si="4"/>
        <v>-1.1111111111111099E-2</v>
      </c>
      <c r="I32" s="9"/>
      <c r="J32" s="9" t="str">
        <f>VLOOKUP(C32,впр!$A$2:$C$75,2)</f>
        <v>ср.мальчики</v>
      </c>
      <c r="K32" s="9">
        <f t="shared" si="3"/>
        <v>29</v>
      </c>
    </row>
    <row r="33" spans="1:11" s="10" customFormat="1" ht="18" customHeight="1" x14ac:dyDescent="0.25">
      <c r="A33" s="6">
        <f t="shared" ca="1" si="0"/>
        <v>2.2434641396892663E-2</v>
      </c>
      <c r="B33" s="12" t="s">
        <v>68</v>
      </c>
      <c r="C33" s="13">
        <v>2008</v>
      </c>
      <c r="D33" s="13" t="s">
        <v>34</v>
      </c>
      <c r="E33" s="16">
        <v>162</v>
      </c>
      <c r="F33" s="17">
        <v>1.1284722222222199E-2</v>
      </c>
      <c r="G33" s="17"/>
      <c r="H33" s="17">
        <f t="shared" si="4"/>
        <v>-1.1284722222222199E-2</v>
      </c>
      <c r="I33" s="9"/>
      <c r="J33" s="9" t="str">
        <f>VLOOKUP(C33,впр!$A$2:$C$75,2)</f>
        <v>ср.мальчики</v>
      </c>
      <c r="K33" s="9">
        <f t="shared" si="3"/>
        <v>28</v>
      </c>
    </row>
    <row r="34" spans="1:11" s="10" customFormat="1" ht="18" customHeight="1" x14ac:dyDescent="0.25">
      <c r="A34" s="6">
        <f t="shared" ca="1" si="0"/>
        <v>0.1707647355446692</v>
      </c>
      <c r="B34" s="11" t="s">
        <v>114</v>
      </c>
      <c r="C34" s="5">
        <v>2008</v>
      </c>
      <c r="D34" s="5" t="s">
        <v>57</v>
      </c>
      <c r="E34" s="16">
        <v>163</v>
      </c>
      <c r="F34" s="17">
        <v>1.14583333333333E-2</v>
      </c>
      <c r="G34" s="17"/>
      <c r="H34" s="17">
        <f t="shared" si="4"/>
        <v>-1.14583333333333E-2</v>
      </c>
      <c r="I34" s="9"/>
      <c r="J34" s="9" t="str">
        <f>VLOOKUP(C34,впр!$A$2:$C$75,2)</f>
        <v>ср.мальчики</v>
      </c>
      <c r="K34" s="9">
        <f t="shared" si="3"/>
        <v>27</v>
      </c>
    </row>
    <row r="35" spans="1:11" s="10" customFormat="1" ht="18" customHeight="1" x14ac:dyDescent="0.25">
      <c r="A35" s="6">
        <f t="shared" ca="1" si="0"/>
        <v>0.57853788902324488</v>
      </c>
      <c r="B35" s="12" t="s">
        <v>119</v>
      </c>
      <c r="C35" s="13">
        <v>2008</v>
      </c>
      <c r="D35" s="13" t="s">
        <v>19</v>
      </c>
      <c r="E35" s="16">
        <v>164</v>
      </c>
      <c r="F35" s="17">
        <v>1.16319444444445E-2</v>
      </c>
      <c r="G35" s="17"/>
      <c r="H35" s="17">
        <f t="shared" si="4"/>
        <v>-1.16319444444445E-2</v>
      </c>
      <c r="I35" s="9"/>
      <c r="J35" s="9" t="str">
        <f>VLOOKUP(C35,впр!$A$2:$C$75,2)</f>
        <v>ср.мальчики</v>
      </c>
      <c r="K35" s="9">
        <f t="shared" si="3"/>
        <v>26</v>
      </c>
    </row>
    <row r="36" spans="1:11" s="10" customFormat="1" ht="18" customHeight="1" x14ac:dyDescent="0.25">
      <c r="A36" s="6">
        <f t="shared" ca="1" si="0"/>
        <v>0.44377441386080518</v>
      </c>
      <c r="B36" s="11" t="s">
        <v>70</v>
      </c>
      <c r="C36" s="5">
        <v>2008</v>
      </c>
      <c r="D36" s="5" t="s">
        <v>34</v>
      </c>
      <c r="E36" s="16">
        <v>165</v>
      </c>
      <c r="F36" s="17">
        <v>1.18055555555556E-2</v>
      </c>
      <c r="G36" s="17"/>
      <c r="H36" s="17">
        <f t="shared" ref="H36:H65" si="5">G36-F36</f>
        <v>-1.18055555555556E-2</v>
      </c>
      <c r="I36" s="9"/>
      <c r="J36" s="9" t="str">
        <f>VLOOKUP(C36,впр!$A$2:$C$75,2)</f>
        <v>ср.мальчики</v>
      </c>
      <c r="K36" s="9">
        <f t="shared" si="3"/>
        <v>25</v>
      </c>
    </row>
    <row r="37" spans="1:11" s="10" customFormat="1" ht="18" customHeight="1" x14ac:dyDescent="0.25">
      <c r="A37" s="6">
        <f t="shared" ca="1" si="0"/>
        <v>0.90530611477534062</v>
      </c>
      <c r="B37" s="11" t="s">
        <v>110</v>
      </c>
      <c r="C37" s="5">
        <v>2007</v>
      </c>
      <c r="D37" s="5" t="s">
        <v>19</v>
      </c>
      <c r="E37" s="16">
        <v>166</v>
      </c>
      <c r="F37" s="17">
        <v>1.19791666666667E-2</v>
      </c>
      <c r="G37" s="17"/>
      <c r="H37" s="17">
        <f t="shared" si="5"/>
        <v>-1.19791666666667E-2</v>
      </c>
      <c r="I37" s="9"/>
      <c r="J37" s="9" t="str">
        <f>VLOOKUP(C37,впр!$A$2:$C$75,2)</f>
        <v>ср.мальчики</v>
      </c>
      <c r="K37" s="9">
        <f t="shared" si="3"/>
        <v>24</v>
      </c>
    </row>
    <row r="38" spans="1:11" s="10" customFormat="1" ht="18" customHeight="1" x14ac:dyDescent="0.25">
      <c r="A38" s="6">
        <f t="shared" ref="A38:A59" ca="1" si="6">RAND()</f>
        <v>0.43722048759908061</v>
      </c>
      <c r="B38" s="11" t="s">
        <v>113</v>
      </c>
      <c r="C38" s="5">
        <v>2008</v>
      </c>
      <c r="D38" s="5" t="s">
        <v>19</v>
      </c>
      <c r="E38" s="16">
        <v>167</v>
      </c>
      <c r="F38" s="17">
        <v>1.2152777777777801E-2</v>
      </c>
      <c r="G38" s="17"/>
      <c r="H38" s="17">
        <f t="shared" si="5"/>
        <v>-1.2152777777777801E-2</v>
      </c>
      <c r="I38" s="9"/>
      <c r="J38" s="9" t="str">
        <f>VLOOKUP(C38,впр!$A$2:$C$75,2)</f>
        <v>ср.мальчики</v>
      </c>
      <c r="K38" s="9">
        <f t="shared" ref="K38:K74" si="7">RANK(H38,$H$6:$H$74,1)</f>
        <v>23</v>
      </c>
    </row>
    <row r="39" spans="1:11" s="10" customFormat="1" ht="18" customHeight="1" x14ac:dyDescent="0.25">
      <c r="A39" s="6">
        <f t="shared" ca="1" si="6"/>
        <v>0.81026540034004513</v>
      </c>
      <c r="B39" s="12" t="s">
        <v>53</v>
      </c>
      <c r="C39" s="13">
        <v>2006</v>
      </c>
      <c r="D39" s="13" t="s">
        <v>19</v>
      </c>
      <c r="E39" s="16">
        <v>168</v>
      </c>
      <c r="F39" s="17">
        <v>1.2326388888888901E-2</v>
      </c>
      <c r="G39" s="17"/>
      <c r="H39" s="17">
        <f t="shared" si="5"/>
        <v>-1.2326388888888901E-2</v>
      </c>
      <c r="I39" s="9"/>
      <c r="J39" s="9" t="str">
        <f>VLOOKUP(C39,впр!$A$2:$C$75,2)</f>
        <v>ср.юноши</v>
      </c>
      <c r="K39" s="9">
        <f t="shared" si="7"/>
        <v>22</v>
      </c>
    </row>
    <row r="40" spans="1:11" s="10" customFormat="1" ht="18" customHeight="1" x14ac:dyDescent="0.25">
      <c r="A40" s="6">
        <f t="shared" ca="1" si="6"/>
        <v>1.1803134532041848E-2</v>
      </c>
      <c r="B40" s="11" t="s">
        <v>111</v>
      </c>
      <c r="C40" s="5">
        <v>2006</v>
      </c>
      <c r="D40" s="5" t="s">
        <v>19</v>
      </c>
      <c r="E40" s="16">
        <v>169</v>
      </c>
      <c r="F40" s="17">
        <v>1.2500000000000001E-2</v>
      </c>
      <c r="G40" s="17"/>
      <c r="H40" s="17">
        <f t="shared" si="5"/>
        <v>-1.2500000000000001E-2</v>
      </c>
      <c r="I40" s="9"/>
      <c r="J40" s="9" t="str">
        <f>VLOOKUP(C40,впр!$A$2:$C$75,2)</f>
        <v>ср.юноши</v>
      </c>
      <c r="K40" s="9">
        <f t="shared" si="7"/>
        <v>21</v>
      </c>
    </row>
    <row r="41" spans="1:11" s="10" customFormat="1" ht="18" customHeight="1" x14ac:dyDescent="0.25">
      <c r="A41" s="6">
        <f t="shared" ca="1" si="6"/>
        <v>0.49910203405921738</v>
      </c>
      <c r="B41" s="11" t="s">
        <v>50</v>
      </c>
      <c r="C41" s="5">
        <v>2006</v>
      </c>
      <c r="D41" s="5" t="s">
        <v>19</v>
      </c>
      <c r="E41" s="16">
        <v>170</v>
      </c>
      <c r="F41" s="17">
        <v>1.2673611111111101E-2</v>
      </c>
      <c r="G41" s="17"/>
      <c r="H41" s="17">
        <f t="shared" si="5"/>
        <v>-1.2673611111111101E-2</v>
      </c>
      <c r="I41" s="9"/>
      <c r="J41" s="9" t="str">
        <f>VLOOKUP(C41,впр!$A$2:$C$75,2)</f>
        <v>ср.юноши</v>
      </c>
      <c r="K41" s="9">
        <f t="shared" si="7"/>
        <v>20</v>
      </c>
    </row>
    <row r="42" spans="1:11" s="10" customFormat="1" ht="18" customHeight="1" x14ac:dyDescent="0.25">
      <c r="A42" s="6">
        <f t="shared" ca="1" si="6"/>
        <v>0.72175845793459259</v>
      </c>
      <c r="B42" s="11" t="s">
        <v>117</v>
      </c>
      <c r="C42" s="5">
        <v>2006</v>
      </c>
      <c r="D42" s="5" t="s">
        <v>19</v>
      </c>
      <c r="E42" s="16">
        <v>171</v>
      </c>
      <c r="F42" s="17">
        <v>1.2847222222222201E-2</v>
      </c>
      <c r="G42" s="17"/>
      <c r="H42" s="17">
        <f t="shared" si="5"/>
        <v>-1.2847222222222201E-2</v>
      </c>
      <c r="I42" s="9"/>
      <c r="J42" s="9" t="str">
        <f>VLOOKUP(C42,впр!$A$2:$C$75,2)</f>
        <v>ср.юноши</v>
      </c>
      <c r="K42" s="9">
        <f t="shared" si="7"/>
        <v>19</v>
      </c>
    </row>
    <row r="43" spans="1:11" s="10" customFormat="1" ht="18" customHeight="1" x14ac:dyDescent="0.25">
      <c r="A43" s="6">
        <f t="shared" ca="1" si="6"/>
        <v>0.79239608395822769</v>
      </c>
      <c r="B43" s="11" t="s">
        <v>73</v>
      </c>
      <c r="C43" s="5">
        <v>2005</v>
      </c>
      <c r="D43" s="5" t="s">
        <v>34</v>
      </c>
      <c r="E43" s="16">
        <v>172</v>
      </c>
      <c r="F43" s="17">
        <v>1.3020833333333299E-2</v>
      </c>
      <c r="G43" s="17"/>
      <c r="H43" s="17">
        <f t="shared" si="5"/>
        <v>-1.3020833333333299E-2</v>
      </c>
      <c r="I43" s="9"/>
      <c r="J43" s="9" t="str">
        <f>VLOOKUP(C43,впр!$A$2:$C$75,2)</f>
        <v>ср.юноши</v>
      </c>
      <c r="K43" s="9">
        <f t="shared" si="7"/>
        <v>18</v>
      </c>
    </row>
    <row r="44" spans="1:11" s="10" customFormat="1" ht="18" customHeight="1" x14ac:dyDescent="0.25">
      <c r="A44" s="6">
        <f t="shared" ca="1" si="6"/>
        <v>0.7522111181349892</v>
      </c>
      <c r="B44" s="11" t="s">
        <v>72</v>
      </c>
      <c r="C44" s="5">
        <v>2006</v>
      </c>
      <c r="D44" s="5" t="s">
        <v>34</v>
      </c>
      <c r="E44" s="16">
        <v>173</v>
      </c>
      <c r="F44" s="17">
        <v>1.31944444444445E-2</v>
      </c>
      <c r="G44" s="17"/>
      <c r="H44" s="17">
        <f t="shared" si="5"/>
        <v>-1.31944444444445E-2</v>
      </c>
      <c r="I44" s="9"/>
      <c r="J44" s="9" t="str">
        <f>VLOOKUP(C44,впр!$A$2:$C$75,2)</f>
        <v>ср.юноши</v>
      </c>
      <c r="K44" s="9">
        <f t="shared" si="7"/>
        <v>17</v>
      </c>
    </row>
    <row r="45" spans="1:11" s="10" customFormat="1" ht="18" customHeight="1" x14ac:dyDescent="0.25">
      <c r="A45" s="6">
        <f t="shared" ca="1" si="6"/>
        <v>0.38992071633145198</v>
      </c>
      <c r="B45" s="11" t="s">
        <v>71</v>
      </c>
      <c r="C45" s="5">
        <v>2006</v>
      </c>
      <c r="D45" s="5" t="s">
        <v>34</v>
      </c>
      <c r="E45" s="16">
        <v>174</v>
      </c>
      <c r="F45" s="17">
        <v>1.33680555555556E-2</v>
      </c>
      <c r="G45" s="17"/>
      <c r="H45" s="17">
        <f t="shared" si="5"/>
        <v>-1.33680555555556E-2</v>
      </c>
      <c r="I45" s="9"/>
      <c r="J45" s="9" t="str">
        <f>VLOOKUP(C45,впр!$A$2:$C$75,2)</f>
        <v>ср.юноши</v>
      </c>
      <c r="K45" s="9">
        <f t="shared" si="7"/>
        <v>16</v>
      </c>
    </row>
    <row r="46" spans="1:11" s="10" customFormat="1" ht="18" customHeight="1" x14ac:dyDescent="0.25">
      <c r="A46" s="6">
        <f t="shared" ca="1" si="6"/>
        <v>0.7041826755148467</v>
      </c>
      <c r="B46" s="11" t="s">
        <v>98</v>
      </c>
      <c r="C46" s="5">
        <v>2005</v>
      </c>
      <c r="D46" s="5" t="s">
        <v>19</v>
      </c>
      <c r="E46" s="16">
        <v>175</v>
      </c>
      <c r="F46" s="17">
        <v>1.35416666666667E-2</v>
      </c>
      <c r="G46" s="17"/>
      <c r="H46" s="17">
        <f t="shared" si="5"/>
        <v>-1.35416666666667E-2</v>
      </c>
      <c r="I46" s="9"/>
      <c r="J46" s="9" t="str">
        <f>VLOOKUP(C46,впр!$A$2:$C$75,2)</f>
        <v>ср.юноши</v>
      </c>
      <c r="K46" s="9">
        <f t="shared" si="7"/>
        <v>15</v>
      </c>
    </row>
    <row r="47" spans="1:11" s="10" customFormat="1" ht="18" customHeight="1" x14ac:dyDescent="0.25">
      <c r="A47" s="6">
        <f t="shared" ca="1" si="6"/>
        <v>0.62261343456442386</v>
      </c>
      <c r="B47" s="11" t="s">
        <v>39</v>
      </c>
      <c r="C47" s="5">
        <v>2006</v>
      </c>
      <c r="D47" s="5" t="s">
        <v>19</v>
      </c>
      <c r="E47" s="16">
        <v>176</v>
      </c>
      <c r="F47" s="17">
        <v>1.37152777777778E-2</v>
      </c>
      <c r="G47" s="17"/>
      <c r="H47" s="17">
        <f t="shared" si="5"/>
        <v>-1.37152777777778E-2</v>
      </c>
      <c r="I47" s="9"/>
      <c r="J47" s="9" t="str">
        <f>VLOOKUP(C47,впр!$A$2:$C$75,2)</f>
        <v>ср.юноши</v>
      </c>
      <c r="K47" s="9">
        <f t="shared" si="7"/>
        <v>14</v>
      </c>
    </row>
    <row r="48" spans="1:11" s="10" customFormat="1" ht="18" customHeight="1" x14ac:dyDescent="0.25">
      <c r="A48" s="6">
        <f t="shared" ca="1" si="6"/>
        <v>0.16946673044902294</v>
      </c>
      <c r="B48" s="11" t="s">
        <v>74</v>
      </c>
      <c r="C48" s="5">
        <v>2004</v>
      </c>
      <c r="D48" s="5" t="s">
        <v>34</v>
      </c>
      <c r="E48" s="16">
        <v>177</v>
      </c>
      <c r="F48" s="17">
        <v>1.38888888888889E-2</v>
      </c>
      <c r="G48" s="17"/>
      <c r="H48" s="17">
        <f t="shared" si="5"/>
        <v>-1.38888888888889E-2</v>
      </c>
      <c r="I48" s="9"/>
      <c r="J48" s="9" t="str">
        <f>VLOOKUP(C48,впр!$A$2:$C$75,2)</f>
        <v>ст.юноши</v>
      </c>
      <c r="K48" s="9">
        <f t="shared" si="7"/>
        <v>13</v>
      </c>
    </row>
    <row r="49" spans="1:11" s="10" customFormat="1" ht="18" customHeight="1" x14ac:dyDescent="0.25">
      <c r="A49" s="6">
        <f t="shared" ca="1" si="6"/>
        <v>0.78141576255132972</v>
      </c>
      <c r="B49" s="12" t="s">
        <v>109</v>
      </c>
      <c r="C49" s="13">
        <v>2003</v>
      </c>
      <c r="D49" s="13" t="s">
        <v>19</v>
      </c>
      <c r="E49" s="16">
        <v>178</v>
      </c>
      <c r="F49" s="17">
        <v>1.40625E-2</v>
      </c>
      <c r="G49" s="17"/>
      <c r="H49" s="17">
        <f t="shared" si="5"/>
        <v>-1.40625E-2</v>
      </c>
      <c r="I49" s="9"/>
      <c r="J49" s="9" t="str">
        <f>VLOOKUP(C49,впр!$A$2:$C$75,2)</f>
        <v>ст.юноши</v>
      </c>
      <c r="K49" s="9">
        <f t="shared" si="7"/>
        <v>12</v>
      </c>
    </row>
    <row r="50" spans="1:11" s="10" customFormat="1" ht="18" customHeight="1" x14ac:dyDescent="0.25">
      <c r="A50" s="6">
        <f t="shared" ca="1" si="6"/>
        <v>0.64833724484245314</v>
      </c>
      <c r="B50" s="11" t="s">
        <v>102</v>
      </c>
      <c r="C50" s="5">
        <v>2003</v>
      </c>
      <c r="D50" s="5" t="s">
        <v>19</v>
      </c>
      <c r="E50" s="16">
        <v>179</v>
      </c>
      <c r="F50" s="17">
        <v>1.42361111111111E-2</v>
      </c>
      <c r="G50" s="17"/>
      <c r="H50" s="17">
        <f t="shared" si="5"/>
        <v>-1.42361111111111E-2</v>
      </c>
      <c r="I50" s="9"/>
      <c r="J50" s="9" t="str">
        <f>VLOOKUP(C50,впр!$A$2:$C$75,2)</f>
        <v>ст.юноши</v>
      </c>
      <c r="K50" s="9">
        <f t="shared" si="7"/>
        <v>11</v>
      </c>
    </row>
    <row r="51" spans="1:11" s="10" customFormat="1" ht="18" customHeight="1" x14ac:dyDescent="0.25">
      <c r="A51" s="6">
        <f t="shared" ca="1" si="6"/>
        <v>0.96813479316941187</v>
      </c>
      <c r="B51" s="12" t="s">
        <v>103</v>
      </c>
      <c r="C51" s="13">
        <v>2004</v>
      </c>
      <c r="D51" s="13" t="s">
        <v>19</v>
      </c>
      <c r="E51" s="16">
        <v>180</v>
      </c>
      <c r="F51" s="17">
        <v>1.4409722222222201E-2</v>
      </c>
      <c r="G51" s="17"/>
      <c r="H51" s="17">
        <f t="shared" si="5"/>
        <v>-1.4409722222222201E-2</v>
      </c>
      <c r="I51" s="9"/>
      <c r="J51" s="9" t="str">
        <f>VLOOKUP(C51,впр!$A$2:$C$75,2)</f>
        <v>ст.юноши</v>
      </c>
      <c r="K51" s="9">
        <f t="shared" si="7"/>
        <v>10</v>
      </c>
    </row>
    <row r="52" spans="1:11" s="10" customFormat="1" ht="18" customHeight="1" x14ac:dyDescent="0.25">
      <c r="A52" s="6">
        <f t="shared" ca="1" si="6"/>
        <v>0.66988762712580407</v>
      </c>
      <c r="B52" s="11" t="s">
        <v>48</v>
      </c>
      <c r="C52" s="5">
        <v>2004</v>
      </c>
      <c r="D52" s="5" t="s">
        <v>19</v>
      </c>
      <c r="E52" s="16">
        <v>181</v>
      </c>
      <c r="F52" s="17">
        <v>1.4583333333333301E-2</v>
      </c>
      <c r="G52" s="17"/>
      <c r="H52" s="17">
        <f t="shared" si="5"/>
        <v>-1.4583333333333301E-2</v>
      </c>
      <c r="I52" s="9"/>
      <c r="J52" s="9" t="str">
        <f>VLOOKUP(C52,впр!$A$2:$C$75,2)</f>
        <v>ст.юноши</v>
      </c>
      <c r="K52" s="9">
        <f t="shared" si="7"/>
        <v>9</v>
      </c>
    </row>
    <row r="53" spans="1:11" s="10" customFormat="1" ht="18" customHeight="1" x14ac:dyDescent="0.25">
      <c r="A53" s="6">
        <f t="shared" ca="1" si="6"/>
        <v>0.63108442563426637</v>
      </c>
      <c r="B53" s="11" t="s">
        <v>37</v>
      </c>
      <c r="C53" s="5">
        <v>2002</v>
      </c>
      <c r="D53" s="5" t="s">
        <v>34</v>
      </c>
      <c r="E53" s="16">
        <v>182</v>
      </c>
      <c r="F53" s="17">
        <v>1.47569444444445E-2</v>
      </c>
      <c r="G53" s="17"/>
      <c r="H53" s="17">
        <f t="shared" si="5"/>
        <v>-1.47569444444445E-2</v>
      </c>
      <c r="I53" s="9"/>
      <c r="J53" s="9" t="str">
        <f>VLOOKUP(C53,впр!$A$2:$C$75,2)</f>
        <v>мужчины</v>
      </c>
      <c r="K53" s="9">
        <f t="shared" si="7"/>
        <v>8</v>
      </c>
    </row>
    <row r="54" spans="1:11" s="10" customFormat="1" ht="18" customHeight="1" x14ac:dyDescent="0.25">
      <c r="A54" s="6">
        <f t="shared" ca="1" si="6"/>
        <v>0.60232675941471636</v>
      </c>
      <c r="B54" s="11" t="s">
        <v>106</v>
      </c>
      <c r="C54" s="5">
        <v>1994</v>
      </c>
      <c r="D54" s="5" t="s">
        <v>107</v>
      </c>
      <c r="E54" s="16">
        <v>183</v>
      </c>
      <c r="F54" s="17">
        <v>1.49305555555556E-2</v>
      </c>
      <c r="G54" s="17"/>
      <c r="H54" s="17">
        <f t="shared" si="5"/>
        <v>-1.49305555555556E-2</v>
      </c>
      <c r="I54" s="9"/>
      <c r="J54" s="9" t="str">
        <f>VLOOKUP(C54,впр!$A$2:$C$75,2)</f>
        <v>мужчины</v>
      </c>
      <c r="K54" s="9">
        <f t="shared" si="7"/>
        <v>7</v>
      </c>
    </row>
    <row r="55" spans="1:11" s="10" customFormat="1" ht="18" customHeight="1" x14ac:dyDescent="0.25">
      <c r="A55" s="6">
        <f t="shared" ca="1" si="6"/>
        <v>0.59659180258641187</v>
      </c>
      <c r="B55" s="11" t="s">
        <v>38</v>
      </c>
      <c r="C55" s="5">
        <v>1985</v>
      </c>
      <c r="D55" s="5" t="s">
        <v>34</v>
      </c>
      <c r="E55" s="16">
        <v>184</v>
      </c>
      <c r="F55" s="17">
        <v>1.51041666666667E-2</v>
      </c>
      <c r="G55" s="17"/>
      <c r="H55" s="17">
        <f t="shared" si="5"/>
        <v>-1.51041666666667E-2</v>
      </c>
      <c r="I55" s="9"/>
      <c r="J55" s="9" t="str">
        <f>VLOOKUP(C55,впр!$A$2:$C$75,2)</f>
        <v>мужчины</v>
      </c>
      <c r="K55" s="9">
        <f t="shared" si="7"/>
        <v>6</v>
      </c>
    </row>
    <row r="56" spans="1:11" s="10" customFormat="1" ht="18" customHeight="1" x14ac:dyDescent="0.25">
      <c r="A56" s="6">
        <f t="shared" ca="1" si="6"/>
        <v>0.73800257340437425</v>
      </c>
      <c r="B56" s="11" t="s">
        <v>75</v>
      </c>
      <c r="C56" s="5">
        <v>1986</v>
      </c>
      <c r="D56" s="5" t="s">
        <v>19</v>
      </c>
      <c r="E56" s="16">
        <v>185</v>
      </c>
      <c r="F56" s="17">
        <v>1.52777777777778E-2</v>
      </c>
      <c r="G56" s="17"/>
      <c r="H56" s="17">
        <f t="shared" si="5"/>
        <v>-1.52777777777778E-2</v>
      </c>
      <c r="I56" s="9"/>
      <c r="J56" s="9" t="str">
        <f>VLOOKUP(C56,впр!$A$2:$C$75,2)</f>
        <v>мужчины</v>
      </c>
      <c r="K56" s="9">
        <f t="shared" si="7"/>
        <v>5</v>
      </c>
    </row>
    <row r="57" spans="1:11" s="10" customFormat="1" ht="18" customHeight="1" x14ac:dyDescent="0.25">
      <c r="A57" s="6">
        <f t="shared" ca="1" si="6"/>
        <v>0.74720680609533408</v>
      </c>
      <c r="B57" s="11" t="s">
        <v>81</v>
      </c>
      <c r="C57" s="5">
        <v>1986</v>
      </c>
      <c r="D57" s="5" t="s">
        <v>19</v>
      </c>
      <c r="E57" s="16">
        <v>186</v>
      </c>
      <c r="F57" s="17">
        <v>1.54513888888889E-2</v>
      </c>
      <c r="G57" s="17"/>
      <c r="H57" s="17">
        <f t="shared" si="5"/>
        <v>-1.54513888888889E-2</v>
      </c>
      <c r="I57" s="9"/>
      <c r="J57" s="9" t="str">
        <f>VLOOKUP(C57,впр!$A$2:$C$75,2)</f>
        <v>мужчины</v>
      </c>
      <c r="K57" s="9">
        <f t="shared" si="7"/>
        <v>4</v>
      </c>
    </row>
    <row r="58" spans="1:11" s="10" customFormat="1" ht="18" customHeight="1" x14ac:dyDescent="0.25">
      <c r="A58" s="6">
        <f t="shared" ca="1" si="6"/>
        <v>0.35318562652248076</v>
      </c>
      <c r="B58" s="11" t="s">
        <v>44</v>
      </c>
      <c r="C58" s="5">
        <v>1988</v>
      </c>
      <c r="D58" s="5" t="s">
        <v>19</v>
      </c>
      <c r="E58" s="16">
        <v>187</v>
      </c>
      <c r="F58" s="17">
        <v>1.5625E-2</v>
      </c>
      <c r="G58" s="17"/>
      <c r="H58" s="17">
        <f t="shared" si="5"/>
        <v>-1.5625E-2</v>
      </c>
      <c r="I58" s="9"/>
      <c r="J58" s="9" t="str">
        <f>VLOOKUP(C58,впр!$A$2:$C$75,2)</f>
        <v>мужчины</v>
      </c>
      <c r="K58" s="9">
        <f t="shared" si="7"/>
        <v>3</v>
      </c>
    </row>
    <row r="59" spans="1:11" s="10" customFormat="1" ht="18" customHeight="1" x14ac:dyDescent="0.25">
      <c r="A59" s="6">
        <f t="shared" ca="1" si="6"/>
        <v>0.58142599245072357</v>
      </c>
      <c r="B59" s="11" t="s">
        <v>42</v>
      </c>
      <c r="C59" s="5">
        <v>1995</v>
      </c>
      <c r="D59" s="5" t="s">
        <v>41</v>
      </c>
      <c r="E59" s="16">
        <v>188</v>
      </c>
      <c r="F59" s="17">
        <v>1.57986111111111E-2</v>
      </c>
      <c r="G59" s="17"/>
      <c r="H59" s="17">
        <f t="shared" si="5"/>
        <v>-1.57986111111111E-2</v>
      </c>
      <c r="I59" s="9"/>
      <c r="J59" s="9" t="str">
        <f>VLOOKUP(C59,впр!$A$2:$C$75,2)</f>
        <v>мужчины</v>
      </c>
      <c r="K59" s="9">
        <f t="shared" si="7"/>
        <v>2</v>
      </c>
    </row>
    <row r="60" spans="1:11" s="10" customFormat="1" ht="18" customHeight="1" x14ac:dyDescent="0.25">
      <c r="A60" s="6">
        <f t="shared" ref="A60:A68" ca="1" si="8">RAND()</f>
        <v>0.5392107259083474</v>
      </c>
      <c r="B60" s="12" t="s">
        <v>123</v>
      </c>
      <c r="C60" s="13">
        <v>2009</v>
      </c>
      <c r="D60" s="13" t="s">
        <v>19</v>
      </c>
      <c r="E60" s="16">
        <v>189</v>
      </c>
      <c r="F60" s="17">
        <v>1.5972222222222224E-2</v>
      </c>
      <c r="G60" s="17"/>
      <c r="H60" s="17">
        <f t="shared" si="5"/>
        <v>-1.5972222222222224E-2</v>
      </c>
      <c r="I60" s="9"/>
      <c r="J60" s="9" t="str">
        <f>VLOOKUP(C60,впр!$A$2:$C$75,2)</f>
        <v>мл.мальчики</v>
      </c>
      <c r="K60" s="9">
        <f t="shared" si="7"/>
        <v>1</v>
      </c>
    </row>
    <row r="61" spans="1:11" s="10" customFormat="1" ht="18" customHeight="1" x14ac:dyDescent="0.25">
      <c r="A61" s="6">
        <f t="shared" ca="1" si="8"/>
        <v>0.48799919701605776</v>
      </c>
      <c r="B61" s="11"/>
      <c r="C61" s="5"/>
      <c r="D61" s="5"/>
      <c r="E61" s="16"/>
      <c r="F61" s="17"/>
      <c r="G61" s="17"/>
      <c r="H61" s="17">
        <f t="shared" si="5"/>
        <v>0</v>
      </c>
      <c r="I61" s="9"/>
      <c r="J61" s="9" t="e">
        <f>VLOOKUP(C61,впр!$A$2:$C$75,2)</f>
        <v>#N/A</v>
      </c>
      <c r="K61" s="9">
        <f t="shared" si="7"/>
        <v>56</v>
      </c>
    </row>
    <row r="62" spans="1:11" s="10" customFormat="1" ht="18" customHeight="1" x14ac:dyDescent="0.25">
      <c r="A62" s="6">
        <f t="shared" ca="1" si="8"/>
        <v>0.36714286296493381</v>
      </c>
      <c r="B62" s="11"/>
      <c r="C62" s="5"/>
      <c r="D62" s="5"/>
      <c r="E62" s="16"/>
      <c r="F62" s="17"/>
      <c r="G62" s="17"/>
      <c r="H62" s="17">
        <f t="shared" si="5"/>
        <v>0</v>
      </c>
      <c r="I62" s="9"/>
      <c r="J62" s="9" t="e">
        <f>VLOOKUP(C62,впр!$A$2:$C$75,2)</f>
        <v>#N/A</v>
      </c>
      <c r="K62" s="9">
        <f t="shared" si="7"/>
        <v>56</v>
      </c>
    </row>
    <row r="63" spans="1:11" s="10" customFormat="1" ht="18" customHeight="1" x14ac:dyDescent="0.25">
      <c r="A63" s="6">
        <f t="shared" ca="1" si="8"/>
        <v>0.79431646751149354</v>
      </c>
      <c r="B63" s="11"/>
      <c r="C63" s="5"/>
      <c r="D63" s="5"/>
      <c r="E63" s="16"/>
      <c r="F63" s="17"/>
      <c r="G63" s="17"/>
      <c r="H63" s="17">
        <f t="shared" si="5"/>
        <v>0</v>
      </c>
      <c r="I63" s="9"/>
      <c r="J63" s="9" t="e">
        <f>VLOOKUP(C63,впр!$A$2:$C$75,2)</f>
        <v>#N/A</v>
      </c>
      <c r="K63" s="9">
        <f t="shared" si="7"/>
        <v>56</v>
      </c>
    </row>
    <row r="64" spans="1:11" s="10" customFormat="1" ht="18" customHeight="1" x14ac:dyDescent="0.25">
      <c r="A64" s="6">
        <f t="shared" ca="1" si="8"/>
        <v>0.82534343160489554</v>
      </c>
      <c r="B64" s="11"/>
      <c r="C64" s="5"/>
      <c r="D64" s="5"/>
      <c r="E64" s="16"/>
      <c r="F64" s="17"/>
      <c r="G64" s="17"/>
      <c r="H64" s="17">
        <f t="shared" si="5"/>
        <v>0</v>
      </c>
      <c r="I64" s="9"/>
      <c r="J64" s="9" t="e">
        <f>VLOOKUP(C64,впр!$A$2:$C$75,2)</f>
        <v>#N/A</v>
      </c>
      <c r="K64" s="9">
        <f t="shared" si="7"/>
        <v>56</v>
      </c>
    </row>
    <row r="65" spans="1:11" s="10" customFormat="1" ht="18" customHeight="1" x14ac:dyDescent="0.25">
      <c r="A65" s="6">
        <f t="shared" ca="1" si="8"/>
        <v>0.75185237313053799</v>
      </c>
      <c r="B65" s="11"/>
      <c r="C65" s="5"/>
      <c r="D65" s="5"/>
      <c r="E65" s="16"/>
      <c r="F65" s="17"/>
      <c r="G65" s="17"/>
      <c r="H65" s="17">
        <f t="shared" si="5"/>
        <v>0</v>
      </c>
      <c r="I65" s="9"/>
      <c r="J65" s="9" t="e">
        <f>VLOOKUP(C65,впр!$A$2:$C$75,2)</f>
        <v>#N/A</v>
      </c>
      <c r="K65" s="9">
        <f t="shared" si="7"/>
        <v>56</v>
      </c>
    </row>
    <row r="66" spans="1:11" s="10" customFormat="1" ht="18" customHeight="1" x14ac:dyDescent="0.25">
      <c r="A66" s="6">
        <f t="shared" ca="1" si="8"/>
        <v>0.29226086593334222</v>
      </c>
      <c r="B66" s="11"/>
      <c r="C66" s="5"/>
      <c r="D66" s="5"/>
      <c r="E66" s="16"/>
      <c r="F66" s="17"/>
      <c r="G66" s="17"/>
      <c r="H66" s="17">
        <f t="shared" ref="H66:H74" si="9">G66-F66</f>
        <v>0</v>
      </c>
      <c r="I66" s="9"/>
      <c r="J66" s="9" t="e">
        <f>VLOOKUP(C66,впр!$A$2:$C$75,2)</f>
        <v>#N/A</v>
      </c>
      <c r="K66" s="9">
        <f t="shared" si="7"/>
        <v>56</v>
      </c>
    </row>
    <row r="67" spans="1:11" s="10" customFormat="1" ht="18" customHeight="1" x14ac:dyDescent="0.25">
      <c r="A67" s="6">
        <f t="shared" ca="1" si="8"/>
        <v>0.34876612254236383</v>
      </c>
      <c r="B67" s="12"/>
      <c r="C67" s="13"/>
      <c r="D67" s="13"/>
      <c r="E67" s="16"/>
      <c r="F67" s="17"/>
      <c r="G67" s="17"/>
      <c r="H67" s="17">
        <f t="shared" si="9"/>
        <v>0</v>
      </c>
      <c r="I67" s="9"/>
      <c r="J67" s="9" t="e">
        <f>VLOOKUP(C67,впр!$A$2:$C$75,2)</f>
        <v>#N/A</v>
      </c>
      <c r="K67" s="9">
        <f t="shared" si="7"/>
        <v>56</v>
      </c>
    </row>
    <row r="68" spans="1:11" s="10" customFormat="1" ht="18" customHeight="1" x14ac:dyDescent="0.25">
      <c r="A68" s="6">
        <f t="shared" ca="1" si="8"/>
        <v>3.3004347065331952E-2</v>
      </c>
      <c r="B68" s="11"/>
      <c r="C68" s="5"/>
      <c r="D68" s="5"/>
      <c r="E68" s="16"/>
      <c r="F68" s="17"/>
      <c r="G68" s="17"/>
      <c r="H68" s="17">
        <f t="shared" si="9"/>
        <v>0</v>
      </c>
      <c r="I68" s="9"/>
      <c r="J68" s="9" t="e">
        <f>VLOOKUP(C68,впр!$A$2:$C$75,2)</f>
        <v>#N/A</v>
      </c>
      <c r="K68" s="9">
        <f t="shared" si="7"/>
        <v>56</v>
      </c>
    </row>
    <row r="69" spans="1:11" s="10" customFormat="1" ht="18" customHeight="1" x14ac:dyDescent="0.25">
      <c r="A69" s="6">
        <f t="shared" ref="A69:A74" ca="1" si="10">RAND()</f>
        <v>0.62795979592327111</v>
      </c>
      <c r="B69" s="11"/>
      <c r="C69" s="5"/>
      <c r="D69" s="5"/>
      <c r="E69" s="16"/>
      <c r="F69" s="17"/>
      <c r="G69" s="17"/>
      <c r="H69" s="17">
        <f t="shared" si="9"/>
        <v>0</v>
      </c>
      <c r="I69" s="9"/>
      <c r="J69" s="9" t="e">
        <f>VLOOKUP(C69,впр!$A$2:$C$75,2)</f>
        <v>#N/A</v>
      </c>
      <c r="K69" s="9">
        <f t="shared" si="7"/>
        <v>56</v>
      </c>
    </row>
    <row r="70" spans="1:11" s="10" customFormat="1" ht="18" customHeight="1" x14ac:dyDescent="0.25">
      <c r="A70" s="6">
        <f t="shared" ca="1" si="10"/>
        <v>0.55119695763822418</v>
      </c>
      <c r="B70" s="12"/>
      <c r="C70" s="13"/>
      <c r="D70" s="13"/>
      <c r="E70" s="16"/>
      <c r="F70" s="17"/>
      <c r="G70" s="17"/>
      <c r="H70" s="17">
        <f t="shared" si="9"/>
        <v>0</v>
      </c>
      <c r="I70" s="9"/>
      <c r="J70" s="9" t="e">
        <f>VLOOKUP(C70,впр!$A$2:$C$75,2)</f>
        <v>#N/A</v>
      </c>
      <c r="K70" s="9">
        <f t="shared" si="7"/>
        <v>56</v>
      </c>
    </row>
    <row r="71" spans="1:11" s="10" customFormat="1" ht="18" customHeight="1" x14ac:dyDescent="0.25">
      <c r="A71" s="6">
        <f t="shared" ca="1" si="10"/>
        <v>0.71371293684360548</v>
      </c>
      <c r="B71" s="11"/>
      <c r="C71" s="5"/>
      <c r="D71" s="5"/>
      <c r="E71" s="16"/>
      <c r="F71" s="17"/>
      <c r="G71" s="17"/>
      <c r="H71" s="17">
        <f t="shared" si="9"/>
        <v>0</v>
      </c>
      <c r="I71" s="9"/>
      <c r="J71" s="9" t="e">
        <f>VLOOKUP(C71,впр!$A$2:$C$75,2)</f>
        <v>#N/A</v>
      </c>
      <c r="K71" s="9">
        <f t="shared" si="7"/>
        <v>56</v>
      </c>
    </row>
    <row r="72" spans="1:11" s="10" customFormat="1" ht="18" customHeight="1" x14ac:dyDescent="0.25">
      <c r="A72" s="6">
        <f t="shared" ca="1" si="10"/>
        <v>0.12112425058145837</v>
      </c>
      <c r="B72" s="11"/>
      <c r="C72" s="5"/>
      <c r="D72" s="5"/>
      <c r="E72" s="16"/>
      <c r="F72" s="17"/>
      <c r="G72" s="17"/>
      <c r="H72" s="17">
        <f t="shared" si="9"/>
        <v>0</v>
      </c>
      <c r="I72" s="9"/>
      <c r="J72" s="9" t="e">
        <f>VLOOKUP(C72,впр!$A$2:$C$75,2)</f>
        <v>#N/A</v>
      </c>
      <c r="K72" s="9">
        <f t="shared" si="7"/>
        <v>56</v>
      </c>
    </row>
    <row r="73" spans="1:11" s="10" customFormat="1" ht="18" customHeight="1" x14ac:dyDescent="0.25">
      <c r="A73" s="6">
        <f t="shared" ca="1" si="10"/>
        <v>0.49797286552801057</v>
      </c>
      <c r="B73" s="11"/>
      <c r="C73" s="5"/>
      <c r="D73" s="5"/>
      <c r="E73" s="16"/>
      <c r="F73" s="17"/>
      <c r="G73" s="17"/>
      <c r="H73" s="17">
        <f t="shared" si="9"/>
        <v>0</v>
      </c>
      <c r="I73" s="9"/>
      <c r="J73" s="9" t="e">
        <f>VLOOKUP(C73,впр!$A$2:$C$75,2)</f>
        <v>#N/A</v>
      </c>
      <c r="K73" s="9">
        <f t="shared" si="7"/>
        <v>56</v>
      </c>
    </row>
    <row r="74" spans="1:11" s="10" customFormat="1" ht="18" customHeight="1" x14ac:dyDescent="0.25">
      <c r="A74" s="6">
        <f t="shared" ca="1" si="10"/>
        <v>0.66815942464825362</v>
      </c>
      <c r="B74" s="11"/>
      <c r="C74" s="5"/>
      <c r="D74" s="5"/>
      <c r="E74" s="16"/>
      <c r="F74" s="17"/>
      <c r="G74" s="17"/>
      <c r="H74" s="17">
        <f t="shared" si="9"/>
        <v>0</v>
      </c>
      <c r="I74" s="9"/>
      <c r="J74" s="9" t="e">
        <f>VLOOKUP(C74,впр!$A$2:$C$75,2)</f>
        <v>#N/A</v>
      </c>
      <c r="K74" s="9">
        <f t="shared" si="7"/>
        <v>56</v>
      </c>
    </row>
    <row r="75" spans="1:11" x14ac:dyDescent="0.25">
      <c r="A75" s="19"/>
      <c r="B75" s="3"/>
      <c r="C75" s="19"/>
      <c r="D75" s="19"/>
      <c r="E75" s="19"/>
      <c r="F75" s="1"/>
      <c r="G75" s="1"/>
      <c r="H75" s="1"/>
      <c r="I75" s="2"/>
      <c r="J75" s="2"/>
      <c r="K75" s="2"/>
    </row>
    <row r="76" spans="1:11" x14ac:dyDescent="0.25">
      <c r="A76" s="24" t="s">
        <v>18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19"/>
      <c r="B77" s="3"/>
      <c r="C77" s="19"/>
      <c r="D77" s="19"/>
      <c r="E77" s="19"/>
      <c r="F77" s="1"/>
      <c r="G77" s="1"/>
      <c r="H77" s="1"/>
      <c r="I77" s="2"/>
      <c r="J77" s="2"/>
      <c r="K77" s="2"/>
    </row>
    <row r="78" spans="1:11" x14ac:dyDescent="0.25">
      <c r="A78" s="19"/>
      <c r="B78" s="3"/>
      <c r="C78" s="19"/>
      <c r="D78" s="19"/>
      <c r="E78" s="19"/>
      <c r="F78" s="1"/>
      <c r="G78" s="1"/>
      <c r="H78" s="1"/>
      <c r="I78" s="2"/>
      <c r="J78" s="2"/>
      <c r="K78" s="2"/>
    </row>
    <row r="79" spans="1:11" x14ac:dyDescent="0.25">
      <c r="A79" s="19"/>
      <c r="B79" s="3"/>
      <c r="C79" s="19"/>
      <c r="D79" s="19"/>
      <c r="E79" s="19"/>
      <c r="F79" s="1"/>
      <c r="G79" s="1"/>
      <c r="H79" s="1"/>
      <c r="I79" s="2"/>
      <c r="J79" s="2"/>
      <c r="K79" s="2"/>
    </row>
    <row r="80" spans="1:11" x14ac:dyDescent="0.25">
      <c r="A80" s="19"/>
      <c r="B80" s="3"/>
      <c r="C80" s="19"/>
      <c r="D80" s="19"/>
      <c r="E80" s="19"/>
      <c r="F80" s="1"/>
      <c r="G80" s="1"/>
      <c r="H80" s="1"/>
      <c r="I80" s="2"/>
      <c r="J80" s="2"/>
      <c r="K80" s="2"/>
    </row>
  </sheetData>
  <sortState ref="A53:D59">
    <sortCondition ref="A53:A59"/>
  </sortState>
  <mergeCells count="15">
    <mergeCell ref="A76:K76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 2021&amp;RМальчики, юноши, мужчины,Страница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46" workbookViewId="0">
      <selection activeCell="H65" sqref="H65"/>
    </sheetView>
  </sheetViews>
  <sheetFormatPr defaultRowHeight="15" x14ac:dyDescent="0.25"/>
  <cols>
    <col min="2" max="2" width="13.28515625" customWidth="1"/>
    <col min="3" max="3" width="11.85546875" customWidth="1"/>
  </cols>
  <sheetData>
    <row r="1" spans="1:3" x14ac:dyDescent="0.25">
      <c r="A1">
        <v>1940</v>
      </c>
      <c r="B1" t="s">
        <v>12</v>
      </c>
      <c r="C1" t="s">
        <v>13</v>
      </c>
    </row>
    <row r="2" spans="1:3" x14ac:dyDescent="0.25">
      <c r="A2">
        <v>1941</v>
      </c>
      <c r="B2" t="s">
        <v>12</v>
      </c>
      <c r="C2" t="s">
        <v>13</v>
      </c>
    </row>
    <row r="3" spans="1:3" x14ac:dyDescent="0.25">
      <c r="A3">
        <v>1942</v>
      </c>
      <c r="B3" t="s">
        <v>12</v>
      </c>
      <c r="C3" t="s">
        <v>13</v>
      </c>
    </row>
    <row r="4" spans="1:3" x14ac:dyDescent="0.25">
      <c r="A4">
        <v>1943</v>
      </c>
      <c r="B4" t="s">
        <v>12</v>
      </c>
      <c r="C4" t="s">
        <v>13</v>
      </c>
    </row>
    <row r="5" spans="1:3" x14ac:dyDescent="0.25">
      <c r="A5">
        <v>1944</v>
      </c>
      <c r="B5" t="s">
        <v>12</v>
      </c>
      <c r="C5" t="s">
        <v>13</v>
      </c>
    </row>
    <row r="6" spans="1:3" x14ac:dyDescent="0.25">
      <c r="A6">
        <v>1945</v>
      </c>
      <c r="B6" t="s">
        <v>12</v>
      </c>
      <c r="C6" t="s">
        <v>13</v>
      </c>
    </row>
    <row r="7" spans="1:3" x14ac:dyDescent="0.25">
      <c r="A7">
        <v>1946</v>
      </c>
      <c r="B7" t="s">
        <v>12</v>
      </c>
      <c r="C7" t="s">
        <v>13</v>
      </c>
    </row>
    <row r="8" spans="1:3" x14ac:dyDescent="0.25">
      <c r="A8">
        <v>1947</v>
      </c>
      <c r="B8" t="s">
        <v>12</v>
      </c>
      <c r="C8" t="s">
        <v>13</v>
      </c>
    </row>
    <row r="9" spans="1:3" x14ac:dyDescent="0.25">
      <c r="A9">
        <v>1948</v>
      </c>
      <c r="B9" t="s">
        <v>12</v>
      </c>
      <c r="C9" t="s">
        <v>13</v>
      </c>
    </row>
    <row r="10" spans="1:3" x14ac:dyDescent="0.25">
      <c r="A10">
        <v>1949</v>
      </c>
      <c r="B10" t="s">
        <v>12</v>
      </c>
      <c r="C10" t="s">
        <v>13</v>
      </c>
    </row>
    <row r="11" spans="1:3" x14ac:dyDescent="0.25">
      <c r="A11">
        <v>1950</v>
      </c>
      <c r="B11" t="s">
        <v>12</v>
      </c>
      <c r="C11" t="s">
        <v>13</v>
      </c>
    </row>
    <row r="12" spans="1:3" x14ac:dyDescent="0.25">
      <c r="A12">
        <v>1951</v>
      </c>
      <c r="B12" t="s">
        <v>12</v>
      </c>
      <c r="C12" t="s">
        <v>13</v>
      </c>
    </row>
    <row r="13" spans="1:3" x14ac:dyDescent="0.25">
      <c r="A13">
        <v>1952</v>
      </c>
      <c r="B13" t="s">
        <v>12</v>
      </c>
      <c r="C13" t="s">
        <v>13</v>
      </c>
    </row>
    <row r="14" spans="1:3" x14ac:dyDescent="0.25">
      <c r="A14">
        <v>1953</v>
      </c>
      <c r="B14" t="s">
        <v>12</v>
      </c>
      <c r="C14" t="s">
        <v>13</v>
      </c>
    </row>
    <row r="15" spans="1:3" x14ac:dyDescent="0.25">
      <c r="A15">
        <v>1954</v>
      </c>
      <c r="B15" t="s">
        <v>12</v>
      </c>
      <c r="C15" t="s">
        <v>13</v>
      </c>
    </row>
    <row r="16" spans="1:3" x14ac:dyDescent="0.25">
      <c r="A16">
        <v>1955</v>
      </c>
      <c r="B16" t="s">
        <v>12</v>
      </c>
      <c r="C16" t="s">
        <v>13</v>
      </c>
    </row>
    <row r="17" spans="1:3" x14ac:dyDescent="0.25">
      <c r="A17">
        <v>1956</v>
      </c>
      <c r="B17" t="s">
        <v>12</v>
      </c>
      <c r="C17" t="s">
        <v>13</v>
      </c>
    </row>
    <row r="18" spans="1:3" x14ac:dyDescent="0.25">
      <c r="A18">
        <v>1957</v>
      </c>
      <c r="B18" t="s">
        <v>12</v>
      </c>
      <c r="C18" t="s">
        <v>13</v>
      </c>
    </row>
    <row r="19" spans="1:3" x14ac:dyDescent="0.25">
      <c r="A19">
        <v>1958</v>
      </c>
      <c r="B19" t="s">
        <v>12</v>
      </c>
      <c r="C19" t="s">
        <v>13</v>
      </c>
    </row>
    <row r="20" spans="1:3" x14ac:dyDescent="0.25">
      <c r="A20">
        <v>1959</v>
      </c>
      <c r="B20" t="s">
        <v>12</v>
      </c>
      <c r="C20" t="s">
        <v>13</v>
      </c>
    </row>
    <row r="21" spans="1:3" x14ac:dyDescent="0.25">
      <c r="A21">
        <v>1960</v>
      </c>
      <c r="B21" t="s">
        <v>12</v>
      </c>
      <c r="C21" t="s">
        <v>13</v>
      </c>
    </row>
    <row r="22" spans="1:3" x14ac:dyDescent="0.25">
      <c r="A22">
        <v>1961</v>
      </c>
      <c r="B22" t="s">
        <v>12</v>
      </c>
      <c r="C22" t="s">
        <v>13</v>
      </c>
    </row>
    <row r="23" spans="1:3" x14ac:dyDescent="0.25">
      <c r="A23">
        <v>1962</v>
      </c>
      <c r="B23" t="s">
        <v>12</v>
      </c>
      <c r="C23" t="s">
        <v>13</v>
      </c>
    </row>
    <row r="24" spans="1:3" x14ac:dyDescent="0.25">
      <c r="A24">
        <v>1963</v>
      </c>
      <c r="B24" t="s">
        <v>12</v>
      </c>
      <c r="C24" t="s">
        <v>13</v>
      </c>
    </row>
    <row r="25" spans="1:3" x14ac:dyDescent="0.25">
      <c r="A25">
        <v>1964</v>
      </c>
      <c r="B25" t="s">
        <v>12</v>
      </c>
      <c r="C25" t="s">
        <v>13</v>
      </c>
    </row>
    <row r="26" spans="1:3" x14ac:dyDescent="0.25">
      <c r="A26">
        <v>1965</v>
      </c>
      <c r="B26" t="s">
        <v>12</v>
      </c>
      <c r="C26" t="s">
        <v>13</v>
      </c>
    </row>
    <row r="27" spans="1:3" x14ac:dyDescent="0.25">
      <c r="A27">
        <v>1966</v>
      </c>
      <c r="B27" t="s">
        <v>12</v>
      </c>
      <c r="C27" t="s">
        <v>13</v>
      </c>
    </row>
    <row r="28" spans="1:3" x14ac:dyDescent="0.25">
      <c r="A28">
        <v>1967</v>
      </c>
      <c r="B28" t="s">
        <v>12</v>
      </c>
      <c r="C28" t="s">
        <v>13</v>
      </c>
    </row>
    <row r="29" spans="1:3" x14ac:dyDescent="0.25">
      <c r="A29">
        <v>1968</v>
      </c>
      <c r="B29" t="s">
        <v>12</v>
      </c>
      <c r="C29" t="s">
        <v>13</v>
      </c>
    </row>
    <row r="30" spans="1:3" x14ac:dyDescent="0.25">
      <c r="A30">
        <v>1969</v>
      </c>
      <c r="B30" t="s">
        <v>12</v>
      </c>
      <c r="C30" t="s">
        <v>13</v>
      </c>
    </row>
    <row r="31" spans="1:3" x14ac:dyDescent="0.25">
      <c r="A31">
        <v>1970</v>
      </c>
      <c r="B31" t="s">
        <v>12</v>
      </c>
      <c r="C31" t="s">
        <v>13</v>
      </c>
    </row>
    <row r="32" spans="1:3" x14ac:dyDescent="0.25">
      <c r="A32">
        <v>1971</v>
      </c>
      <c r="B32" t="s">
        <v>12</v>
      </c>
      <c r="C32" t="s">
        <v>13</v>
      </c>
    </row>
    <row r="33" spans="1:3" x14ac:dyDescent="0.25">
      <c r="A33">
        <v>1972</v>
      </c>
      <c r="B33" t="s">
        <v>12</v>
      </c>
      <c r="C33" t="s">
        <v>13</v>
      </c>
    </row>
    <row r="34" spans="1:3" x14ac:dyDescent="0.25">
      <c r="A34">
        <v>1973</v>
      </c>
      <c r="B34" t="s">
        <v>12</v>
      </c>
      <c r="C34" t="s">
        <v>13</v>
      </c>
    </row>
    <row r="35" spans="1:3" x14ac:dyDescent="0.25">
      <c r="A35">
        <v>1974</v>
      </c>
      <c r="B35" t="s">
        <v>12</v>
      </c>
      <c r="C35" t="s">
        <v>13</v>
      </c>
    </row>
    <row r="36" spans="1:3" x14ac:dyDescent="0.25">
      <c r="A36">
        <v>1975</v>
      </c>
      <c r="B36" t="s">
        <v>12</v>
      </c>
      <c r="C36" t="s">
        <v>13</v>
      </c>
    </row>
    <row r="37" spans="1:3" x14ac:dyDescent="0.25">
      <c r="A37">
        <v>1976</v>
      </c>
      <c r="B37" t="s">
        <v>12</v>
      </c>
      <c r="C37" t="s">
        <v>13</v>
      </c>
    </row>
    <row r="38" spans="1:3" x14ac:dyDescent="0.25">
      <c r="A38">
        <v>1977</v>
      </c>
      <c r="B38" t="s">
        <v>12</v>
      </c>
      <c r="C38" t="s">
        <v>13</v>
      </c>
    </row>
    <row r="39" spans="1:3" x14ac:dyDescent="0.25">
      <c r="A39">
        <v>1978</v>
      </c>
      <c r="B39" t="s">
        <v>12</v>
      </c>
      <c r="C39" t="s">
        <v>13</v>
      </c>
    </row>
    <row r="40" spans="1:3" x14ac:dyDescent="0.25">
      <c r="A40">
        <v>1979</v>
      </c>
      <c r="B40" t="s">
        <v>12</v>
      </c>
      <c r="C40" t="s">
        <v>13</v>
      </c>
    </row>
    <row r="41" spans="1:3" x14ac:dyDescent="0.25">
      <c r="A41">
        <v>1980</v>
      </c>
      <c r="B41" t="s">
        <v>12</v>
      </c>
      <c r="C41" t="s">
        <v>13</v>
      </c>
    </row>
    <row r="42" spans="1:3" x14ac:dyDescent="0.25">
      <c r="A42">
        <v>1981</v>
      </c>
      <c r="B42" t="s">
        <v>12</v>
      </c>
      <c r="C42" t="s">
        <v>13</v>
      </c>
    </row>
    <row r="43" spans="1:3" x14ac:dyDescent="0.25">
      <c r="A43">
        <v>1982</v>
      </c>
      <c r="B43" t="s">
        <v>12</v>
      </c>
      <c r="C43" t="s">
        <v>13</v>
      </c>
    </row>
    <row r="44" spans="1:3" x14ac:dyDescent="0.25">
      <c r="A44">
        <v>1983</v>
      </c>
      <c r="B44" t="s">
        <v>12</v>
      </c>
      <c r="C44" t="s">
        <v>13</v>
      </c>
    </row>
    <row r="45" spans="1:3" x14ac:dyDescent="0.25">
      <c r="A45">
        <v>1984</v>
      </c>
      <c r="B45" t="s">
        <v>12</v>
      </c>
      <c r="C45" t="s">
        <v>13</v>
      </c>
    </row>
    <row r="46" spans="1:3" x14ac:dyDescent="0.25">
      <c r="A46">
        <v>1985</v>
      </c>
      <c r="B46" t="s">
        <v>12</v>
      </c>
      <c r="C46" t="s">
        <v>13</v>
      </c>
    </row>
    <row r="47" spans="1:3" x14ac:dyDescent="0.25">
      <c r="A47">
        <v>1986</v>
      </c>
      <c r="B47" t="s">
        <v>12</v>
      </c>
      <c r="C47" t="s">
        <v>13</v>
      </c>
    </row>
    <row r="48" spans="1:3" x14ac:dyDescent="0.25">
      <c r="A48">
        <v>1987</v>
      </c>
      <c r="B48" t="s">
        <v>12</v>
      </c>
      <c r="C48" t="s">
        <v>13</v>
      </c>
    </row>
    <row r="49" spans="1:3" x14ac:dyDescent="0.25">
      <c r="A49">
        <v>1988</v>
      </c>
      <c r="B49" t="s">
        <v>12</v>
      </c>
      <c r="C49" t="s">
        <v>13</v>
      </c>
    </row>
    <row r="50" spans="1:3" x14ac:dyDescent="0.25">
      <c r="A50">
        <v>1989</v>
      </c>
      <c r="B50" t="s">
        <v>12</v>
      </c>
      <c r="C50" t="s">
        <v>13</v>
      </c>
    </row>
    <row r="51" spans="1:3" x14ac:dyDescent="0.25">
      <c r="A51">
        <v>1990</v>
      </c>
      <c r="B51" t="s">
        <v>12</v>
      </c>
      <c r="C51" t="s">
        <v>13</v>
      </c>
    </row>
    <row r="52" spans="1:3" x14ac:dyDescent="0.25">
      <c r="A52">
        <v>1991</v>
      </c>
      <c r="B52" t="s">
        <v>12</v>
      </c>
      <c r="C52" t="s">
        <v>13</v>
      </c>
    </row>
    <row r="53" spans="1:3" x14ac:dyDescent="0.25">
      <c r="A53">
        <v>1992</v>
      </c>
      <c r="B53" t="s">
        <v>12</v>
      </c>
      <c r="C53" t="s">
        <v>13</v>
      </c>
    </row>
    <row r="54" spans="1:3" x14ac:dyDescent="0.25">
      <c r="A54">
        <v>1993</v>
      </c>
      <c r="B54" t="s">
        <v>12</v>
      </c>
      <c r="C54" t="s">
        <v>13</v>
      </c>
    </row>
    <row r="55" spans="1:3" x14ac:dyDescent="0.25">
      <c r="A55">
        <v>1994</v>
      </c>
      <c r="B55" t="s">
        <v>12</v>
      </c>
      <c r="C55" t="s">
        <v>13</v>
      </c>
    </row>
    <row r="56" spans="1:3" x14ac:dyDescent="0.25">
      <c r="A56">
        <v>1995</v>
      </c>
      <c r="B56" t="s">
        <v>12</v>
      </c>
      <c r="C56" t="s">
        <v>13</v>
      </c>
    </row>
    <row r="57" spans="1:3" x14ac:dyDescent="0.25">
      <c r="A57">
        <v>1996</v>
      </c>
      <c r="B57" t="s">
        <v>12</v>
      </c>
      <c r="C57" t="s">
        <v>13</v>
      </c>
    </row>
    <row r="58" spans="1:3" x14ac:dyDescent="0.25">
      <c r="A58">
        <v>1997</v>
      </c>
      <c r="B58" t="s">
        <v>12</v>
      </c>
      <c r="C58" t="s">
        <v>13</v>
      </c>
    </row>
    <row r="59" spans="1:3" x14ac:dyDescent="0.25">
      <c r="A59">
        <v>1998</v>
      </c>
      <c r="B59" t="s">
        <v>12</v>
      </c>
      <c r="C59" t="s">
        <v>13</v>
      </c>
    </row>
    <row r="60" spans="1:3" x14ac:dyDescent="0.25">
      <c r="A60">
        <v>1999</v>
      </c>
      <c r="B60" t="s">
        <v>12</v>
      </c>
      <c r="C60" t="s">
        <v>13</v>
      </c>
    </row>
    <row r="61" spans="1:3" x14ac:dyDescent="0.25">
      <c r="A61">
        <v>2000</v>
      </c>
      <c r="B61" t="s">
        <v>12</v>
      </c>
      <c r="C61" t="s">
        <v>13</v>
      </c>
    </row>
    <row r="62" spans="1:3" x14ac:dyDescent="0.25">
      <c r="A62">
        <v>2001</v>
      </c>
      <c r="B62" t="s">
        <v>12</v>
      </c>
      <c r="C62" t="s">
        <v>13</v>
      </c>
    </row>
    <row r="63" spans="1:3" x14ac:dyDescent="0.25">
      <c r="A63">
        <v>2002</v>
      </c>
      <c r="B63" t="s">
        <v>12</v>
      </c>
      <c r="C63" t="s">
        <v>13</v>
      </c>
    </row>
    <row r="64" spans="1:3" x14ac:dyDescent="0.25">
      <c r="A64">
        <v>2003</v>
      </c>
      <c r="B64" t="s">
        <v>26</v>
      </c>
      <c r="C64" t="s">
        <v>27</v>
      </c>
    </row>
    <row r="65" spans="1:3" x14ac:dyDescent="0.25">
      <c r="A65">
        <v>2004</v>
      </c>
      <c r="B65" t="s">
        <v>26</v>
      </c>
      <c r="C65" t="s">
        <v>27</v>
      </c>
    </row>
    <row r="66" spans="1:3" x14ac:dyDescent="0.25">
      <c r="A66">
        <v>2005</v>
      </c>
      <c r="B66" t="s">
        <v>24</v>
      </c>
      <c r="C66" t="s">
        <v>25</v>
      </c>
    </row>
    <row r="67" spans="1:3" x14ac:dyDescent="0.25">
      <c r="A67">
        <v>2006</v>
      </c>
      <c r="B67" t="s">
        <v>24</v>
      </c>
      <c r="C67" t="s">
        <v>25</v>
      </c>
    </row>
    <row r="68" spans="1:3" x14ac:dyDescent="0.25">
      <c r="A68">
        <v>2007</v>
      </c>
      <c r="B68" t="s">
        <v>22</v>
      </c>
      <c r="C68" t="s">
        <v>23</v>
      </c>
    </row>
    <row r="69" spans="1:3" x14ac:dyDescent="0.25">
      <c r="A69">
        <v>2008</v>
      </c>
      <c r="B69" t="s">
        <v>22</v>
      </c>
      <c r="C69" t="s">
        <v>23</v>
      </c>
    </row>
    <row r="70" spans="1:3" x14ac:dyDescent="0.25">
      <c r="A70">
        <v>2009</v>
      </c>
      <c r="B70" t="s">
        <v>21</v>
      </c>
      <c r="C70" t="s">
        <v>20</v>
      </c>
    </row>
    <row r="71" spans="1:3" x14ac:dyDescent="0.25">
      <c r="A71">
        <v>2010</v>
      </c>
      <c r="B71" t="s">
        <v>21</v>
      </c>
      <c r="C71" t="s">
        <v>20</v>
      </c>
    </row>
    <row r="72" spans="1:3" x14ac:dyDescent="0.25">
      <c r="A72">
        <v>2011</v>
      </c>
      <c r="B72" t="s">
        <v>11</v>
      </c>
      <c r="C72" t="s">
        <v>11</v>
      </c>
    </row>
    <row r="73" spans="1:3" x14ac:dyDescent="0.25">
      <c r="A73">
        <v>2012</v>
      </c>
      <c r="B73" t="s">
        <v>11</v>
      </c>
      <c r="C73" t="s">
        <v>11</v>
      </c>
    </row>
    <row r="74" spans="1:3" x14ac:dyDescent="0.25">
      <c r="A74">
        <v>2013</v>
      </c>
      <c r="B74" t="s">
        <v>11</v>
      </c>
      <c r="C74" t="s">
        <v>11</v>
      </c>
    </row>
    <row r="75" spans="1:3" x14ac:dyDescent="0.25">
      <c r="A75">
        <v>2014</v>
      </c>
      <c r="B75" t="s">
        <v>11</v>
      </c>
      <c r="C75" t="s">
        <v>11</v>
      </c>
    </row>
    <row r="76" spans="1:3" x14ac:dyDescent="0.25">
      <c r="A76">
        <v>2015</v>
      </c>
      <c r="B76" t="s">
        <v>11</v>
      </c>
      <c r="C76" t="s">
        <v>11</v>
      </c>
    </row>
    <row r="77" spans="1:3" x14ac:dyDescent="0.25">
      <c r="A77">
        <v>2016</v>
      </c>
      <c r="B77" t="s">
        <v>11</v>
      </c>
      <c r="C77" t="s">
        <v>11</v>
      </c>
    </row>
    <row r="78" spans="1:3" x14ac:dyDescent="0.25">
      <c r="A78">
        <v>2017</v>
      </c>
      <c r="B78" t="s">
        <v>11</v>
      </c>
      <c r="C78" t="s">
        <v>11</v>
      </c>
    </row>
    <row r="79" spans="1:3" x14ac:dyDescent="0.25">
      <c r="A79">
        <v>2018</v>
      </c>
      <c r="B79" t="s">
        <v>11</v>
      </c>
      <c r="C79" t="s">
        <v>11</v>
      </c>
    </row>
    <row r="80" spans="1:3" x14ac:dyDescent="0.25">
      <c r="A80">
        <v>2019</v>
      </c>
      <c r="B80" t="s">
        <v>11</v>
      </c>
      <c r="C8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0" zoomScaleNormal="100" workbookViewId="0">
      <selection activeCell="A14" sqref="A14:XFD14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59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1" t="s">
        <v>15</v>
      </c>
      <c r="J5" s="21" t="s">
        <v>16</v>
      </c>
      <c r="K5" s="29"/>
    </row>
    <row r="6" spans="1:13" s="10" customFormat="1" ht="18" customHeight="1" x14ac:dyDescent="0.25">
      <c r="A6" s="6">
        <v>1</v>
      </c>
      <c r="B6" s="8" t="s">
        <v>36</v>
      </c>
      <c r="C6" s="6">
        <v>2005</v>
      </c>
      <c r="D6" s="6" t="s">
        <v>34</v>
      </c>
      <c r="E6" s="16">
        <v>120</v>
      </c>
      <c r="F6" s="17">
        <v>3.4722222222222199E-3</v>
      </c>
      <c r="G6" s="17">
        <v>5.9490740740740745E-3</v>
      </c>
      <c r="H6" s="17">
        <f t="shared" ref="H6:H39" si="0">G6-F6</f>
        <v>2.4768518518518546E-3</v>
      </c>
      <c r="I6" s="9">
        <v>1</v>
      </c>
      <c r="J6" s="9" t="str">
        <f>VLOOKUP(C6,впр!$A$2:$C$75,3)</f>
        <v>ср.девушки</v>
      </c>
      <c r="K6" s="9">
        <f t="shared" ref="K6:K16" si="1">RANK(H6,$H$6:$H$39,1)</f>
        <v>1</v>
      </c>
    </row>
    <row r="7" spans="1:13" s="10" customFormat="1" ht="18" customHeight="1" x14ac:dyDescent="0.25">
      <c r="A7" s="6">
        <v>2</v>
      </c>
      <c r="B7" s="11" t="s">
        <v>28</v>
      </c>
      <c r="C7" s="5">
        <v>2007</v>
      </c>
      <c r="D7" s="5" t="s">
        <v>19</v>
      </c>
      <c r="E7" s="16">
        <v>111</v>
      </c>
      <c r="F7" s="17">
        <v>1.90972222222222E-3</v>
      </c>
      <c r="G7" s="17">
        <v>4.5138888888888893E-3</v>
      </c>
      <c r="H7" s="17">
        <f t="shared" si="0"/>
        <v>2.6041666666666696E-3</v>
      </c>
      <c r="I7" s="9">
        <v>1</v>
      </c>
      <c r="J7" s="9" t="str">
        <f>VLOOKUP(C7,впр!$A$2:$C$75,3)</f>
        <v>ср.девочки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1" t="s">
        <v>47</v>
      </c>
      <c r="C8" s="5">
        <v>2006</v>
      </c>
      <c r="D8" s="5" t="s">
        <v>19</v>
      </c>
      <c r="E8" s="16">
        <v>124</v>
      </c>
      <c r="F8" s="17">
        <v>4.1666666666666701E-3</v>
      </c>
      <c r="G8" s="17">
        <v>6.7939814814814816E-3</v>
      </c>
      <c r="H8" s="17">
        <f t="shared" si="0"/>
        <v>2.6273148148148115E-3</v>
      </c>
      <c r="I8" s="9">
        <v>2</v>
      </c>
      <c r="J8" s="9" t="str">
        <f>VLOOKUP(C8,впр!$A$2:$C$75,3)</f>
        <v>ср.девушки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1" t="s">
        <v>35</v>
      </c>
      <c r="C9" s="5">
        <v>2008</v>
      </c>
      <c r="D9" s="5" t="s">
        <v>34</v>
      </c>
      <c r="E9" s="16">
        <v>113</v>
      </c>
      <c r="F9" s="17">
        <v>2.2569444444444399E-3</v>
      </c>
      <c r="G9" s="17">
        <v>4.9537037037037041E-3</v>
      </c>
      <c r="H9" s="17">
        <f t="shared" si="0"/>
        <v>2.6967592592592642E-3</v>
      </c>
      <c r="I9" s="9">
        <v>2</v>
      </c>
      <c r="J9" s="9" t="str">
        <f>VLOOKUP(C9,впр!$A$2:$C$75,3)</f>
        <v>ср.девочки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1" t="s">
        <v>31</v>
      </c>
      <c r="C10" s="5">
        <v>2005</v>
      </c>
      <c r="D10" s="5" t="s">
        <v>19</v>
      </c>
      <c r="E10" s="16">
        <v>123</v>
      </c>
      <c r="F10" s="17">
        <v>3.99305555555555E-3</v>
      </c>
      <c r="G10" s="17">
        <v>6.7245370370370367E-3</v>
      </c>
      <c r="H10" s="17">
        <f t="shared" si="0"/>
        <v>2.7314814814814866E-3</v>
      </c>
      <c r="I10" s="9">
        <v>3</v>
      </c>
      <c r="J10" s="9" t="str">
        <f>VLOOKUP(C10,впр!$A$2:$C$75,3)</f>
        <v>ср.девушки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40</v>
      </c>
      <c r="C11" s="5">
        <v>2004</v>
      </c>
      <c r="D11" s="5" t="s">
        <v>19</v>
      </c>
      <c r="E11" s="16">
        <v>130</v>
      </c>
      <c r="F11" s="17">
        <v>5.2083333333333296E-3</v>
      </c>
      <c r="G11" s="17">
        <v>8.113425925925925E-3</v>
      </c>
      <c r="H11" s="17">
        <f t="shared" si="0"/>
        <v>2.9050925925925954E-3</v>
      </c>
      <c r="I11" s="9">
        <v>1</v>
      </c>
      <c r="J11" s="9" t="str">
        <f>VLOOKUP(C11,впр!$A$2:$C$75,3)</f>
        <v>ст.девушки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49</v>
      </c>
      <c r="C12" s="5">
        <v>2006</v>
      </c>
      <c r="D12" s="5" t="s">
        <v>19</v>
      </c>
      <c r="E12" s="16">
        <v>128</v>
      </c>
      <c r="F12" s="17">
        <v>4.8611111111111103E-3</v>
      </c>
      <c r="G12" s="17">
        <v>7.8125E-3</v>
      </c>
      <c r="H12" s="17">
        <f t="shared" si="0"/>
        <v>2.9513888888888897E-3</v>
      </c>
      <c r="I12" s="9">
        <v>4</v>
      </c>
      <c r="J12" s="9" t="str">
        <f>VLOOKUP(C12,впр!$A$2:$C$75,3)</f>
        <v>ср.девушки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85</v>
      </c>
      <c r="C13" s="5">
        <v>2003</v>
      </c>
      <c r="D13" s="5" t="s">
        <v>19</v>
      </c>
      <c r="E13" s="16">
        <v>129</v>
      </c>
      <c r="F13" s="17">
        <v>5.0347222222222199E-3</v>
      </c>
      <c r="G13" s="17">
        <v>8.0787037037037043E-3</v>
      </c>
      <c r="H13" s="17">
        <f t="shared" si="0"/>
        <v>3.0439814814814843E-3</v>
      </c>
      <c r="I13" s="9">
        <v>2</v>
      </c>
      <c r="J13" s="9" t="str">
        <f>VLOOKUP(C13,впр!$A$2:$C$75,3)</f>
        <v>ст.девушки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56</v>
      </c>
      <c r="C14" s="5">
        <v>2008</v>
      </c>
      <c r="D14" s="5" t="s">
        <v>19</v>
      </c>
      <c r="E14" s="16">
        <v>117</v>
      </c>
      <c r="F14" s="17">
        <v>2.9513888888888901E-3</v>
      </c>
      <c r="G14" s="17">
        <v>6.053240740740741E-3</v>
      </c>
      <c r="H14" s="17">
        <f t="shared" si="0"/>
        <v>3.1018518518518509E-3</v>
      </c>
      <c r="I14" s="9">
        <v>3</v>
      </c>
      <c r="J14" s="9" t="str">
        <f>VLOOKUP(C14,впр!$A$2:$C$75,3)</f>
        <v>ср.девочки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60</v>
      </c>
      <c r="C15" s="5">
        <v>2009</v>
      </c>
      <c r="D15" s="5" t="s">
        <v>34</v>
      </c>
      <c r="E15" s="16">
        <v>105</v>
      </c>
      <c r="F15" s="17">
        <v>8.6805555555555497E-4</v>
      </c>
      <c r="G15" s="17">
        <v>4.0046296296296297E-3</v>
      </c>
      <c r="H15" s="17">
        <f t="shared" si="0"/>
        <v>3.1365740740740746E-3</v>
      </c>
      <c r="I15" s="9">
        <v>1</v>
      </c>
      <c r="J15" s="9" t="str">
        <f>VLOOKUP(C15,впр!$A$2:$C$75,3)</f>
        <v>мл.девочки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33</v>
      </c>
      <c r="C16" s="5">
        <v>2007</v>
      </c>
      <c r="D16" s="5" t="s">
        <v>19</v>
      </c>
      <c r="E16" s="16">
        <v>116</v>
      </c>
      <c r="F16" s="17">
        <v>2.7777777777777801E-3</v>
      </c>
      <c r="G16" s="17">
        <v>5.9375000000000009E-3</v>
      </c>
      <c r="H16" s="17">
        <f t="shared" si="0"/>
        <v>3.1597222222222209E-3</v>
      </c>
      <c r="I16" s="9">
        <v>4</v>
      </c>
      <c r="J16" s="9" t="str">
        <f>VLOOKUP(C16,впр!$A$2:$C$75,3)</f>
        <v>ср.девочки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118</v>
      </c>
      <c r="C17" s="5">
        <v>2006</v>
      </c>
      <c r="D17" s="5" t="s">
        <v>19</v>
      </c>
      <c r="E17" s="16">
        <v>127</v>
      </c>
      <c r="F17" s="17">
        <v>4.6874999999999998E-3</v>
      </c>
      <c r="G17" s="17">
        <v>7.8472222222222224E-3</v>
      </c>
      <c r="H17" s="17">
        <f t="shared" si="0"/>
        <v>3.1597222222222226E-3</v>
      </c>
      <c r="I17" s="9">
        <v>5</v>
      </c>
      <c r="J17" s="9" t="str">
        <f>VLOOKUP(C17,впр!$A$2:$C$75,3)</f>
        <v>ср.девушки</v>
      </c>
      <c r="K17" s="9">
        <v>11</v>
      </c>
    </row>
    <row r="18" spans="1:11" s="10" customFormat="1" ht="18" customHeight="1" x14ac:dyDescent="0.25">
      <c r="A18" s="6">
        <v>13</v>
      </c>
      <c r="B18" s="11" t="s">
        <v>54</v>
      </c>
      <c r="C18" s="5">
        <v>2008</v>
      </c>
      <c r="D18" s="5" t="s">
        <v>19</v>
      </c>
      <c r="E18" s="16">
        <v>112</v>
      </c>
      <c r="F18" s="17">
        <v>2.0833333333333298E-3</v>
      </c>
      <c r="G18" s="17">
        <v>5.3125000000000004E-3</v>
      </c>
      <c r="H18" s="17">
        <f t="shared" si="0"/>
        <v>3.2291666666666705E-3</v>
      </c>
      <c r="I18" s="9">
        <v>5</v>
      </c>
      <c r="J18" s="9" t="str">
        <f>VLOOKUP(C18,впр!$A$2:$C$75,3)</f>
        <v>ср.девочки</v>
      </c>
      <c r="K18" s="9">
        <f t="shared" ref="K18:K23" si="2">RANK(H18,$H$6:$H$39,1)</f>
        <v>13</v>
      </c>
    </row>
    <row r="19" spans="1:11" s="10" customFormat="1" ht="18" customHeight="1" x14ac:dyDescent="0.25">
      <c r="A19" s="6">
        <v>14</v>
      </c>
      <c r="B19" s="12" t="s">
        <v>100</v>
      </c>
      <c r="C19" s="13">
        <v>1983</v>
      </c>
      <c r="D19" s="13" t="s">
        <v>19</v>
      </c>
      <c r="E19" s="16">
        <v>133</v>
      </c>
      <c r="F19" s="17">
        <v>5.7291666666666697E-3</v>
      </c>
      <c r="G19" s="17">
        <v>8.9814814814814809E-3</v>
      </c>
      <c r="H19" s="17">
        <f t="shared" si="0"/>
        <v>3.2523148148148112E-3</v>
      </c>
      <c r="I19" s="9">
        <v>1</v>
      </c>
      <c r="J19" s="9" t="str">
        <f>VLOOKUP(C19,впр!$A$2:$C$75,3)</f>
        <v>женщины</v>
      </c>
      <c r="K19" s="9">
        <f t="shared" si="2"/>
        <v>14</v>
      </c>
    </row>
    <row r="20" spans="1:11" s="10" customFormat="1" ht="18" customHeight="1" x14ac:dyDescent="0.25">
      <c r="A20" s="6">
        <v>15</v>
      </c>
      <c r="B20" s="12" t="s">
        <v>84</v>
      </c>
      <c r="C20" s="13">
        <v>1973</v>
      </c>
      <c r="D20" s="13" t="s">
        <v>19</v>
      </c>
      <c r="E20" s="16">
        <v>134</v>
      </c>
      <c r="F20" s="17">
        <v>5.9027777777777802E-3</v>
      </c>
      <c r="G20" s="17">
        <v>9.1666666666666667E-3</v>
      </c>
      <c r="H20" s="17">
        <f t="shared" si="0"/>
        <v>3.2638888888888865E-3</v>
      </c>
      <c r="I20" s="9">
        <v>2</v>
      </c>
      <c r="J20" s="9" t="str">
        <f>VLOOKUP(C20,впр!$A$2:$C$75,3)</f>
        <v>женщины</v>
      </c>
      <c r="K20" s="9">
        <f t="shared" si="2"/>
        <v>15</v>
      </c>
    </row>
    <row r="21" spans="1:11" s="10" customFormat="1" ht="18" customHeight="1" x14ac:dyDescent="0.25">
      <c r="A21" s="6">
        <v>16</v>
      </c>
      <c r="B21" s="11" t="s">
        <v>61</v>
      </c>
      <c r="C21" s="5">
        <v>2009</v>
      </c>
      <c r="D21" s="5" t="s">
        <v>34</v>
      </c>
      <c r="E21" s="16">
        <v>106</v>
      </c>
      <c r="F21" s="17">
        <v>1.0416666666666699E-3</v>
      </c>
      <c r="G21" s="17">
        <v>4.340277777777778E-3</v>
      </c>
      <c r="H21" s="17">
        <f t="shared" si="0"/>
        <v>3.2986111111111081E-3</v>
      </c>
      <c r="I21" s="9">
        <v>2</v>
      </c>
      <c r="J21" s="9" t="str">
        <f>VLOOKUP(C21,впр!$A$2:$C$75,3)</f>
        <v>мл.девочки</v>
      </c>
      <c r="K21" s="9">
        <f t="shared" si="2"/>
        <v>16</v>
      </c>
    </row>
    <row r="22" spans="1:11" s="10" customFormat="1" ht="18" customHeight="1" x14ac:dyDescent="0.25">
      <c r="A22" s="6">
        <v>17</v>
      </c>
      <c r="B22" s="12" t="s">
        <v>45</v>
      </c>
      <c r="C22" s="13">
        <v>2011</v>
      </c>
      <c r="D22" s="14" t="s">
        <v>19</v>
      </c>
      <c r="E22" s="16">
        <v>101</v>
      </c>
      <c r="F22" s="17">
        <v>1.7361111111111112E-4</v>
      </c>
      <c r="G22" s="17">
        <v>3.6342592592592594E-3</v>
      </c>
      <c r="H22" s="17">
        <f t="shared" si="0"/>
        <v>3.4606481481481485E-3</v>
      </c>
      <c r="I22" s="9">
        <v>1</v>
      </c>
      <c r="J22" s="9" t="str">
        <f>VLOOKUP(C22,впр!$A$2:$C$75,3)</f>
        <v>малыши</v>
      </c>
      <c r="K22" s="9">
        <f t="shared" si="2"/>
        <v>17</v>
      </c>
    </row>
    <row r="23" spans="1:11" s="10" customFormat="1" ht="18" customHeight="1" x14ac:dyDescent="0.25">
      <c r="A23" s="6">
        <v>18</v>
      </c>
      <c r="B23" s="11" t="s">
        <v>62</v>
      </c>
      <c r="C23" s="5">
        <v>2009</v>
      </c>
      <c r="D23" s="5" t="s">
        <v>34</v>
      </c>
      <c r="E23" s="16">
        <v>107</v>
      </c>
      <c r="F23" s="17">
        <v>1.21527777777778E-3</v>
      </c>
      <c r="G23" s="17">
        <v>4.6990740740740743E-3</v>
      </c>
      <c r="H23" s="17">
        <f t="shared" si="0"/>
        <v>3.4837962962962943E-3</v>
      </c>
      <c r="I23" s="9">
        <v>3</v>
      </c>
      <c r="J23" s="9" t="str">
        <f>VLOOKUP(C23,впр!$A$2:$C$75,3)</f>
        <v>мл.девочки</v>
      </c>
      <c r="K23" s="9">
        <f t="shared" si="2"/>
        <v>18</v>
      </c>
    </row>
    <row r="24" spans="1:11" s="10" customFormat="1" ht="18" customHeight="1" x14ac:dyDescent="0.25">
      <c r="A24" s="6">
        <v>19</v>
      </c>
      <c r="B24" s="12" t="s">
        <v>122</v>
      </c>
      <c r="C24" s="5">
        <v>2006</v>
      </c>
      <c r="D24" s="5" t="s">
        <v>19</v>
      </c>
      <c r="E24" s="16">
        <v>126</v>
      </c>
      <c r="F24" s="17">
        <v>4.5138888888888902E-3</v>
      </c>
      <c r="G24" s="17">
        <v>7.9976851851851858E-3</v>
      </c>
      <c r="H24" s="17">
        <f t="shared" si="0"/>
        <v>3.4837962962962956E-3</v>
      </c>
      <c r="I24" s="9">
        <v>6</v>
      </c>
      <c r="J24" s="9" t="str">
        <f>VLOOKUP(C24,впр!$A$2:$C$75,3)</f>
        <v>ср.девушки</v>
      </c>
      <c r="K24" s="9">
        <v>18</v>
      </c>
    </row>
    <row r="25" spans="1:11" s="10" customFormat="1" ht="18" customHeight="1" x14ac:dyDescent="0.25">
      <c r="A25" s="6">
        <v>20</v>
      </c>
      <c r="B25" s="11" t="s">
        <v>83</v>
      </c>
      <c r="C25" s="5">
        <v>2012</v>
      </c>
      <c r="D25" s="5" t="s">
        <v>19</v>
      </c>
      <c r="E25" s="16">
        <v>102</v>
      </c>
      <c r="F25" s="17">
        <v>3.4722222222222224E-4</v>
      </c>
      <c r="G25" s="17">
        <v>3.8541666666666668E-3</v>
      </c>
      <c r="H25" s="17">
        <f t="shared" si="0"/>
        <v>3.5069444444444445E-3</v>
      </c>
      <c r="I25" s="9">
        <v>2</v>
      </c>
      <c r="J25" s="9" t="str">
        <f>VLOOKUP(C25,впр!$A$2:$C$75,3)</f>
        <v>малыши</v>
      </c>
      <c r="K25" s="9">
        <f>RANK(H25,$H$6:$H$39,1)</f>
        <v>20</v>
      </c>
    </row>
    <row r="26" spans="1:11" s="10" customFormat="1" ht="18" customHeight="1" x14ac:dyDescent="0.25">
      <c r="A26" s="6">
        <v>21</v>
      </c>
      <c r="B26" s="11" t="s">
        <v>104</v>
      </c>
      <c r="C26" s="5">
        <v>2004</v>
      </c>
      <c r="D26" s="5" t="s">
        <v>19</v>
      </c>
      <c r="E26" s="16">
        <v>131</v>
      </c>
      <c r="F26" s="17">
        <v>5.3819444444444401E-3</v>
      </c>
      <c r="G26" s="17">
        <v>8.9120370370370378E-3</v>
      </c>
      <c r="H26" s="17">
        <f t="shared" si="0"/>
        <v>3.5300925925925977E-3</v>
      </c>
      <c r="I26" s="9">
        <v>3</v>
      </c>
      <c r="J26" s="9" t="str">
        <f>VLOOKUP(C26,впр!$A$2:$C$75,3)</f>
        <v>ст.девушки</v>
      </c>
      <c r="K26" s="9">
        <f>RANK(H26,$H$6:$H$39,1)</f>
        <v>21</v>
      </c>
    </row>
    <row r="27" spans="1:11" s="10" customFormat="1" ht="18" customHeight="1" x14ac:dyDescent="0.25">
      <c r="A27" s="6">
        <v>22</v>
      </c>
      <c r="B27" s="11" t="s">
        <v>88</v>
      </c>
      <c r="C27" s="5">
        <v>2008</v>
      </c>
      <c r="D27" s="5" t="s">
        <v>19</v>
      </c>
      <c r="E27" s="16">
        <v>118</v>
      </c>
      <c r="F27" s="17">
        <v>3.1250000000000002E-3</v>
      </c>
      <c r="G27" s="17">
        <v>6.7129629629629622E-3</v>
      </c>
      <c r="H27" s="17">
        <f t="shared" si="0"/>
        <v>3.5879629629629621E-3</v>
      </c>
      <c r="I27" s="9">
        <v>6</v>
      </c>
      <c r="J27" s="9" t="str">
        <f>VLOOKUP(C27,впр!$A$2:$C$75,3)</f>
        <v>ср.девочки</v>
      </c>
      <c r="K27" s="9">
        <f>RANK(H27,$H$6:$H$39,1)</f>
        <v>22</v>
      </c>
    </row>
    <row r="28" spans="1:11" s="10" customFormat="1" ht="18" customHeight="1" x14ac:dyDescent="0.25">
      <c r="A28" s="6">
        <v>23</v>
      </c>
      <c r="B28" s="11" t="s">
        <v>87</v>
      </c>
      <c r="C28" s="5">
        <v>2006</v>
      </c>
      <c r="D28" s="5" t="s">
        <v>19</v>
      </c>
      <c r="E28" s="16">
        <v>121</v>
      </c>
      <c r="F28" s="17">
        <v>3.6458333333333299E-3</v>
      </c>
      <c r="G28" s="17">
        <v>7.2337962962962963E-3</v>
      </c>
      <c r="H28" s="17">
        <f t="shared" si="0"/>
        <v>3.5879629629629664E-3</v>
      </c>
      <c r="I28" s="9">
        <v>7</v>
      </c>
      <c r="J28" s="9" t="str">
        <f>VLOOKUP(C28,впр!$A$2:$C$75,3)</f>
        <v>ср.девушки</v>
      </c>
      <c r="K28" s="9">
        <v>22</v>
      </c>
    </row>
    <row r="29" spans="1:11" s="10" customFormat="1" ht="18" customHeight="1" x14ac:dyDescent="0.25">
      <c r="A29" s="6">
        <v>24</v>
      </c>
      <c r="B29" s="11" t="s">
        <v>46</v>
      </c>
      <c r="C29" s="13">
        <v>2006</v>
      </c>
      <c r="D29" s="14" t="s">
        <v>19</v>
      </c>
      <c r="E29" s="16">
        <v>125</v>
      </c>
      <c r="F29" s="17">
        <v>4.3402777777777797E-3</v>
      </c>
      <c r="G29" s="17">
        <v>7.9398148148148145E-3</v>
      </c>
      <c r="H29" s="17">
        <f t="shared" si="0"/>
        <v>3.5995370370370348E-3</v>
      </c>
      <c r="I29" s="9">
        <v>8</v>
      </c>
      <c r="J29" s="9" t="str">
        <f>VLOOKUP(C29,впр!$A$2:$C$75,3)</f>
        <v>ср.девушки</v>
      </c>
      <c r="K29" s="9">
        <f>RANK(H29,$H$6:$H$39,1)</f>
        <v>24</v>
      </c>
    </row>
    <row r="30" spans="1:11" s="10" customFormat="1" ht="18" customHeight="1" x14ac:dyDescent="0.25">
      <c r="A30" s="6">
        <v>25</v>
      </c>
      <c r="B30" s="11" t="s">
        <v>124</v>
      </c>
      <c r="C30" s="5">
        <v>2012</v>
      </c>
      <c r="D30" s="5" t="s">
        <v>19</v>
      </c>
      <c r="E30" s="16">
        <v>190</v>
      </c>
      <c r="F30" s="17">
        <v>1.7361111111111112E-4</v>
      </c>
      <c r="G30" s="17">
        <v>3.7731481481481483E-3</v>
      </c>
      <c r="H30" s="17">
        <f t="shared" si="0"/>
        <v>3.5995370370370374E-3</v>
      </c>
      <c r="I30" s="9">
        <v>3</v>
      </c>
      <c r="J30" s="9" t="str">
        <f>VLOOKUP(C30,впр!$A$2:$C$75,3)</f>
        <v>малыши</v>
      </c>
      <c r="K30" s="9">
        <v>24</v>
      </c>
    </row>
    <row r="31" spans="1:11" s="10" customFormat="1" ht="18" customHeight="1" x14ac:dyDescent="0.25">
      <c r="A31" s="6">
        <v>26</v>
      </c>
      <c r="B31" s="12" t="s">
        <v>92</v>
      </c>
      <c r="C31" s="13">
        <v>2008</v>
      </c>
      <c r="D31" s="14" t="s">
        <v>19</v>
      </c>
      <c r="E31" s="16">
        <v>110</v>
      </c>
      <c r="F31" s="17">
        <v>1.7361111111111099E-3</v>
      </c>
      <c r="G31" s="17">
        <v>5.347222222222222E-3</v>
      </c>
      <c r="H31" s="17">
        <f t="shared" si="0"/>
        <v>3.6111111111111118E-3</v>
      </c>
      <c r="I31" s="9">
        <v>7</v>
      </c>
      <c r="J31" s="9" t="str">
        <f>VLOOKUP(C31,впр!$A$2:$C$75,3)</f>
        <v>ср.девочки</v>
      </c>
      <c r="K31" s="9">
        <f t="shared" ref="K31:K39" si="3">RANK(H31,$H$6:$H$39,1)</f>
        <v>26</v>
      </c>
    </row>
    <row r="32" spans="1:11" s="10" customFormat="1" ht="18" customHeight="1" x14ac:dyDescent="0.25">
      <c r="A32" s="6">
        <v>27</v>
      </c>
      <c r="B32" s="11" t="s">
        <v>52</v>
      </c>
      <c r="C32" s="5">
        <v>2006</v>
      </c>
      <c r="D32" s="5" t="s">
        <v>19</v>
      </c>
      <c r="E32" s="16">
        <v>122</v>
      </c>
      <c r="F32" s="17">
        <v>3.81944444444444E-3</v>
      </c>
      <c r="G32" s="17">
        <v>7.4537037037037028E-3</v>
      </c>
      <c r="H32" s="17">
        <f t="shared" si="0"/>
        <v>3.6342592592592629E-3</v>
      </c>
      <c r="I32" s="9">
        <v>9</v>
      </c>
      <c r="J32" s="9" t="str">
        <f>VLOOKUP(C32,впр!$A$2:$C$75,3)</f>
        <v>ср.девушки</v>
      </c>
      <c r="K32" s="9">
        <f t="shared" si="3"/>
        <v>27</v>
      </c>
    </row>
    <row r="33" spans="1:11" s="10" customFormat="1" ht="18" customHeight="1" x14ac:dyDescent="0.25">
      <c r="A33" s="6">
        <v>28</v>
      </c>
      <c r="B33" s="11" t="s">
        <v>89</v>
      </c>
      <c r="C33" s="5">
        <v>2009</v>
      </c>
      <c r="D33" s="5" t="s">
        <v>19</v>
      </c>
      <c r="E33" s="16">
        <v>104</v>
      </c>
      <c r="F33" s="17">
        <v>6.9444444444444404E-4</v>
      </c>
      <c r="G33" s="17">
        <v>4.3518518518518515E-3</v>
      </c>
      <c r="H33" s="17">
        <f t="shared" si="0"/>
        <v>3.6574074074074074E-3</v>
      </c>
      <c r="I33" s="9">
        <v>4</v>
      </c>
      <c r="J33" s="9" t="str">
        <f>VLOOKUP(C33,впр!$A$2:$C$75,3)</f>
        <v>мл.девочки</v>
      </c>
      <c r="K33" s="9">
        <f t="shared" si="3"/>
        <v>28</v>
      </c>
    </row>
    <row r="34" spans="1:11" s="10" customFormat="1" ht="18" customHeight="1" x14ac:dyDescent="0.25">
      <c r="A34" s="6">
        <v>29</v>
      </c>
      <c r="B34" s="11" t="s">
        <v>105</v>
      </c>
      <c r="C34" s="5">
        <v>2003</v>
      </c>
      <c r="D34" s="5" t="s">
        <v>19</v>
      </c>
      <c r="E34" s="16">
        <v>132</v>
      </c>
      <c r="F34" s="17">
        <v>5.5555555555555497E-3</v>
      </c>
      <c r="G34" s="17">
        <v>9.3981481481481485E-3</v>
      </c>
      <c r="H34" s="17">
        <f t="shared" si="0"/>
        <v>3.8425925925925988E-3</v>
      </c>
      <c r="I34" s="9">
        <v>4</v>
      </c>
      <c r="J34" s="9" t="str">
        <f>VLOOKUP(C34,впр!$A$2:$C$75,3)</f>
        <v>ст.девушки</v>
      </c>
      <c r="K34" s="9">
        <f t="shared" si="3"/>
        <v>29</v>
      </c>
    </row>
    <row r="35" spans="1:11" s="10" customFormat="1" ht="18" customHeight="1" x14ac:dyDescent="0.25">
      <c r="A35" s="6">
        <v>30</v>
      </c>
      <c r="B35" s="11" t="s">
        <v>51</v>
      </c>
      <c r="C35" s="5">
        <v>2010</v>
      </c>
      <c r="D35" s="5" t="s">
        <v>19</v>
      </c>
      <c r="E35" s="16">
        <v>108</v>
      </c>
      <c r="F35" s="17">
        <v>1.38888888888889E-3</v>
      </c>
      <c r="G35" s="17">
        <v>5.2430555555555555E-3</v>
      </c>
      <c r="H35" s="17">
        <f t="shared" si="0"/>
        <v>3.8541666666666655E-3</v>
      </c>
      <c r="I35" s="9">
        <v>5</v>
      </c>
      <c r="J35" s="9" t="str">
        <f>VLOOKUP(C35,впр!$A$2:$C$75,3)</f>
        <v>мл.девочки</v>
      </c>
      <c r="K35" s="9">
        <f t="shared" si="3"/>
        <v>30</v>
      </c>
    </row>
    <row r="36" spans="1:11" s="10" customFormat="1" ht="18" customHeight="1" x14ac:dyDescent="0.25">
      <c r="A36" s="6">
        <v>31</v>
      </c>
      <c r="B36" s="11" t="s">
        <v>99</v>
      </c>
      <c r="C36" s="5">
        <v>2006</v>
      </c>
      <c r="D36" s="5" t="s">
        <v>19</v>
      </c>
      <c r="E36" s="16">
        <v>119</v>
      </c>
      <c r="F36" s="17">
        <v>3.2986111111111098E-3</v>
      </c>
      <c r="G36" s="17">
        <v>7.1759259259259259E-3</v>
      </c>
      <c r="H36" s="17">
        <f t="shared" si="0"/>
        <v>3.8773148148148161E-3</v>
      </c>
      <c r="I36" s="9">
        <v>10</v>
      </c>
      <c r="J36" s="9" t="str">
        <f>VLOOKUP(C36,впр!$A$2:$C$75,3)</f>
        <v>ср.девушки</v>
      </c>
      <c r="K36" s="9">
        <f t="shared" si="3"/>
        <v>31</v>
      </c>
    </row>
    <row r="37" spans="1:11" s="10" customFormat="1" ht="18" customHeight="1" x14ac:dyDescent="0.25">
      <c r="A37" s="6">
        <v>32</v>
      </c>
      <c r="B37" s="11" t="s">
        <v>30</v>
      </c>
      <c r="C37" s="5">
        <v>2008</v>
      </c>
      <c r="D37" s="5" t="s">
        <v>19</v>
      </c>
      <c r="E37" s="16">
        <v>115</v>
      </c>
      <c r="F37" s="17">
        <v>2.60416666666667E-3</v>
      </c>
      <c r="G37" s="17">
        <v>6.5162037037037037E-3</v>
      </c>
      <c r="H37" s="17">
        <f t="shared" si="0"/>
        <v>3.9120370370370333E-3</v>
      </c>
      <c r="I37" s="9">
        <v>8</v>
      </c>
      <c r="J37" s="9" t="str">
        <f>VLOOKUP(C37,впр!$A$2:$C$75,3)</f>
        <v>ср.девочки</v>
      </c>
      <c r="K37" s="9">
        <f t="shared" si="3"/>
        <v>32</v>
      </c>
    </row>
    <row r="38" spans="1:11" s="10" customFormat="1" ht="18" customHeight="1" x14ac:dyDescent="0.25">
      <c r="A38" s="6">
        <v>33</v>
      </c>
      <c r="B38" s="11" t="s">
        <v>86</v>
      </c>
      <c r="C38" s="13">
        <v>2012</v>
      </c>
      <c r="D38" s="13" t="s">
        <v>19</v>
      </c>
      <c r="E38" s="16">
        <v>103</v>
      </c>
      <c r="F38" s="17">
        <v>5.20833333333333E-4</v>
      </c>
      <c r="G38" s="17">
        <v>4.4560185185185189E-3</v>
      </c>
      <c r="H38" s="17">
        <f t="shared" si="0"/>
        <v>3.9351851851851857E-3</v>
      </c>
      <c r="I38" s="9">
        <v>4</v>
      </c>
      <c r="J38" s="9" t="str">
        <f>VLOOKUP(C38,впр!$A$2:$C$75,3)</f>
        <v>малыши</v>
      </c>
      <c r="K38" s="9">
        <f t="shared" si="3"/>
        <v>33</v>
      </c>
    </row>
    <row r="39" spans="1:11" s="10" customFormat="1" ht="18" customHeight="1" x14ac:dyDescent="0.25">
      <c r="A39" s="6">
        <v>34</v>
      </c>
      <c r="B39" s="15" t="s">
        <v>55</v>
      </c>
      <c r="C39" s="14">
        <v>2008</v>
      </c>
      <c r="D39" s="14" t="s">
        <v>19</v>
      </c>
      <c r="E39" s="16">
        <v>109</v>
      </c>
      <c r="F39" s="17">
        <v>1.5625000000000001E-3</v>
      </c>
      <c r="G39" s="17">
        <v>5.5208333333333333E-3</v>
      </c>
      <c r="H39" s="17">
        <f t="shared" si="0"/>
        <v>3.9583333333333328E-3</v>
      </c>
      <c r="I39" s="9">
        <v>9</v>
      </c>
      <c r="J39" s="9" t="str">
        <f>VLOOKUP(C39,впр!$A$2:$C$75,3)</f>
        <v>ср.девочки</v>
      </c>
      <c r="K39" s="9">
        <f t="shared" si="3"/>
        <v>34</v>
      </c>
    </row>
    <row r="40" spans="1:11" x14ac:dyDescent="0.25">
      <c r="A40" s="24" t="s">
        <v>18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</row>
  </sheetData>
  <sortState ref="B6:I39">
    <sortCondition ref="H6:H39"/>
  </sortState>
  <mergeCells count="15"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A40:K40"/>
  </mergeCells>
  <pageMargins left="0.31496062992125984" right="0.31496062992125984" top="0.59055118110236227" bottom="0.59055118110236227" header="0" footer="0"/>
  <pageSetup paperSize="9" orientation="portrait" r:id="rId1"/>
  <headerFooter>
    <oddHeader>&amp;CВерста-2021&amp;RДевочки, девушки, женщины,Страница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selection activeCell="Q51" sqref="Q51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24.75" customHeight="1" x14ac:dyDescent="0.25">
      <c r="A2" s="26" t="s">
        <v>59</v>
      </c>
      <c r="B2" s="26"/>
      <c r="D2" s="27" t="s">
        <v>6</v>
      </c>
      <c r="E2" s="27"/>
      <c r="F2" s="27"/>
      <c r="G2" s="27"/>
      <c r="H2" s="27"/>
      <c r="I2" s="27"/>
      <c r="J2" s="27"/>
      <c r="K2" s="27"/>
    </row>
    <row r="3" spans="1:13" ht="27.75" customHeight="1" x14ac:dyDescent="0.4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ht="27" customHeight="1" x14ac:dyDescent="0.25">
      <c r="A4" s="29" t="s">
        <v>10</v>
      </c>
      <c r="B4" s="29" t="s">
        <v>0</v>
      </c>
      <c r="C4" s="29" t="s">
        <v>1</v>
      </c>
      <c r="D4" s="29" t="s">
        <v>8</v>
      </c>
      <c r="E4" s="29" t="s">
        <v>2</v>
      </c>
      <c r="F4" s="29" t="s">
        <v>4</v>
      </c>
      <c r="G4" s="29" t="s">
        <v>5</v>
      </c>
      <c r="H4" s="29" t="s">
        <v>7</v>
      </c>
      <c r="I4" s="30" t="s">
        <v>14</v>
      </c>
      <c r="J4" s="31"/>
      <c r="K4" s="29" t="s">
        <v>3</v>
      </c>
    </row>
    <row r="5" spans="1:13" ht="27" customHeight="1" x14ac:dyDescent="0.25">
      <c r="A5" s="29"/>
      <c r="B5" s="29"/>
      <c r="C5" s="29"/>
      <c r="D5" s="29"/>
      <c r="E5" s="29"/>
      <c r="F5" s="29"/>
      <c r="G5" s="29"/>
      <c r="H5" s="29"/>
      <c r="I5" s="21" t="s">
        <v>15</v>
      </c>
      <c r="J5" s="21" t="s">
        <v>16</v>
      </c>
      <c r="K5" s="29"/>
    </row>
    <row r="6" spans="1:13" s="10" customFormat="1" ht="18" customHeight="1" x14ac:dyDescent="0.25">
      <c r="A6" s="6">
        <v>1</v>
      </c>
      <c r="B6" s="8" t="s">
        <v>73</v>
      </c>
      <c r="C6" s="6">
        <v>2005</v>
      </c>
      <c r="D6" s="6" t="s">
        <v>34</v>
      </c>
      <c r="E6" s="16">
        <v>172</v>
      </c>
      <c r="F6" s="17">
        <v>1.3020833333333299E-2</v>
      </c>
      <c r="G6" s="17">
        <v>1.503472222222222E-2</v>
      </c>
      <c r="H6" s="17">
        <f t="shared" ref="H6:H37" si="0">G6-F6</f>
        <v>2.0138888888889209E-3</v>
      </c>
      <c r="I6" s="9">
        <v>1</v>
      </c>
      <c r="J6" s="9" t="str">
        <f>VLOOKUP(C6,впр!$A$2:$C$75,2)</f>
        <v>ср.юноши</v>
      </c>
      <c r="K6" s="9">
        <f>RANK(H6,$H$6:$H$60,1)</f>
        <v>1</v>
      </c>
    </row>
    <row r="7" spans="1:13" s="10" customFormat="1" ht="18" customHeight="1" x14ac:dyDescent="0.25">
      <c r="A7" s="6">
        <v>2</v>
      </c>
      <c r="B7" s="8" t="s">
        <v>42</v>
      </c>
      <c r="C7" s="6">
        <v>1995</v>
      </c>
      <c r="D7" s="6" t="s">
        <v>41</v>
      </c>
      <c r="E7" s="16">
        <v>188</v>
      </c>
      <c r="F7" s="17">
        <v>1.57986111111111E-2</v>
      </c>
      <c r="G7" s="17">
        <v>1.7835648148148149E-2</v>
      </c>
      <c r="H7" s="17">
        <f t="shared" si="0"/>
        <v>2.037037037037049E-3</v>
      </c>
      <c r="I7" s="9">
        <v>1</v>
      </c>
      <c r="J7" s="9" t="str">
        <f>VLOOKUP(C7,впр!$A$2:$C$75,2)</f>
        <v>мужчины</v>
      </c>
      <c r="K7" s="9">
        <f>RANK(H7,$H$6:$H$60,1)</f>
        <v>2</v>
      </c>
    </row>
    <row r="8" spans="1:13" s="10" customFormat="1" ht="18" customHeight="1" x14ac:dyDescent="0.25">
      <c r="A8" s="6">
        <v>3</v>
      </c>
      <c r="B8" s="11" t="s">
        <v>44</v>
      </c>
      <c r="C8" s="5">
        <v>1988</v>
      </c>
      <c r="D8" s="5" t="s">
        <v>19</v>
      </c>
      <c r="E8" s="16">
        <v>187</v>
      </c>
      <c r="F8" s="17">
        <v>1.5625E-2</v>
      </c>
      <c r="G8" s="17">
        <v>1.7719907407407406E-2</v>
      </c>
      <c r="H8" s="17">
        <f t="shared" si="0"/>
        <v>2.0949074074074064E-3</v>
      </c>
      <c r="I8" s="9">
        <v>2</v>
      </c>
      <c r="J8" s="9" t="str">
        <f>VLOOKUP(C8,впр!$A$2:$C$75,2)</f>
        <v>мужчины</v>
      </c>
      <c r="K8" s="9">
        <f>RANK(H8,$H$6:$H$60,1)</f>
        <v>3</v>
      </c>
      <c r="M8" s="18"/>
    </row>
    <row r="9" spans="1:13" s="10" customFormat="1" ht="18" customHeight="1" x14ac:dyDescent="0.25">
      <c r="A9" s="6">
        <v>4</v>
      </c>
      <c r="B9" s="11" t="s">
        <v>48</v>
      </c>
      <c r="C9" s="5">
        <v>2004</v>
      </c>
      <c r="D9" s="5" t="s">
        <v>19</v>
      </c>
      <c r="E9" s="16">
        <v>181</v>
      </c>
      <c r="F9" s="17">
        <v>1.4583333333333301E-2</v>
      </c>
      <c r="G9" s="17">
        <v>1.667824074074074E-2</v>
      </c>
      <c r="H9" s="17">
        <f t="shared" si="0"/>
        <v>2.0949074074074394E-3</v>
      </c>
      <c r="I9" s="9">
        <v>1</v>
      </c>
      <c r="J9" s="9" t="str">
        <f>VLOOKUP(C9,впр!$A$2:$C$75,2)</f>
        <v>ст.юноши</v>
      </c>
      <c r="K9" s="9">
        <v>3</v>
      </c>
    </row>
    <row r="10" spans="1:13" s="10" customFormat="1" ht="18" customHeight="1" x14ac:dyDescent="0.25">
      <c r="A10" s="6">
        <v>5</v>
      </c>
      <c r="B10" s="11" t="s">
        <v>37</v>
      </c>
      <c r="C10" s="5">
        <v>2002</v>
      </c>
      <c r="D10" s="5" t="s">
        <v>34</v>
      </c>
      <c r="E10" s="16">
        <v>182</v>
      </c>
      <c r="F10" s="17">
        <v>1.47569444444445E-2</v>
      </c>
      <c r="G10" s="17">
        <v>1.6863425925925928E-2</v>
      </c>
      <c r="H10" s="17">
        <f t="shared" si="0"/>
        <v>2.106481481481428E-3</v>
      </c>
      <c r="I10" s="9">
        <v>3</v>
      </c>
      <c r="J10" s="9" t="str">
        <f>VLOOKUP(C10,впр!$A$2:$C$75,2)</f>
        <v>мужчины</v>
      </c>
      <c r="K10" s="9">
        <f t="shared" ref="K10:K15" si="1">RANK(H10,$H$6:$H$60,1)</f>
        <v>5</v>
      </c>
    </row>
    <row r="11" spans="1:13" s="10" customFormat="1" ht="18" customHeight="1" x14ac:dyDescent="0.25">
      <c r="A11" s="6">
        <v>6</v>
      </c>
      <c r="B11" s="11" t="s">
        <v>74</v>
      </c>
      <c r="C11" s="5">
        <v>2004</v>
      </c>
      <c r="D11" s="5" t="s">
        <v>34</v>
      </c>
      <c r="E11" s="16">
        <v>177</v>
      </c>
      <c r="F11" s="17">
        <v>1.38888888888889E-2</v>
      </c>
      <c r="G11" s="17">
        <v>1.6018518518518519E-2</v>
      </c>
      <c r="H11" s="17">
        <f t="shared" si="0"/>
        <v>2.1296296296296185E-3</v>
      </c>
      <c r="I11" s="9">
        <v>2</v>
      </c>
      <c r="J11" s="9" t="str">
        <f>VLOOKUP(C11,впр!$A$2:$C$75,2)</f>
        <v>ст.юноши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98</v>
      </c>
      <c r="C12" s="5">
        <v>2005</v>
      </c>
      <c r="D12" s="5" t="s">
        <v>19</v>
      </c>
      <c r="E12" s="16">
        <v>175</v>
      </c>
      <c r="F12" s="17">
        <v>1.35416666666667E-2</v>
      </c>
      <c r="G12" s="17">
        <v>1.5729166666666666E-2</v>
      </c>
      <c r="H12" s="17">
        <f t="shared" si="0"/>
        <v>2.1874999999999655E-3</v>
      </c>
      <c r="I12" s="9">
        <v>2</v>
      </c>
      <c r="J12" s="9" t="str">
        <f>VLOOKUP(C12,впр!$A$2:$C$75,2)</f>
        <v>ср.юноши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117</v>
      </c>
      <c r="C13" s="5">
        <v>2006</v>
      </c>
      <c r="D13" s="5" t="s">
        <v>19</v>
      </c>
      <c r="E13" s="16">
        <v>171</v>
      </c>
      <c r="F13" s="17">
        <v>1.2847222222222201E-2</v>
      </c>
      <c r="G13" s="17">
        <v>1.5046296296296295E-2</v>
      </c>
      <c r="H13" s="17">
        <f t="shared" si="0"/>
        <v>2.1990740740740946E-3</v>
      </c>
      <c r="I13" s="9">
        <v>3</v>
      </c>
      <c r="J13" s="9" t="str">
        <f>VLOOKUP(C13,впр!$A$2:$C$75,2)</f>
        <v>ср.юноши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38</v>
      </c>
      <c r="C14" s="5">
        <v>1985</v>
      </c>
      <c r="D14" s="5" t="s">
        <v>34</v>
      </c>
      <c r="E14" s="16">
        <v>184</v>
      </c>
      <c r="F14" s="17">
        <v>1.51041666666667E-2</v>
      </c>
      <c r="G14" s="17">
        <v>1.7326388888888888E-2</v>
      </c>
      <c r="H14" s="17">
        <f t="shared" si="0"/>
        <v>2.222222222222188E-3</v>
      </c>
      <c r="I14" s="9">
        <v>4</v>
      </c>
      <c r="J14" s="9" t="str">
        <f>VLOOKUP(C14,впр!$A$2:$C$75,2)</f>
        <v>мужчины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106</v>
      </c>
      <c r="C15" s="5">
        <v>1994</v>
      </c>
      <c r="D15" s="5" t="s">
        <v>107</v>
      </c>
      <c r="E15" s="16">
        <v>183</v>
      </c>
      <c r="F15" s="17">
        <v>1.49305555555556E-2</v>
      </c>
      <c r="G15" s="17">
        <v>1.7187499999999998E-2</v>
      </c>
      <c r="H15" s="17">
        <f t="shared" si="0"/>
        <v>2.2569444444443983E-3</v>
      </c>
      <c r="I15" s="9">
        <v>5</v>
      </c>
      <c r="J15" s="9" t="str">
        <f>VLOOKUP(C15,впр!$A$2:$C$75,2)</f>
        <v>мужчины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102</v>
      </c>
      <c r="C16" s="5">
        <v>2003</v>
      </c>
      <c r="D16" s="5" t="s">
        <v>19</v>
      </c>
      <c r="E16" s="16">
        <v>179</v>
      </c>
      <c r="F16" s="17">
        <v>1.42361111111111E-2</v>
      </c>
      <c r="G16" s="17">
        <v>1.6493055555555556E-2</v>
      </c>
      <c r="H16" s="17">
        <f t="shared" si="0"/>
        <v>2.2569444444444555E-3</v>
      </c>
      <c r="I16" s="9">
        <v>3</v>
      </c>
      <c r="J16" s="9" t="str">
        <f>VLOOKUP(C16,впр!$A$2:$C$75,2)</f>
        <v>ст.юноши</v>
      </c>
      <c r="K16" s="9">
        <v>10</v>
      </c>
    </row>
    <row r="17" spans="1:11" s="10" customFormat="1" ht="18" customHeight="1" x14ac:dyDescent="0.25">
      <c r="A17" s="6">
        <v>12</v>
      </c>
      <c r="B17" s="11" t="s">
        <v>101</v>
      </c>
      <c r="C17" s="5">
        <v>2007</v>
      </c>
      <c r="D17" s="5" t="s">
        <v>19</v>
      </c>
      <c r="E17" s="16">
        <v>160</v>
      </c>
      <c r="F17" s="17">
        <v>1.0937499999999999E-2</v>
      </c>
      <c r="G17" s="17">
        <v>1.3229166666666667E-2</v>
      </c>
      <c r="H17" s="17">
        <f t="shared" si="0"/>
        <v>2.2916666666666675E-3</v>
      </c>
      <c r="I17" s="9">
        <v>1</v>
      </c>
      <c r="J17" s="9" t="str">
        <f>VLOOKUP(C17,впр!$A$2:$C$75,2)</f>
        <v>ср.мальчики</v>
      </c>
      <c r="K17" s="9">
        <f t="shared" ref="K17:K26" si="2">RANK(H17,$H$6:$H$60,1)</f>
        <v>12</v>
      </c>
    </row>
    <row r="18" spans="1:11" s="10" customFormat="1" ht="18" customHeight="1" x14ac:dyDescent="0.25">
      <c r="A18" s="6">
        <v>13</v>
      </c>
      <c r="B18" s="12" t="s">
        <v>53</v>
      </c>
      <c r="C18" s="13">
        <v>2006</v>
      </c>
      <c r="D18" s="13" t="s">
        <v>19</v>
      </c>
      <c r="E18" s="16">
        <v>168</v>
      </c>
      <c r="F18" s="17">
        <v>1.2326388888888901E-2</v>
      </c>
      <c r="G18" s="17">
        <v>1.4675925925925926E-2</v>
      </c>
      <c r="H18" s="17">
        <f t="shared" si="0"/>
        <v>2.349537037037025E-3</v>
      </c>
      <c r="I18" s="9">
        <v>4</v>
      </c>
      <c r="J18" s="9" t="str">
        <f>VLOOKUP(C18,впр!$A$2:$C$75,2)</f>
        <v>ср.юноши</v>
      </c>
      <c r="K18" s="9">
        <f t="shared" si="2"/>
        <v>13</v>
      </c>
    </row>
    <row r="19" spans="1:11" s="10" customFormat="1" ht="18" customHeight="1" x14ac:dyDescent="0.25">
      <c r="A19" s="6">
        <v>14</v>
      </c>
      <c r="B19" s="11" t="s">
        <v>81</v>
      </c>
      <c r="C19" s="5">
        <v>1986</v>
      </c>
      <c r="D19" s="5" t="s">
        <v>19</v>
      </c>
      <c r="E19" s="16">
        <v>186</v>
      </c>
      <c r="F19" s="17">
        <v>1.54513888888889E-2</v>
      </c>
      <c r="G19" s="17">
        <v>1.7824074074074076E-2</v>
      </c>
      <c r="H19" s="17">
        <f t="shared" si="0"/>
        <v>2.3726851851851756E-3</v>
      </c>
      <c r="I19" s="9">
        <v>6</v>
      </c>
      <c r="J19" s="9" t="str">
        <f>VLOOKUP(C19,впр!$A$2:$C$75,2)</f>
        <v>мужчины</v>
      </c>
      <c r="K19" s="9">
        <f t="shared" si="2"/>
        <v>14</v>
      </c>
    </row>
    <row r="20" spans="1:11" s="10" customFormat="1" ht="18" customHeight="1" x14ac:dyDescent="0.25">
      <c r="A20" s="6">
        <v>15</v>
      </c>
      <c r="B20" s="11" t="s">
        <v>75</v>
      </c>
      <c r="C20" s="5">
        <v>1986</v>
      </c>
      <c r="D20" s="5" t="s">
        <v>19</v>
      </c>
      <c r="E20" s="16">
        <v>185</v>
      </c>
      <c r="F20" s="17">
        <v>1.52777777777778E-2</v>
      </c>
      <c r="G20" s="17">
        <v>1.7731481481481483E-2</v>
      </c>
      <c r="H20" s="17">
        <f t="shared" si="0"/>
        <v>2.4537037037036837E-3</v>
      </c>
      <c r="I20" s="9">
        <v>7</v>
      </c>
      <c r="J20" s="9" t="str">
        <f>VLOOKUP(C20,впр!$A$2:$C$75,2)</f>
        <v>мужчины</v>
      </c>
      <c r="K20" s="9">
        <f t="shared" si="2"/>
        <v>15</v>
      </c>
    </row>
    <row r="21" spans="1:11" s="10" customFormat="1" ht="18" customHeight="1" x14ac:dyDescent="0.25">
      <c r="A21" s="6">
        <v>16</v>
      </c>
      <c r="B21" s="11" t="s">
        <v>71</v>
      </c>
      <c r="C21" s="5">
        <v>2006</v>
      </c>
      <c r="D21" s="5" t="s">
        <v>34</v>
      </c>
      <c r="E21" s="16">
        <v>174</v>
      </c>
      <c r="F21" s="17">
        <v>1.33680555555556E-2</v>
      </c>
      <c r="G21" s="17">
        <v>1.5902777777777776E-2</v>
      </c>
      <c r="H21" s="17">
        <f t="shared" si="0"/>
        <v>2.5347222222221761E-3</v>
      </c>
      <c r="I21" s="9">
        <v>5</v>
      </c>
      <c r="J21" s="9" t="str">
        <f>VLOOKUP(C21,впр!$A$2:$C$75,2)</f>
        <v>ср.юноши</v>
      </c>
      <c r="K21" s="9">
        <f t="shared" si="2"/>
        <v>16</v>
      </c>
    </row>
    <row r="22" spans="1:11" s="10" customFormat="1" ht="18" customHeight="1" x14ac:dyDescent="0.25">
      <c r="A22" s="6">
        <v>17</v>
      </c>
      <c r="B22" s="11" t="s">
        <v>70</v>
      </c>
      <c r="C22" s="5">
        <v>2008</v>
      </c>
      <c r="D22" s="5" t="s">
        <v>34</v>
      </c>
      <c r="E22" s="16">
        <v>165</v>
      </c>
      <c r="F22" s="17">
        <v>1.18055555555556E-2</v>
      </c>
      <c r="G22" s="17">
        <v>1.4386574074074072E-2</v>
      </c>
      <c r="H22" s="17">
        <f t="shared" si="0"/>
        <v>2.5810185185184721E-3</v>
      </c>
      <c r="I22" s="9">
        <v>2</v>
      </c>
      <c r="J22" s="9" t="str">
        <f>VLOOKUP(C22,впр!$A$2:$C$75,2)</f>
        <v>ср.мальчики</v>
      </c>
      <c r="K22" s="9">
        <f t="shared" si="2"/>
        <v>17</v>
      </c>
    </row>
    <row r="23" spans="1:11" s="10" customFormat="1" ht="18" customHeight="1" x14ac:dyDescent="0.25">
      <c r="A23" s="6">
        <v>18</v>
      </c>
      <c r="B23" s="11" t="s">
        <v>114</v>
      </c>
      <c r="C23" s="5">
        <v>2008</v>
      </c>
      <c r="D23" s="5" t="s">
        <v>57</v>
      </c>
      <c r="E23" s="16">
        <v>163</v>
      </c>
      <c r="F23" s="17">
        <v>1.14583333333333E-2</v>
      </c>
      <c r="G23" s="17">
        <v>1.4085648148148151E-2</v>
      </c>
      <c r="H23" s="17">
        <f t="shared" si="0"/>
        <v>2.6273148148148514E-3</v>
      </c>
      <c r="I23" s="9">
        <v>3</v>
      </c>
      <c r="J23" s="9" t="str">
        <f>VLOOKUP(C23,впр!$A$2:$C$75,2)</f>
        <v>ср.мальчики</v>
      </c>
      <c r="K23" s="9">
        <f t="shared" si="2"/>
        <v>18</v>
      </c>
    </row>
    <row r="24" spans="1:11" s="10" customFormat="1" ht="18" customHeight="1" x14ac:dyDescent="0.25">
      <c r="A24" s="6">
        <v>19</v>
      </c>
      <c r="B24" s="11" t="s">
        <v>72</v>
      </c>
      <c r="C24" s="5">
        <v>2006</v>
      </c>
      <c r="D24" s="5" t="s">
        <v>34</v>
      </c>
      <c r="E24" s="16">
        <v>173</v>
      </c>
      <c r="F24" s="17">
        <v>1.31944444444445E-2</v>
      </c>
      <c r="G24" s="17">
        <v>1.5833333333333335E-2</v>
      </c>
      <c r="H24" s="17">
        <f t="shared" si="0"/>
        <v>2.6388888888888348E-3</v>
      </c>
      <c r="I24" s="9">
        <v>6</v>
      </c>
      <c r="J24" s="9" t="str">
        <f>VLOOKUP(C24,впр!$A$2:$C$75,2)</f>
        <v>ср.юноши</v>
      </c>
      <c r="K24" s="9">
        <f t="shared" si="2"/>
        <v>19</v>
      </c>
    </row>
    <row r="25" spans="1:11" s="10" customFormat="1" ht="18" customHeight="1" x14ac:dyDescent="0.25">
      <c r="A25" s="6">
        <v>20</v>
      </c>
      <c r="B25" s="12" t="s">
        <v>109</v>
      </c>
      <c r="C25" s="13">
        <v>2003</v>
      </c>
      <c r="D25" s="13" t="s">
        <v>19</v>
      </c>
      <c r="E25" s="16">
        <v>178</v>
      </c>
      <c r="F25" s="17">
        <v>1.40625E-2</v>
      </c>
      <c r="G25" s="17">
        <v>1.6712962962962961E-2</v>
      </c>
      <c r="H25" s="17">
        <f t="shared" si="0"/>
        <v>2.6504629629629604E-3</v>
      </c>
      <c r="I25" s="9">
        <v>4</v>
      </c>
      <c r="J25" s="9" t="str">
        <f>VLOOKUP(C25,впр!$A$2:$C$75,2)</f>
        <v>ст.юноши</v>
      </c>
      <c r="K25" s="9">
        <f t="shared" si="2"/>
        <v>20</v>
      </c>
    </row>
    <row r="26" spans="1:11" s="10" customFormat="1" ht="18" customHeight="1" x14ac:dyDescent="0.25">
      <c r="A26" s="6">
        <v>21</v>
      </c>
      <c r="B26" s="11" t="s">
        <v>67</v>
      </c>
      <c r="C26" s="5">
        <v>2009</v>
      </c>
      <c r="D26" s="5" t="s">
        <v>34</v>
      </c>
      <c r="E26" s="16">
        <v>150</v>
      </c>
      <c r="F26" s="17">
        <v>9.2013888888888892E-3</v>
      </c>
      <c r="G26" s="17">
        <v>1.1898148148148149E-2</v>
      </c>
      <c r="H26" s="17">
        <f t="shared" si="0"/>
        <v>2.6967592592592599E-3</v>
      </c>
      <c r="I26" s="9">
        <v>1</v>
      </c>
      <c r="J26" s="9" t="str">
        <f>VLOOKUP(C26,впр!$A$2:$C$75,2)</f>
        <v>мл.мальчики</v>
      </c>
      <c r="K26" s="9">
        <f t="shared" si="2"/>
        <v>21</v>
      </c>
    </row>
    <row r="27" spans="1:11" s="10" customFormat="1" ht="18" customHeight="1" x14ac:dyDescent="0.25">
      <c r="A27" s="6">
        <v>22</v>
      </c>
      <c r="B27" s="12" t="s">
        <v>68</v>
      </c>
      <c r="C27" s="13">
        <v>2008</v>
      </c>
      <c r="D27" s="13" t="s">
        <v>34</v>
      </c>
      <c r="E27" s="16">
        <v>162</v>
      </c>
      <c r="F27" s="17">
        <v>1.1284722222222199E-2</v>
      </c>
      <c r="G27" s="17">
        <v>1.3981481481481482E-2</v>
      </c>
      <c r="H27" s="17">
        <f t="shared" si="0"/>
        <v>2.6967592592592824E-3</v>
      </c>
      <c r="I27" s="9">
        <v>4</v>
      </c>
      <c r="J27" s="9" t="str">
        <f>VLOOKUP(C27,впр!$A$2:$C$75,2)</f>
        <v>ср.мальчики</v>
      </c>
      <c r="K27" s="9">
        <v>21</v>
      </c>
    </row>
    <row r="28" spans="1:11" s="10" customFormat="1" ht="18" customHeight="1" x14ac:dyDescent="0.25">
      <c r="A28" s="6">
        <v>23</v>
      </c>
      <c r="B28" s="11" t="s">
        <v>69</v>
      </c>
      <c r="C28" s="5">
        <v>2008</v>
      </c>
      <c r="D28" s="5" t="s">
        <v>34</v>
      </c>
      <c r="E28" s="16">
        <v>157</v>
      </c>
      <c r="F28" s="17">
        <v>1.0416666666666701E-2</v>
      </c>
      <c r="G28" s="17">
        <v>1.3136574074074077E-2</v>
      </c>
      <c r="H28" s="17">
        <f t="shared" si="0"/>
        <v>2.7199074074073758E-3</v>
      </c>
      <c r="I28" s="9">
        <v>5</v>
      </c>
      <c r="J28" s="9" t="str">
        <f>VLOOKUP(C28,впр!$A$2:$C$75,2)</f>
        <v>ср.мальчики</v>
      </c>
      <c r="K28" s="9">
        <f>RANK(H28,$H$6:$H$60,1)</f>
        <v>23</v>
      </c>
    </row>
    <row r="29" spans="1:11" s="10" customFormat="1" ht="18" customHeight="1" x14ac:dyDescent="0.25">
      <c r="A29" s="6">
        <v>24</v>
      </c>
      <c r="B29" s="12" t="s">
        <v>123</v>
      </c>
      <c r="C29" s="13">
        <v>2009</v>
      </c>
      <c r="D29" s="13" t="s">
        <v>19</v>
      </c>
      <c r="E29" s="16">
        <v>189</v>
      </c>
      <c r="F29" s="17">
        <v>1.5972222222222224E-2</v>
      </c>
      <c r="G29" s="17">
        <v>1.8715277777777779E-2</v>
      </c>
      <c r="H29" s="17">
        <f t="shared" si="0"/>
        <v>2.7430555555555541E-3</v>
      </c>
      <c r="I29" s="9">
        <v>2</v>
      </c>
      <c r="J29" s="9" t="str">
        <f>VLOOKUP(C29,впр!$A$2:$C$75,2)</f>
        <v>мл.мальчики</v>
      </c>
      <c r="K29" s="9">
        <f>RANK(H29,$H$6:$H$60,1)</f>
        <v>24</v>
      </c>
    </row>
    <row r="30" spans="1:11" s="10" customFormat="1" ht="18" customHeight="1" x14ac:dyDescent="0.25">
      <c r="A30" s="6">
        <v>25</v>
      </c>
      <c r="B30" s="11" t="s">
        <v>110</v>
      </c>
      <c r="C30" s="5">
        <v>2007</v>
      </c>
      <c r="D30" s="5" t="s">
        <v>19</v>
      </c>
      <c r="E30" s="16">
        <v>166</v>
      </c>
      <c r="F30" s="17">
        <v>1.19791666666667E-2</v>
      </c>
      <c r="G30" s="17">
        <v>1.4733796296296295E-2</v>
      </c>
      <c r="H30" s="17">
        <f t="shared" si="0"/>
        <v>2.7546296296295947E-3</v>
      </c>
      <c r="I30" s="9">
        <v>6</v>
      </c>
      <c r="J30" s="9" t="str">
        <f>VLOOKUP(C30,впр!$A$2:$C$75,2)</f>
        <v>ср.мальчики</v>
      </c>
      <c r="K30" s="9">
        <f>RANK(H30,$H$6:$H$60,1)</f>
        <v>25</v>
      </c>
    </row>
    <row r="31" spans="1:11" s="10" customFormat="1" ht="18" customHeight="1" x14ac:dyDescent="0.25">
      <c r="A31" s="6">
        <v>26</v>
      </c>
      <c r="B31" s="11" t="s">
        <v>115</v>
      </c>
      <c r="C31" s="5">
        <v>2008</v>
      </c>
      <c r="D31" s="5" t="s">
        <v>57</v>
      </c>
      <c r="E31" s="16">
        <v>161</v>
      </c>
      <c r="F31" s="17">
        <v>1.1111111111111099E-2</v>
      </c>
      <c r="G31" s="17">
        <v>1.3888888888888888E-2</v>
      </c>
      <c r="H31" s="17">
        <f t="shared" si="0"/>
        <v>2.7777777777777887E-3</v>
      </c>
      <c r="I31" s="9">
        <v>7</v>
      </c>
      <c r="J31" s="9" t="str">
        <f>VLOOKUP(C31,впр!$A$2:$C$75,2)</f>
        <v>ср.мальчики</v>
      </c>
      <c r="K31" s="9">
        <f>RANK(H31,$H$6:$H$60,1)</f>
        <v>26</v>
      </c>
    </row>
    <row r="32" spans="1:11" s="10" customFormat="1" ht="18" customHeight="1" x14ac:dyDescent="0.25">
      <c r="A32" s="6">
        <v>27</v>
      </c>
      <c r="B32" s="12" t="s">
        <v>116</v>
      </c>
      <c r="C32" s="13">
        <v>2008</v>
      </c>
      <c r="D32" s="14" t="s">
        <v>19</v>
      </c>
      <c r="E32" s="16">
        <v>156</v>
      </c>
      <c r="F32" s="17">
        <v>1.0243055555555601E-2</v>
      </c>
      <c r="G32" s="17">
        <v>1.3043981481481483E-2</v>
      </c>
      <c r="H32" s="17">
        <f t="shared" si="0"/>
        <v>2.8009259259258821E-3</v>
      </c>
      <c r="I32" s="9">
        <v>8</v>
      </c>
      <c r="J32" s="9" t="str">
        <f>VLOOKUP(C32,впр!$A$2:$C$75,2)</f>
        <v>ср.мальчики</v>
      </c>
      <c r="K32" s="9">
        <f>RANK(H32,$H$6:$H$60,1)</f>
        <v>27</v>
      </c>
    </row>
    <row r="33" spans="1:11" s="10" customFormat="1" ht="18" customHeight="1" x14ac:dyDescent="0.25">
      <c r="A33" s="6">
        <v>28</v>
      </c>
      <c r="B33" s="11" t="s">
        <v>66</v>
      </c>
      <c r="C33" s="5">
        <v>2010</v>
      </c>
      <c r="D33" s="5" t="s">
        <v>34</v>
      </c>
      <c r="E33" s="16">
        <v>147</v>
      </c>
      <c r="F33" s="17">
        <v>8.6805555555555594E-3</v>
      </c>
      <c r="G33" s="17">
        <v>1.1481481481481483E-2</v>
      </c>
      <c r="H33" s="17">
        <f t="shared" si="0"/>
        <v>2.8009259259259237E-3</v>
      </c>
      <c r="I33" s="9">
        <v>3</v>
      </c>
      <c r="J33" s="9" t="str">
        <f>VLOOKUP(C33,впр!$A$2:$C$75,2)</f>
        <v>мл.мальчики</v>
      </c>
      <c r="K33" s="9">
        <v>27</v>
      </c>
    </row>
    <row r="34" spans="1:11" s="10" customFormat="1" ht="18" customHeight="1" x14ac:dyDescent="0.25">
      <c r="A34" s="6">
        <v>29</v>
      </c>
      <c r="B34" s="12" t="s">
        <v>103</v>
      </c>
      <c r="C34" s="13">
        <v>2004</v>
      </c>
      <c r="D34" s="13" t="s">
        <v>19</v>
      </c>
      <c r="E34" s="16">
        <v>180</v>
      </c>
      <c r="F34" s="17">
        <v>1.4409722222222201E-2</v>
      </c>
      <c r="G34" s="17">
        <v>1.7210648148148149E-2</v>
      </c>
      <c r="H34" s="17">
        <f t="shared" si="0"/>
        <v>2.800925925925948E-3</v>
      </c>
      <c r="I34" s="9">
        <v>5</v>
      </c>
      <c r="J34" s="9" t="str">
        <f>VLOOKUP(C34,впр!$A$2:$C$75,2)</f>
        <v>ст.юноши</v>
      </c>
      <c r="K34" s="9">
        <v>27</v>
      </c>
    </row>
    <row r="35" spans="1:11" s="10" customFormat="1" ht="18" customHeight="1" x14ac:dyDescent="0.25">
      <c r="A35" s="6">
        <v>30</v>
      </c>
      <c r="B35" s="11" t="s">
        <v>50</v>
      </c>
      <c r="C35" s="5">
        <v>2006</v>
      </c>
      <c r="D35" s="5" t="s">
        <v>19</v>
      </c>
      <c r="E35" s="16">
        <v>170</v>
      </c>
      <c r="F35" s="17">
        <v>1.2673611111111101E-2</v>
      </c>
      <c r="G35" s="17">
        <v>1.5509259259259257E-2</v>
      </c>
      <c r="H35" s="17">
        <f t="shared" si="0"/>
        <v>2.8356481481481566E-3</v>
      </c>
      <c r="I35" s="9">
        <v>7</v>
      </c>
      <c r="J35" s="9" t="str">
        <f>VLOOKUP(C35,впр!$A$2:$C$75,2)</f>
        <v>ср.юноши</v>
      </c>
      <c r="K35" s="9">
        <f t="shared" ref="K35:K43" si="3">RANK(H35,$H$6:$H$60,1)</f>
        <v>30</v>
      </c>
    </row>
    <row r="36" spans="1:11" s="10" customFormat="1" ht="18" customHeight="1" x14ac:dyDescent="0.25">
      <c r="A36" s="6">
        <v>31</v>
      </c>
      <c r="B36" s="11" t="s">
        <v>64</v>
      </c>
      <c r="C36" s="5">
        <v>2012</v>
      </c>
      <c r="D36" s="5" t="s">
        <v>34</v>
      </c>
      <c r="E36" s="16">
        <v>137</v>
      </c>
      <c r="F36" s="17">
        <v>6.9444444444444397E-3</v>
      </c>
      <c r="G36" s="17">
        <v>9.8611111111111104E-3</v>
      </c>
      <c r="H36" s="17">
        <f t="shared" si="0"/>
        <v>2.9166666666666707E-3</v>
      </c>
      <c r="I36" s="9">
        <v>1</v>
      </c>
      <c r="J36" s="9" t="str">
        <f>VLOOKUP(C36,впр!$A$2:$C$75,2)</f>
        <v>малыши</v>
      </c>
      <c r="K36" s="9">
        <f t="shared" si="3"/>
        <v>31</v>
      </c>
    </row>
    <row r="37" spans="1:11" s="10" customFormat="1" ht="18" customHeight="1" x14ac:dyDescent="0.25">
      <c r="A37" s="6">
        <v>32</v>
      </c>
      <c r="B37" s="11" t="s">
        <v>108</v>
      </c>
      <c r="C37" s="5">
        <v>2010</v>
      </c>
      <c r="D37" s="5" t="s">
        <v>19</v>
      </c>
      <c r="E37" s="16">
        <v>151</v>
      </c>
      <c r="F37" s="17">
        <v>9.3749999999999997E-3</v>
      </c>
      <c r="G37" s="17">
        <v>1.230324074074074E-2</v>
      </c>
      <c r="H37" s="17">
        <f t="shared" si="0"/>
        <v>2.9282407407407399E-3</v>
      </c>
      <c r="I37" s="9">
        <v>4</v>
      </c>
      <c r="J37" s="9" t="str">
        <f>VLOOKUP(C37,впр!$A$2:$C$75,2)</f>
        <v>мл.мальчики</v>
      </c>
      <c r="K37" s="9">
        <f t="shared" si="3"/>
        <v>32</v>
      </c>
    </row>
    <row r="38" spans="1:11" s="10" customFormat="1" ht="18" customHeight="1" x14ac:dyDescent="0.25">
      <c r="A38" s="6">
        <v>33</v>
      </c>
      <c r="B38" s="11" t="s">
        <v>93</v>
      </c>
      <c r="C38" s="5">
        <v>2010</v>
      </c>
      <c r="D38" s="5" t="s">
        <v>19</v>
      </c>
      <c r="E38" s="16">
        <v>149</v>
      </c>
      <c r="F38" s="17">
        <v>9.0277777777777804E-3</v>
      </c>
      <c r="G38" s="17">
        <v>1.1979166666666666E-2</v>
      </c>
      <c r="H38" s="17">
        <f t="shared" ref="H38:H69" si="4">G38-F38</f>
        <v>2.9513888888888853E-3</v>
      </c>
      <c r="I38" s="9">
        <v>5</v>
      </c>
      <c r="J38" s="9" t="str">
        <f>VLOOKUP(C38,впр!$A$2:$C$75,2)</f>
        <v>мл.мальчики</v>
      </c>
      <c r="K38" s="9">
        <f t="shared" si="3"/>
        <v>33</v>
      </c>
    </row>
    <row r="39" spans="1:11" s="10" customFormat="1" ht="18" customHeight="1" x14ac:dyDescent="0.25">
      <c r="A39" s="6">
        <v>34</v>
      </c>
      <c r="B39" s="12" t="s">
        <v>119</v>
      </c>
      <c r="C39" s="13">
        <v>2008</v>
      </c>
      <c r="D39" s="13" t="s">
        <v>19</v>
      </c>
      <c r="E39" s="16">
        <v>164</v>
      </c>
      <c r="F39" s="17">
        <v>1.16319444444445E-2</v>
      </c>
      <c r="G39" s="17">
        <v>1.4618055555555556E-2</v>
      </c>
      <c r="H39" s="17">
        <f t="shared" si="4"/>
        <v>2.9861111111110557E-3</v>
      </c>
      <c r="I39" s="9">
        <v>9</v>
      </c>
      <c r="J39" s="9" t="str">
        <f>VLOOKUP(C39,впр!$A$2:$C$75,2)</f>
        <v>ср.мальчики</v>
      </c>
      <c r="K39" s="9">
        <f t="shared" si="3"/>
        <v>34</v>
      </c>
    </row>
    <row r="40" spans="1:11" s="10" customFormat="1" ht="18" customHeight="1" x14ac:dyDescent="0.25">
      <c r="A40" s="6">
        <v>35</v>
      </c>
      <c r="B40" s="11" t="s">
        <v>91</v>
      </c>
      <c r="C40" s="4">
        <v>2008</v>
      </c>
      <c r="D40" s="5" t="s">
        <v>19</v>
      </c>
      <c r="E40" s="16">
        <v>155</v>
      </c>
      <c r="F40" s="17">
        <v>1.0069444444444501E-2</v>
      </c>
      <c r="G40" s="17">
        <v>1.306712962962963E-2</v>
      </c>
      <c r="H40" s="17">
        <f t="shared" si="4"/>
        <v>2.9976851851851293E-3</v>
      </c>
      <c r="I40" s="9">
        <v>10</v>
      </c>
      <c r="J40" s="9" t="str">
        <f>VLOOKUP(C40,впр!$A$2:$C$75,2)</f>
        <v>ср.мальчики</v>
      </c>
      <c r="K40" s="9">
        <f t="shared" si="3"/>
        <v>35</v>
      </c>
    </row>
    <row r="41" spans="1:11" s="10" customFormat="1" ht="18" customHeight="1" x14ac:dyDescent="0.25">
      <c r="A41" s="6">
        <v>36</v>
      </c>
      <c r="B41" s="11" t="s">
        <v>39</v>
      </c>
      <c r="C41" s="5">
        <v>2006</v>
      </c>
      <c r="D41" s="5" t="s">
        <v>19</v>
      </c>
      <c r="E41" s="16">
        <v>176</v>
      </c>
      <c r="F41" s="17">
        <v>1.37152777777778E-2</v>
      </c>
      <c r="G41" s="17">
        <v>1.6805555555555556E-2</v>
      </c>
      <c r="H41" s="17">
        <f t="shared" si="4"/>
        <v>3.090277777777756E-3</v>
      </c>
      <c r="I41" s="9">
        <v>8</v>
      </c>
      <c r="J41" s="9" t="str">
        <f>VLOOKUP(C41,впр!$A$2:$C$75,2)</f>
        <v>ср.юноши</v>
      </c>
      <c r="K41" s="9">
        <f t="shared" si="3"/>
        <v>36</v>
      </c>
    </row>
    <row r="42" spans="1:11" s="10" customFormat="1" ht="18" customHeight="1" x14ac:dyDescent="0.25">
      <c r="A42" s="6">
        <v>37</v>
      </c>
      <c r="B42" s="11" t="s">
        <v>111</v>
      </c>
      <c r="C42" s="5">
        <v>2006</v>
      </c>
      <c r="D42" s="5" t="s">
        <v>19</v>
      </c>
      <c r="E42" s="16">
        <v>169</v>
      </c>
      <c r="F42" s="17">
        <v>1.2500000000000001E-2</v>
      </c>
      <c r="G42" s="17">
        <v>1.5648148148148151E-2</v>
      </c>
      <c r="H42" s="17">
        <f t="shared" si="4"/>
        <v>3.1481481481481499E-3</v>
      </c>
      <c r="I42" s="9">
        <v>9</v>
      </c>
      <c r="J42" s="9" t="str">
        <f>VLOOKUP(C42,впр!$A$2:$C$75,2)</f>
        <v>ср.юноши</v>
      </c>
      <c r="K42" s="9">
        <f t="shared" si="3"/>
        <v>37</v>
      </c>
    </row>
    <row r="43" spans="1:11" s="10" customFormat="1" ht="18" customHeight="1" x14ac:dyDescent="0.25">
      <c r="A43" s="6">
        <v>38</v>
      </c>
      <c r="B43" s="11" t="s">
        <v>76</v>
      </c>
      <c r="C43" s="5">
        <v>2009</v>
      </c>
      <c r="D43" s="5" t="s">
        <v>19</v>
      </c>
      <c r="E43" s="16">
        <v>154</v>
      </c>
      <c r="F43" s="17">
        <v>9.8958333333333398E-3</v>
      </c>
      <c r="G43" s="17">
        <v>1.3055555555555556E-2</v>
      </c>
      <c r="H43" s="17">
        <f t="shared" si="4"/>
        <v>3.1597222222222165E-3</v>
      </c>
      <c r="I43" s="9">
        <v>6</v>
      </c>
      <c r="J43" s="9" t="str">
        <f>VLOOKUP(C43,впр!$A$2:$C$75,2)</f>
        <v>мл.мальчики</v>
      </c>
      <c r="K43" s="9">
        <f t="shared" si="3"/>
        <v>38</v>
      </c>
    </row>
    <row r="44" spans="1:11" s="10" customFormat="1" ht="18" customHeight="1" x14ac:dyDescent="0.25">
      <c r="A44" s="6">
        <v>39</v>
      </c>
      <c r="B44" s="11" t="s">
        <v>77</v>
      </c>
      <c r="C44" s="5">
        <v>2013</v>
      </c>
      <c r="D44" s="5" t="s">
        <v>19</v>
      </c>
      <c r="E44" s="16">
        <v>139</v>
      </c>
      <c r="F44" s="17">
        <v>7.2916666666666703E-3</v>
      </c>
      <c r="G44" s="17">
        <v>1.045138888888889E-2</v>
      </c>
      <c r="H44" s="17">
        <f t="shared" si="4"/>
        <v>3.15972222222222E-3</v>
      </c>
      <c r="I44" s="9">
        <v>2</v>
      </c>
      <c r="J44" s="9" t="str">
        <f>VLOOKUP(C44,впр!$A$2:$C$75,2)</f>
        <v>малыши</v>
      </c>
      <c r="K44" s="9">
        <v>38</v>
      </c>
    </row>
    <row r="45" spans="1:11" s="10" customFormat="1" ht="18" customHeight="1" x14ac:dyDescent="0.25">
      <c r="A45" s="6">
        <v>40</v>
      </c>
      <c r="B45" s="11" t="s">
        <v>95</v>
      </c>
      <c r="C45" s="5">
        <v>2010</v>
      </c>
      <c r="D45" s="5" t="s">
        <v>19</v>
      </c>
      <c r="E45" s="16">
        <v>152</v>
      </c>
      <c r="F45" s="17">
        <v>9.5486111111111101E-3</v>
      </c>
      <c r="G45" s="17">
        <v>1.2743055555555556E-2</v>
      </c>
      <c r="H45" s="17">
        <f t="shared" si="4"/>
        <v>3.1944444444444459E-3</v>
      </c>
      <c r="I45" s="9">
        <v>7</v>
      </c>
      <c r="J45" s="9" t="str">
        <f>VLOOKUP(C45,впр!$A$2:$C$75,2)</f>
        <v>мл.мальчики</v>
      </c>
      <c r="K45" s="9">
        <f>RANK(H45,$H$6:$H$60,1)</f>
        <v>40</v>
      </c>
    </row>
    <row r="46" spans="1:11" s="10" customFormat="1" ht="18" customHeight="1" x14ac:dyDescent="0.25">
      <c r="A46" s="6">
        <v>41</v>
      </c>
      <c r="B46" s="11" t="s">
        <v>113</v>
      </c>
      <c r="C46" s="5">
        <v>2008</v>
      </c>
      <c r="D46" s="5" t="s">
        <v>19</v>
      </c>
      <c r="E46" s="16">
        <v>167</v>
      </c>
      <c r="F46" s="17">
        <v>1.2152777777777801E-2</v>
      </c>
      <c r="G46" s="17">
        <v>1.5370370370370369E-2</v>
      </c>
      <c r="H46" s="17">
        <f t="shared" si="4"/>
        <v>3.2175925925925688E-3</v>
      </c>
      <c r="I46" s="9">
        <v>11</v>
      </c>
      <c r="J46" s="9" t="str">
        <f>VLOOKUP(C46,впр!$A$2:$C$75,2)</f>
        <v>ср.мальчики</v>
      </c>
      <c r="K46" s="9">
        <f>RANK(H46,$H$6:$H$60,1)</f>
        <v>41</v>
      </c>
    </row>
    <row r="47" spans="1:11" s="10" customFormat="1" ht="18" customHeight="1" x14ac:dyDescent="0.25">
      <c r="A47" s="6">
        <v>42</v>
      </c>
      <c r="B47" s="11" t="s">
        <v>65</v>
      </c>
      <c r="C47" s="5">
        <v>2011</v>
      </c>
      <c r="D47" s="5" t="s">
        <v>34</v>
      </c>
      <c r="E47" s="16">
        <v>140</v>
      </c>
      <c r="F47" s="17">
        <v>7.4652777777777799E-3</v>
      </c>
      <c r="G47" s="17">
        <v>1.0729166666666666E-2</v>
      </c>
      <c r="H47" s="17">
        <f t="shared" si="4"/>
        <v>3.2638888888888865E-3</v>
      </c>
      <c r="I47" s="9">
        <v>3</v>
      </c>
      <c r="J47" s="9" t="str">
        <f>VLOOKUP(C47,впр!$A$2:$C$75,2)</f>
        <v>малыши</v>
      </c>
      <c r="K47" s="9">
        <f>RANK(H47,$H$6:$H$60,1)</f>
        <v>42</v>
      </c>
    </row>
    <row r="48" spans="1:11" s="10" customFormat="1" ht="18" customHeight="1" x14ac:dyDescent="0.25">
      <c r="A48" s="6">
        <v>43</v>
      </c>
      <c r="B48" s="11" t="s">
        <v>94</v>
      </c>
      <c r="C48" s="5">
        <v>2012</v>
      </c>
      <c r="D48" s="5" t="s">
        <v>19</v>
      </c>
      <c r="E48" s="16">
        <v>145</v>
      </c>
      <c r="F48" s="17">
        <v>8.3333333333333297E-3</v>
      </c>
      <c r="G48" s="17">
        <v>1.1597222222222222E-2</v>
      </c>
      <c r="H48" s="17">
        <f t="shared" si="4"/>
        <v>3.2638888888888926E-3</v>
      </c>
      <c r="I48" s="9">
        <v>3</v>
      </c>
      <c r="J48" s="9" t="str">
        <f>VLOOKUP(C48,впр!$A$2:$C$75,2)</f>
        <v>малыши</v>
      </c>
      <c r="K48" s="9">
        <v>42</v>
      </c>
    </row>
    <row r="49" spans="1:11" s="10" customFormat="1" ht="18" customHeight="1" x14ac:dyDescent="0.25">
      <c r="A49" s="6">
        <v>44</v>
      </c>
      <c r="B49" s="11" t="s">
        <v>63</v>
      </c>
      <c r="C49" s="5">
        <v>2012</v>
      </c>
      <c r="D49" s="5" t="s">
        <v>34</v>
      </c>
      <c r="E49" s="16">
        <v>143</v>
      </c>
      <c r="F49" s="17">
        <v>7.9861111111111105E-3</v>
      </c>
      <c r="G49" s="17">
        <v>1.1377314814814814E-2</v>
      </c>
      <c r="H49" s="17">
        <f t="shared" si="4"/>
        <v>3.3912037037037036E-3</v>
      </c>
      <c r="I49" s="9">
        <v>5</v>
      </c>
      <c r="J49" s="9" t="str">
        <f>VLOOKUP(C49,впр!$A$2:$C$75,2)</f>
        <v>малыши</v>
      </c>
      <c r="K49" s="9">
        <f>RANK(H49,$H$6:$H$60,1)</f>
        <v>44</v>
      </c>
    </row>
    <row r="50" spans="1:11" s="10" customFormat="1" ht="18" customHeight="1" x14ac:dyDescent="0.25">
      <c r="A50" s="6">
        <v>45</v>
      </c>
      <c r="B50" s="11" t="s">
        <v>32</v>
      </c>
      <c r="C50" s="5">
        <v>2008</v>
      </c>
      <c r="D50" s="5" t="s">
        <v>19</v>
      </c>
      <c r="E50" s="16">
        <v>159</v>
      </c>
      <c r="F50" s="17">
        <v>1.0763888888888899E-2</v>
      </c>
      <c r="G50" s="17">
        <v>1.4432870370370372E-2</v>
      </c>
      <c r="H50" s="17">
        <f t="shared" si="4"/>
        <v>3.6689814814814727E-3</v>
      </c>
      <c r="I50" s="9">
        <v>12</v>
      </c>
      <c r="J50" s="9" t="str">
        <f>VLOOKUP(C50,впр!$A$2:$C$75,2)</f>
        <v>ср.мальчики</v>
      </c>
      <c r="K50" s="9">
        <f>RANK(H50,$H$6:$H$60,1)</f>
        <v>45</v>
      </c>
    </row>
    <row r="51" spans="1:11" s="10" customFormat="1" ht="18" customHeight="1" x14ac:dyDescent="0.25">
      <c r="A51" s="6">
        <v>46</v>
      </c>
      <c r="B51" s="11" t="s">
        <v>96</v>
      </c>
      <c r="C51" s="5">
        <v>2012</v>
      </c>
      <c r="D51" s="5" t="s">
        <v>19</v>
      </c>
      <c r="E51" s="16">
        <v>136</v>
      </c>
      <c r="F51" s="17">
        <v>6.7708333333333336E-3</v>
      </c>
      <c r="G51" s="17">
        <v>1.0439814814814813E-2</v>
      </c>
      <c r="H51" s="17">
        <f t="shared" si="4"/>
        <v>3.6689814814814797E-3</v>
      </c>
      <c r="I51" s="9">
        <v>6</v>
      </c>
      <c r="J51" s="9" t="str">
        <f>VLOOKUP(C51,впр!$A$2:$C$75,2)</f>
        <v>малыши</v>
      </c>
      <c r="K51" s="9">
        <v>45</v>
      </c>
    </row>
    <row r="52" spans="1:11" s="10" customFormat="1" ht="18" customHeight="1" x14ac:dyDescent="0.25">
      <c r="A52" s="6">
        <v>47</v>
      </c>
      <c r="B52" s="11" t="s">
        <v>121</v>
      </c>
      <c r="C52" s="5">
        <v>2012</v>
      </c>
      <c r="D52" s="5" t="s">
        <v>79</v>
      </c>
      <c r="E52" s="16">
        <v>146</v>
      </c>
      <c r="F52" s="17">
        <v>8.5069444444444402E-3</v>
      </c>
      <c r="G52" s="17">
        <v>1.2372685185185186E-2</v>
      </c>
      <c r="H52" s="17">
        <f t="shared" si="4"/>
        <v>3.865740740740746E-3</v>
      </c>
      <c r="I52" s="9">
        <v>7</v>
      </c>
      <c r="J52" s="9" t="str">
        <f>VLOOKUP(C52,впр!$A$2:$C$75,2)</f>
        <v>малыши</v>
      </c>
      <c r="K52" s="9">
        <f t="shared" ref="K52:K60" si="5">RANK(H52,$H$6:$H$60,1)</f>
        <v>47</v>
      </c>
    </row>
    <row r="53" spans="1:11" s="10" customFormat="1" ht="18" customHeight="1" x14ac:dyDescent="0.25">
      <c r="A53" s="6">
        <v>48</v>
      </c>
      <c r="B53" s="11" t="s">
        <v>97</v>
      </c>
      <c r="C53" s="5">
        <v>2012</v>
      </c>
      <c r="D53" s="5" t="s">
        <v>19</v>
      </c>
      <c r="E53" s="16">
        <v>141</v>
      </c>
      <c r="F53" s="17">
        <v>7.6388888888888904E-3</v>
      </c>
      <c r="G53" s="17">
        <v>1.1516203703703702E-2</v>
      </c>
      <c r="H53" s="17">
        <f t="shared" si="4"/>
        <v>3.8773148148148117E-3</v>
      </c>
      <c r="I53" s="9">
        <v>8</v>
      </c>
      <c r="J53" s="9" t="str">
        <f>VLOOKUP(C53,впр!$A$2:$C$75,2)</f>
        <v>малыши</v>
      </c>
      <c r="K53" s="9">
        <f t="shared" si="5"/>
        <v>48</v>
      </c>
    </row>
    <row r="54" spans="1:11" s="10" customFormat="1" ht="18" customHeight="1" x14ac:dyDescent="0.25">
      <c r="A54" s="6">
        <v>49</v>
      </c>
      <c r="B54" s="11" t="s">
        <v>78</v>
      </c>
      <c r="C54" s="5">
        <v>2009</v>
      </c>
      <c r="D54" s="5" t="s">
        <v>19</v>
      </c>
      <c r="E54" s="16">
        <v>153</v>
      </c>
      <c r="F54" s="17">
        <v>9.7222222222222206E-3</v>
      </c>
      <c r="G54" s="17">
        <v>1.3622685185185184E-2</v>
      </c>
      <c r="H54" s="17">
        <f t="shared" si="4"/>
        <v>3.9004629629629632E-3</v>
      </c>
      <c r="I54" s="9">
        <v>8</v>
      </c>
      <c r="J54" s="9" t="str">
        <f>VLOOKUP(C54,впр!$A$2:$C$75,2)</f>
        <v>мл.мальчики</v>
      </c>
      <c r="K54" s="9">
        <f t="shared" si="5"/>
        <v>49</v>
      </c>
    </row>
    <row r="55" spans="1:11" s="10" customFormat="1" ht="18" customHeight="1" x14ac:dyDescent="0.25">
      <c r="A55" s="6">
        <v>50</v>
      </c>
      <c r="B55" s="11" t="s">
        <v>80</v>
      </c>
      <c r="C55" s="5">
        <v>2014</v>
      </c>
      <c r="D55" s="5" t="s">
        <v>19</v>
      </c>
      <c r="E55" s="16">
        <v>142</v>
      </c>
      <c r="F55" s="17">
        <v>7.8125E-3</v>
      </c>
      <c r="G55" s="17">
        <v>1.1886574074074075E-2</v>
      </c>
      <c r="H55" s="17">
        <f t="shared" si="4"/>
        <v>4.0740740740740754E-3</v>
      </c>
      <c r="I55" s="9">
        <v>9</v>
      </c>
      <c r="J55" s="9" t="str">
        <f>VLOOKUP(C55,впр!$A$2:$C$75,2)</f>
        <v>малыши</v>
      </c>
      <c r="K55" s="9">
        <f t="shared" si="5"/>
        <v>50</v>
      </c>
    </row>
    <row r="56" spans="1:11" s="10" customFormat="1" ht="18" customHeight="1" x14ac:dyDescent="0.25">
      <c r="A56" s="6">
        <v>51</v>
      </c>
      <c r="B56" s="11" t="s">
        <v>112</v>
      </c>
      <c r="C56" s="5">
        <v>2009</v>
      </c>
      <c r="D56" s="5" t="s">
        <v>19</v>
      </c>
      <c r="E56" s="16">
        <v>148</v>
      </c>
      <c r="F56" s="17">
        <v>8.8541666666666699E-3</v>
      </c>
      <c r="G56" s="17">
        <v>1.2939814814814814E-2</v>
      </c>
      <c r="H56" s="17">
        <f t="shared" si="4"/>
        <v>4.0856481481481438E-3</v>
      </c>
      <c r="I56" s="9">
        <v>9</v>
      </c>
      <c r="J56" s="9" t="str">
        <f>VLOOKUP(C56,впр!$A$2:$C$75,2)</f>
        <v>мл.мальчики</v>
      </c>
      <c r="K56" s="9">
        <f t="shared" si="5"/>
        <v>51</v>
      </c>
    </row>
    <row r="57" spans="1:11" s="10" customFormat="1" ht="18" customHeight="1" x14ac:dyDescent="0.25">
      <c r="A57" s="6">
        <v>52</v>
      </c>
      <c r="B57" s="11" t="s">
        <v>29</v>
      </c>
      <c r="C57" s="5">
        <v>2012</v>
      </c>
      <c r="D57" s="5" t="s">
        <v>79</v>
      </c>
      <c r="E57" s="16">
        <v>138</v>
      </c>
      <c r="F57" s="17">
        <v>7.1180555555555598E-3</v>
      </c>
      <c r="G57" s="17">
        <v>1.1342592592592592E-2</v>
      </c>
      <c r="H57" s="17">
        <f t="shared" si="4"/>
        <v>4.2245370370370319E-3</v>
      </c>
      <c r="I57" s="9">
        <v>10</v>
      </c>
      <c r="J57" s="9" t="str">
        <f>VLOOKUP(C57,впр!$A$2:$C$75,2)</f>
        <v>малыши</v>
      </c>
      <c r="K57" s="9">
        <f t="shared" si="5"/>
        <v>52</v>
      </c>
    </row>
    <row r="58" spans="1:11" s="10" customFormat="1" ht="18" customHeight="1" x14ac:dyDescent="0.25">
      <c r="A58" s="6">
        <v>53</v>
      </c>
      <c r="B58" s="11" t="s">
        <v>90</v>
      </c>
      <c r="C58" s="5">
        <v>2008</v>
      </c>
      <c r="D58" s="5" t="s">
        <v>19</v>
      </c>
      <c r="E58" s="16">
        <v>158</v>
      </c>
      <c r="F58" s="17">
        <v>1.0590277777777799E-2</v>
      </c>
      <c r="G58" s="17">
        <v>1.5266203703703705E-2</v>
      </c>
      <c r="H58" s="17">
        <f t="shared" si="4"/>
        <v>4.6759259259259063E-3</v>
      </c>
      <c r="I58" s="9">
        <v>13</v>
      </c>
      <c r="J58" s="9" t="str">
        <f>VLOOKUP(C58,впр!$A$2:$C$75,2)</f>
        <v>ср.мальчики</v>
      </c>
      <c r="K58" s="9">
        <f t="shared" si="5"/>
        <v>53</v>
      </c>
    </row>
    <row r="59" spans="1:11" s="10" customFormat="1" ht="18" customHeight="1" x14ac:dyDescent="0.25">
      <c r="A59" s="6">
        <v>54</v>
      </c>
      <c r="B59" s="11" t="s">
        <v>120</v>
      </c>
      <c r="C59" s="5">
        <v>2013</v>
      </c>
      <c r="D59" s="5" t="s">
        <v>19</v>
      </c>
      <c r="E59" s="16">
        <v>144</v>
      </c>
      <c r="F59" s="17">
        <v>8.1597222222222193E-3</v>
      </c>
      <c r="G59" s="17">
        <v>1.3414351851851851E-2</v>
      </c>
      <c r="H59" s="17">
        <f t="shared" si="4"/>
        <v>5.2546296296296317E-3</v>
      </c>
      <c r="I59" s="9">
        <v>11</v>
      </c>
      <c r="J59" s="9" t="str">
        <f>VLOOKUP(C59,впр!$A$2:$C$75,2)</f>
        <v>малыши</v>
      </c>
      <c r="K59" s="9">
        <f t="shared" si="5"/>
        <v>54</v>
      </c>
    </row>
    <row r="60" spans="1:11" s="10" customFormat="1" ht="18" customHeight="1" x14ac:dyDescent="0.25">
      <c r="A60" s="6">
        <v>55</v>
      </c>
      <c r="B60" s="11" t="s">
        <v>43</v>
      </c>
      <c r="C60" s="5">
        <v>2012</v>
      </c>
      <c r="D60" s="5" t="s">
        <v>19</v>
      </c>
      <c r="E60" s="16">
        <v>135</v>
      </c>
      <c r="F60" s="17">
        <v>6.5972222222222222E-3</v>
      </c>
      <c r="G60" s="17"/>
      <c r="H60" s="17">
        <v>5.2662037037037035E-3</v>
      </c>
      <c r="I60" s="9">
        <v>12</v>
      </c>
      <c r="J60" s="9" t="str">
        <f>VLOOKUP(C60,впр!$A$2:$C$75,2)</f>
        <v>малыши</v>
      </c>
      <c r="K60" s="9">
        <f t="shared" si="5"/>
        <v>55</v>
      </c>
    </row>
    <row r="61" spans="1:11" x14ac:dyDescent="0.25">
      <c r="A61" s="19"/>
      <c r="B61" s="3"/>
      <c r="C61" s="19"/>
      <c r="D61" s="19"/>
      <c r="E61" s="19"/>
      <c r="F61" s="1"/>
      <c r="G61" s="1"/>
      <c r="H61" s="1"/>
      <c r="I61" s="2"/>
      <c r="J61" s="2"/>
      <c r="K61" s="2"/>
    </row>
    <row r="62" spans="1:11" x14ac:dyDescent="0.25">
      <c r="A62" s="24" t="s">
        <v>18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25">
      <c r="A63" s="19"/>
      <c r="B63" s="3"/>
      <c r="C63" s="19"/>
      <c r="D63" s="19"/>
      <c r="E63" s="19"/>
      <c r="F63" s="1"/>
      <c r="G63" s="1"/>
      <c r="H63" s="1"/>
      <c r="I63" s="2"/>
      <c r="J63" s="2"/>
      <c r="K63" s="2"/>
    </row>
    <row r="64" spans="1:11" x14ac:dyDescent="0.25">
      <c r="A64" s="19"/>
      <c r="B64" s="3"/>
      <c r="C64" s="19"/>
      <c r="D64" s="19"/>
      <c r="E64" s="19"/>
      <c r="F64" s="1"/>
      <c r="G64" s="1"/>
      <c r="H64" s="1"/>
      <c r="I64" s="2"/>
      <c r="J64" s="2"/>
      <c r="K64" s="2"/>
    </row>
    <row r="65" spans="1:11" x14ac:dyDescent="0.25">
      <c r="A65" s="19"/>
      <c r="B65" s="3"/>
      <c r="C65" s="19"/>
      <c r="D65" s="19"/>
      <c r="E65" s="19"/>
      <c r="F65" s="1"/>
      <c r="G65" s="1"/>
      <c r="H65" s="1"/>
      <c r="I65" s="2"/>
      <c r="J65" s="2"/>
      <c r="K65" s="2"/>
    </row>
    <row r="66" spans="1:11" x14ac:dyDescent="0.25">
      <c r="A66" s="19"/>
      <c r="B66" s="3"/>
      <c r="C66" s="19"/>
      <c r="D66" s="19"/>
      <c r="E66" s="19"/>
      <c r="F66" s="1"/>
      <c r="G66" s="1"/>
      <c r="H66" s="1"/>
      <c r="I66" s="2"/>
      <c r="J66" s="2"/>
      <c r="K66" s="2"/>
    </row>
  </sheetData>
  <sortState ref="B6:I60">
    <sortCondition ref="H6:H60"/>
  </sortState>
  <mergeCells count="15"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A62:K62"/>
  </mergeCells>
  <pageMargins left="0.31496062992125984" right="0.31496062992125984" top="0.59055118110236227" bottom="0.59055118110236227" header="0" footer="0"/>
  <pageSetup paperSize="9" orientation="portrait" r:id="rId1"/>
  <headerFooter>
    <oddHeader>&amp;CВерста 2021&amp;RМальчики, юноши, мужчины,Страница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</vt:lpstr>
      <vt:lpstr>Муж</vt:lpstr>
      <vt:lpstr>впр</vt:lpstr>
      <vt:lpstr>Лист1</vt:lpstr>
      <vt:lpstr>Жен ИТОГ</vt:lpstr>
      <vt:lpstr>Муж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2021-05-11T10:56:25Z</dcterms:modified>
</cp:coreProperties>
</file>