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Жен" sheetId="9" r:id="rId1"/>
    <sheet name="Муж" sheetId="14" r:id="rId2"/>
    <sheet name="впр" sheetId="11" r:id="rId3"/>
    <sheet name="Жен (2)" sheetId="20" r:id="rId4"/>
    <sheet name="Муж (2)" sheetId="22" r:id="rId5"/>
    <sheet name="Лист1" sheetId="13" r:id="rId6"/>
  </sheets>
  <calcPr calcId="145621"/>
</workbook>
</file>

<file path=xl/calcChain.xml><?xml version="1.0" encoding="utf-8"?>
<calcChain xmlns="http://schemas.openxmlformats.org/spreadsheetml/2006/main">
  <c r="J6" i="9" l="1"/>
  <c r="J37" i="14"/>
  <c r="J18" i="14"/>
  <c r="J20" i="14"/>
  <c r="J21" i="14"/>
  <c r="J31" i="14"/>
  <c r="J32" i="14"/>
  <c r="J11" i="14"/>
  <c r="J16" i="14"/>
  <c r="J17" i="14"/>
  <c r="J19" i="14"/>
  <c r="J22" i="14"/>
  <c r="J24" i="14"/>
  <c r="J25" i="14"/>
  <c r="J26" i="14"/>
  <c r="J27" i="14"/>
  <c r="J29" i="14"/>
  <c r="J30" i="14"/>
  <c r="J33" i="14"/>
  <c r="J34" i="14"/>
  <c r="J35" i="14"/>
  <c r="J36" i="14"/>
  <c r="J38" i="14"/>
  <c r="H20" i="9"/>
  <c r="J17" i="22" l="1"/>
  <c r="H17" i="22"/>
  <c r="J14" i="22"/>
  <c r="H14" i="22"/>
  <c r="J12" i="22"/>
  <c r="H12" i="22"/>
  <c r="J8" i="22"/>
  <c r="H8" i="22"/>
  <c r="J6" i="22"/>
  <c r="H6" i="22"/>
  <c r="J11" i="22"/>
  <c r="H11" i="22"/>
  <c r="J10" i="22"/>
  <c r="H10" i="22"/>
  <c r="J7" i="22"/>
  <c r="H7" i="22"/>
  <c r="J67" i="22"/>
  <c r="J42" i="22"/>
  <c r="H42" i="22"/>
  <c r="J33" i="22"/>
  <c r="H33" i="22"/>
  <c r="J32" i="22"/>
  <c r="H32" i="22"/>
  <c r="J29" i="22"/>
  <c r="H29" i="22"/>
  <c r="J27" i="22"/>
  <c r="H27" i="22"/>
  <c r="J24" i="22"/>
  <c r="H24" i="22"/>
  <c r="J20" i="22"/>
  <c r="H20" i="22"/>
  <c r="J19" i="22"/>
  <c r="H19" i="22"/>
  <c r="J16" i="22"/>
  <c r="H16" i="22"/>
  <c r="J15" i="22"/>
  <c r="H15" i="22"/>
  <c r="J13" i="22"/>
  <c r="H13" i="22"/>
  <c r="J9" i="22"/>
  <c r="H9" i="22"/>
  <c r="J63" i="22"/>
  <c r="H63" i="22"/>
  <c r="J60" i="22"/>
  <c r="H60" i="22"/>
  <c r="J57" i="22"/>
  <c r="H57" i="22"/>
  <c r="J53" i="22"/>
  <c r="H53" i="22"/>
  <c r="J46" i="22"/>
  <c r="H46" i="22"/>
  <c r="J37" i="22"/>
  <c r="H37" i="22"/>
  <c r="J31" i="22"/>
  <c r="H31" i="22"/>
  <c r="J26" i="22"/>
  <c r="H26" i="22"/>
  <c r="J23" i="22"/>
  <c r="H23" i="22"/>
  <c r="J21" i="22"/>
  <c r="H21" i="22"/>
  <c r="J18" i="22"/>
  <c r="H18" i="22"/>
  <c r="J66" i="22"/>
  <c r="H66" i="22"/>
  <c r="J65" i="22"/>
  <c r="H65" i="22"/>
  <c r="J64" i="22"/>
  <c r="H64" i="22"/>
  <c r="J62" i="22"/>
  <c r="H62" i="22"/>
  <c r="J61" i="22"/>
  <c r="H61" i="22"/>
  <c r="J59" i="22"/>
  <c r="H59" i="22"/>
  <c r="J56" i="22"/>
  <c r="H56" i="22"/>
  <c r="J49" i="22"/>
  <c r="H49" i="22"/>
  <c r="J48" i="22"/>
  <c r="H48" i="22"/>
  <c r="J47" i="22"/>
  <c r="H47" i="22"/>
  <c r="J39" i="22"/>
  <c r="H39" i="22"/>
  <c r="J38" i="22"/>
  <c r="H38" i="22"/>
  <c r="J35" i="22"/>
  <c r="H35" i="22"/>
  <c r="J34" i="22"/>
  <c r="H34" i="22"/>
  <c r="J30" i="22"/>
  <c r="H30" i="22"/>
  <c r="J25" i="22"/>
  <c r="H25" i="22"/>
  <c r="J22" i="22"/>
  <c r="H22" i="22"/>
  <c r="J58" i="22"/>
  <c r="H58" i="22"/>
  <c r="J55" i="22"/>
  <c r="H55" i="22"/>
  <c r="J54" i="22"/>
  <c r="H54" i="22"/>
  <c r="J52" i="22"/>
  <c r="H52" i="22"/>
  <c r="J51" i="22"/>
  <c r="H51" i="22"/>
  <c r="J50" i="22"/>
  <c r="H50" i="22"/>
  <c r="J45" i="22"/>
  <c r="H45" i="22"/>
  <c r="J44" i="22"/>
  <c r="H44" i="22"/>
  <c r="J43" i="22"/>
  <c r="H43" i="22"/>
  <c r="J41" i="22"/>
  <c r="H41" i="22"/>
  <c r="J40" i="22"/>
  <c r="H40" i="22"/>
  <c r="J36" i="22"/>
  <c r="H36" i="22"/>
  <c r="J28" i="22"/>
  <c r="H28" i="22"/>
  <c r="K28" i="22" s="1"/>
  <c r="J30" i="20"/>
  <c r="H30" i="20"/>
  <c r="J10" i="20"/>
  <c r="H10" i="20"/>
  <c r="J6" i="20"/>
  <c r="H6" i="20"/>
  <c r="J61" i="20"/>
  <c r="H61" i="20"/>
  <c r="J60" i="20"/>
  <c r="H60" i="20"/>
  <c r="J59" i="20"/>
  <c r="H59" i="20"/>
  <c r="J58" i="20"/>
  <c r="H58" i="20"/>
  <c r="J56" i="20"/>
  <c r="H56" i="20"/>
  <c r="J55" i="20"/>
  <c r="H55" i="20"/>
  <c r="J53" i="20"/>
  <c r="H53" i="20"/>
  <c r="J50" i="20"/>
  <c r="H50" i="20"/>
  <c r="J49" i="20"/>
  <c r="H49" i="20"/>
  <c r="J48" i="20"/>
  <c r="H48" i="20"/>
  <c r="J47" i="20"/>
  <c r="H47" i="20"/>
  <c r="J41" i="20"/>
  <c r="H41" i="20"/>
  <c r="J37" i="20"/>
  <c r="H37" i="20"/>
  <c r="J35" i="20"/>
  <c r="H35" i="20"/>
  <c r="J31" i="20"/>
  <c r="H31" i="20"/>
  <c r="J27" i="20"/>
  <c r="H27" i="20"/>
  <c r="J24" i="20"/>
  <c r="H24" i="20"/>
  <c r="J16" i="20"/>
  <c r="H16" i="20"/>
  <c r="J7" i="20"/>
  <c r="H7" i="20"/>
  <c r="J62" i="20"/>
  <c r="H62" i="20"/>
  <c r="J39" i="20"/>
  <c r="H39" i="20"/>
  <c r="J36" i="20"/>
  <c r="H36" i="20"/>
  <c r="J33" i="20"/>
  <c r="H33" i="20"/>
  <c r="J32" i="20"/>
  <c r="H32" i="20"/>
  <c r="J25" i="20"/>
  <c r="H25" i="20"/>
  <c r="J23" i="20"/>
  <c r="H23" i="20"/>
  <c r="J17" i="20"/>
  <c r="H17" i="20"/>
  <c r="J14" i="20"/>
  <c r="H14" i="20"/>
  <c r="J13" i="20"/>
  <c r="H13" i="20"/>
  <c r="J12" i="20"/>
  <c r="H12" i="20"/>
  <c r="J11" i="20"/>
  <c r="H11" i="20"/>
  <c r="J9" i="20"/>
  <c r="H9" i="20"/>
  <c r="J54" i="20"/>
  <c r="H54" i="20"/>
  <c r="J52" i="20"/>
  <c r="H52" i="20"/>
  <c r="J51" i="20"/>
  <c r="H51" i="20"/>
  <c r="J45" i="20"/>
  <c r="H45" i="20"/>
  <c r="J44" i="20"/>
  <c r="H44" i="20"/>
  <c r="J40" i="20"/>
  <c r="H40" i="20"/>
  <c r="J29" i="20"/>
  <c r="H29" i="20"/>
  <c r="J28" i="20"/>
  <c r="H28" i="20"/>
  <c r="J22" i="20"/>
  <c r="H22" i="20"/>
  <c r="J19" i="20"/>
  <c r="H19" i="20"/>
  <c r="J15" i="20"/>
  <c r="H15" i="20"/>
  <c r="J8" i="20"/>
  <c r="H8" i="20"/>
  <c r="J57" i="20"/>
  <c r="H57" i="20"/>
  <c r="J46" i="20"/>
  <c r="H46" i="20"/>
  <c r="J43" i="20"/>
  <c r="H43" i="20"/>
  <c r="J42" i="20"/>
  <c r="H42" i="20"/>
  <c r="J38" i="20"/>
  <c r="H38" i="20"/>
  <c r="J34" i="20"/>
  <c r="H34" i="20"/>
  <c r="J26" i="20"/>
  <c r="H26" i="20"/>
  <c r="J21" i="20"/>
  <c r="H21" i="20"/>
  <c r="J20" i="20"/>
  <c r="H20" i="20"/>
  <c r="J18" i="20"/>
  <c r="H18" i="20"/>
  <c r="K18" i="20" s="1"/>
  <c r="H22" i="14"/>
  <c r="J12" i="14"/>
  <c r="H6" i="14"/>
  <c r="H12" i="14"/>
  <c r="K36" i="22" l="1"/>
  <c r="K40" i="22"/>
  <c r="K41" i="22"/>
  <c r="K43" i="22"/>
  <c r="K44" i="22"/>
  <c r="K45" i="22"/>
  <c r="K50" i="22"/>
  <c r="K51" i="22"/>
  <c r="K52" i="22"/>
  <c r="K54" i="22"/>
  <c r="K55" i="22"/>
  <c r="K58" i="22"/>
  <c r="K22" i="22"/>
  <c r="K25" i="22"/>
  <c r="K30" i="22"/>
  <c r="K34" i="22"/>
  <c r="K35" i="22"/>
  <c r="K38" i="22"/>
  <c r="K39" i="22"/>
  <c r="K47" i="22"/>
  <c r="K48" i="22"/>
  <c r="K49" i="22"/>
  <c r="K56" i="22"/>
  <c r="K59" i="22"/>
  <c r="K61" i="22"/>
  <c r="K62" i="22"/>
  <c r="K64" i="22"/>
  <c r="K65" i="22"/>
  <c r="K66" i="22"/>
  <c r="K18" i="22"/>
  <c r="K21" i="22"/>
  <c r="K23" i="22"/>
  <c r="K26" i="22"/>
  <c r="K31" i="22"/>
  <c r="K37" i="22"/>
  <c r="K46" i="22"/>
  <c r="K53" i="22"/>
  <c r="K57" i="22"/>
  <c r="K60" i="22"/>
  <c r="K63" i="22"/>
  <c r="K9" i="22"/>
  <c r="K13" i="22"/>
  <c r="K15" i="22"/>
  <c r="K16" i="22"/>
  <c r="K19" i="22"/>
  <c r="K20" i="22"/>
  <c r="K24" i="22"/>
  <c r="K27" i="22"/>
  <c r="K29" i="22"/>
  <c r="K32" i="22"/>
  <c r="K33" i="22"/>
  <c r="K42" i="22"/>
  <c r="K7" i="22"/>
  <c r="K10" i="22"/>
  <c r="K11" i="22"/>
  <c r="K6" i="22"/>
  <c r="K8" i="22"/>
  <c r="K12" i="22"/>
  <c r="K14" i="22"/>
  <c r="K17" i="22"/>
  <c r="K20" i="20"/>
  <c r="K21" i="20"/>
  <c r="K26" i="20"/>
  <c r="K34" i="20"/>
  <c r="K38" i="20"/>
  <c r="K42" i="20"/>
  <c r="K43" i="20"/>
  <c r="K46" i="20"/>
  <c r="K57" i="20"/>
  <c r="K8" i="20"/>
  <c r="K15" i="20"/>
  <c r="K19" i="20"/>
  <c r="K22" i="20"/>
  <c r="K28" i="20"/>
  <c r="K29" i="20"/>
  <c r="K40" i="20"/>
  <c r="K44" i="20"/>
  <c r="K45" i="20"/>
  <c r="K51" i="20"/>
  <c r="K52" i="20"/>
  <c r="K54" i="20"/>
  <c r="K9" i="20"/>
  <c r="K11" i="20"/>
  <c r="K12" i="20"/>
  <c r="K13" i="20"/>
  <c r="K14" i="20"/>
  <c r="K17" i="20"/>
  <c r="K23" i="20"/>
  <c r="K25" i="20"/>
  <c r="K32" i="20"/>
  <c r="K33" i="20"/>
  <c r="K36" i="20"/>
  <c r="K39" i="20"/>
  <c r="K62" i="20"/>
  <c r="K7" i="20"/>
  <c r="K16" i="20"/>
  <c r="K24" i="20"/>
  <c r="K27" i="20"/>
  <c r="K31" i="20"/>
  <c r="K35" i="20"/>
  <c r="K37" i="20"/>
  <c r="K41" i="20"/>
  <c r="K47" i="20"/>
  <c r="K48" i="20"/>
  <c r="K49" i="20"/>
  <c r="K50" i="20"/>
  <c r="K53" i="20"/>
  <c r="K55" i="20"/>
  <c r="K56" i="20"/>
  <c r="K58" i="20"/>
  <c r="K59" i="20"/>
  <c r="K60" i="20"/>
  <c r="K61" i="20"/>
  <c r="K6" i="20"/>
  <c r="K10" i="20"/>
  <c r="K30" i="20"/>
  <c r="H32" i="14"/>
  <c r="H11" i="14"/>
  <c r="J25" i="9" l="1"/>
  <c r="H29" i="9"/>
  <c r="H8" i="9"/>
  <c r="J44" i="9"/>
  <c r="H17" i="9"/>
  <c r="J11" i="9"/>
  <c r="H13" i="9"/>
  <c r="J27" i="9"/>
  <c r="H10" i="9"/>
  <c r="J7" i="9"/>
  <c r="H24" i="9"/>
  <c r="J22" i="9"/>
  <c r="H45" i="9"/>
  <c r="J17" i="9"/>
  <c r="H31" i="9"/>
  <c r="J9" i="14"/>
  <c r="J13" i="14"/>
  <c r="J10" i="14"/>
  <c r="J7" i="14"/>
  <c r="J6" i="14"/>
  <c r="J15" i="14"/>
  <c r="J8" i="14"/>
  <c r="J28" i="14"/>
  <c r="J14" i="14"/>
  <c r="J23" i="14"/>
  <c r="H30" i="14"/>
  <c r="H10" i="14"/>
  <c r="H8" i="14"/>
  <c r="H34" i="14"/>
  <c r="H26" i="14"/>
  <c r="H7" i="14"/>
  <c r="H9" i="14"/>
  <c r="H27" i="14"/>
  <c r="H35" i="14"/>
  <c r="H25" i="14"/>
  <c r="H38" i="14"/>
  <c r="H31" i="14"/>
  <c r="H18" i="14"/>
  <c r="H15" i="14"/>
  <c r="H28" i="14"/>
  <c r="H24" i="14"/>
  <c r="H14" i="14"/>
  <c r="H19" i="14"/>
  <c r="H36" i="14"/>
  <c r="H33" i="14"/>
  <c r="H20" i="14"/>
  <c r="H13" i="14"/>
  <c r="H37" i="14"/>
  <c r="H16" i="14"/>
  <c r="H29" i="14"/>
  <c r="H23" i="14"/>
  <c r="H21" i="14"/>
  <c r="H17" i="14"/>
  <c r="K20" i="14" l="1"/>
  <c r="K31" i="14"/>
  <c r="K12" i="14"/>
  <c r="K23" i="14"/>
  <c r="K9" i="14"/>
  <c r="K34" i="14"/>
  <c r="K21" i="14"/>
  <c r="K24" i="14"/>
  <c r="K10" i="14"/>
  <c r="K7" i="14"/>
  <c r="K29" i="14"/>
  <c r="K22" i="14"/>
  <c r="K11" i="14"/>
  <c r="K28" i="14"/>
  <c r="K35" i="14"/>
  <c r="K27" i="14"/>
  <c r="K36" i="14"/>
  <c r="K26" i="14"/>
  <c r="K37" i="14"/>
  <c r="K18" i="14"/>
  <c r="K17" i="14"/>
  <c r="K16" i="14"/>
  <c r="K6" i="14"/>
  <c r="K19" i="14"/>
  <c r="K25" i="14"/>
  <c r="K30" i="14"/>
  <c r="K15" i="14"/>
  <c r="K38" i="14"/>
  <c r="K14" i="14"/>
  <c r="K8" i="14"/>
  <c r="K13" i="14"/>
  <c r="J41" i="9"/>
  <c r="J12" i="9"/>
  <c r="J34" i="9"/>
  <c r="J8" i="9"/>
  <c r="J13" i="9"/>
  <c r="H14" i="9"/>
  <c r="H35" i="9"/>
  <c r="H21" i="9"/>
  <c r="H37" i="9"/>
  <c r="H12" i="9"/>
  <c r="H40" i="9"/>
  <c r="J42" i="9"/>
  <c r="J38" i="9"/>
  <c r="J31" i="9" l="1"/>
  <c r="J40" i="9"/>
  <c r="J32" i="9"/>
  <c r="J33" i="9"/>
  <c r="J9" i="9"/>
  <c r="J36" i="9"/>
  <c r="J10" i="9"/>
  <c r="J23" i="9"/>
  <c r="J19" i="9"/>
  <c r="J43" i="9"/>
  <c r="J28" i="9"/>
  <c r="J39" i="9"/>
  <c r="J24" i="9"/>
  <c r="J14" i="9"/>
  <c r="J37" i="9"/>
  <c r="J16" i="9"/>
  <c r="J21" i="9"/>
  <c r="J35" i="9"/>
  <c r="J15" i="9"/>
  <c r="J18" i="9"/>
  <c r="J30" i="9"/>
  <c r="J45" i="9"/>
  <c r="J20" i="9"/>
  <c r="J29" i="9"/>
  <c r="J26" i="9"/>
  <c r="H42" i="9" l="1"/>
  <c r="H27" i="9"/>
  <c r="H11" i="9"/>
  <c r="H23" i="9"/>
  <c r="H36" i="9"/>
  <c r="H39" i="9"/>
  <c r="H30" i="9"/>
  <c r="H32" i="9"/>
  <c r="H25" i="9"/>
  <c r="H22" i="9"/>
  <c r="H44" i="9"/>
  <c r="H34" i="9"/>
  <c r="H18" i="9"/>
  <c r="H26" i="9"/>
  <c r="H41" i="9"/>
  <c r="H16" i="9"/>
  <c r="H9" i="9"/>
  <c r="H19" i="9"/>
  <c r="H43" i="9"/>
  <c r="H7" i="9"/>
  <c r="H15" i="9"/>
  <c r="H38" i="9"/>
  <c r="H28" i="9"/>
  <c r="H6" i="9"/>
  <c r="H33" i="9"/>
  <c r="K36" i="9" l="1"/>
  <c r="K45" i="9"/>
  <c r="K23" i="9"/>
  <c r="K15" i="9"/>
  <c r="K21" i="9"/>
  <c r="K26" i="9"/>
  <c r="K24" i="9"/>
  <c r="K13" i="9"/>
  <c r="K34" i="9"/>
  <c r="K22" i="9"/>
  <c r="K37" i="9"/>
  <c r="K31" i="9"/>
  <c r="K33" i="9"/>
  <c r="K40" i="9"/>
  <c r="K18" i="9"/>
  <c r="K7" i="9"/>
  <c r="K25" i="9"/>
  <c r="K17" i="9"/>
  <c r="K39" i="9"/>
  <c r="K9" i="9"/>
  <c r="K38" i="9"/>
  <c r="K19" i="9"/>
  <c r="K14" i="9"/>
  <c r="K11" i="9"/>
  <c r="K43" i="9"/>
  <c r="K35" i="9"/>
  <c r="K42" i="9"/>
  <c r="K30" i="9"/>
  <c r="K32" i="9"/>
  <c r="K41" i="9"/>
  <c r="K16" i="9"/>
  <c r="K20" i="9"/>
  <c r="K6" i="9"/>
  <c r="K12" i="9"/>
  <c r="K28" i="9"/>
  <c r="K29" i="9"/>
</calcChain>
</file>

<file path=xl/sharedStrings.xml><?xml version="1.0" encoding="utf-8"?>
<sst xmlns="http://schemas.openxmlformats.org/spreadsheetml/2006/main" count="613" uniqueCount="195">
  <si>
    <t>Фамилия, имя</t>
  </si>
  <si>
    <t>Год рожд.</t>
  </si>
  <si>
    <t>Старт. номер</t>
  </si>
  <si>
    <t>Общее место</t>
  </si>
  <si>
    <t>Старт</t>
  </si>
  <si>
    <t>Финиш</t>
  </si>
  <si>
    <t>с. Усть-Кулом</t>
  </si>
  <si>
    <t>Результат</t>
  </si>
  <si>
    <t>Команда</t>
  </si>
  <si>
    <t>Девочки, девушки, женщины - 1000 м</t>
  </si>
  <si>
    <t>№ п/п</t>
  </si>
  <si>
    <t>малыши</t>
  </si>
  <si>
    <t>мужчины</t>
  </si>
  <si>
    <t>женщины</t>
  </si>
  <si>
    <t>Возрастная группа</t>
  </si>
  <si>
    <t>Место</t>
  </si>
  <si>
    <t>Группа</t>
  </si>
  <si>
    <t>Мальчики, юноши, мужчины</t>
  </si>
  <si>
    <t>Гл. судья -                                             И.Г. Мишарин</t>
  </si>
  <si>
    <t>Усть-Кулом</t>
  </si>
  <si>
    <t>мл.девочки</t>
  </si>
  <si>
    <t>мл.мальчики</t>
  </si>
  <si>
    <t>ср.мальчики</t>
  </si>
  <si>
    <t>ср.девочки</t>
  </si>
  <si>
    <t>ср.юноши</t>
  </si>
  <si>
    <t>ср.девушки</t>
  </si>
  <si>
    <t>ст.юноши</t>
  </si>
  <si>
    <t>ст.девушки</t>
  </si>
  <si>
    <t>Казаринова Кристина</t>
  </si>
  <si>
    <t>Попова Виктория</t>
  </si>
  <si>
    <t>Озъяг</t>
  </si>
  <si>
    <t>Есева Алена</t>
  </si>
  <si>
    <t>Есева Елизавета</t>
  </si>
  <si>
    <t>Нестеров Евгений</t>
  </si>
  <si>
    <t>Дегтярев Николай</t>
  </si>
  <si>
    <t>Демин Давид</t>
  </si>
  <si>
    <t>Напалков Никита</t>
  </si>
  <si>
    <t>Чаланов Илья</t>
  </si>
  <si>
    <t>Лютоева Мария</t>
  </si>
  <si>
    <t>Грицяк Амина</t>
  </si>
  <si>
    <t>Нестеров Алексей</t>
  </si>
  <si>
    <t>Кун Дарья</t>
  </si>
  <si>
    <t>Башурин Никита</t>
  </si>
  <si>
    <t>Морозова Анастасия</t>
  </si>
  <si>
    <t>Липина Арина</t>
  </si>
  <si>
    <t>Комлева Полина</t>
  </si>
  <si>
    <t>Есева Ольга</t>
  </si>
  <si>
    <t>Повышев Григорий</t>
  </si>
  <si>
    <t>Сурнин Савелий</t>
  </si>
  <si>
    <t>Федоров Ефим</t>
  </si>
  <si>
    <t>Расов Макар</t>
  </si>
  <si>
    <t>Комлев Назар</t>
  </si>
  <si>
    <t>Ракин Евгений</t>
  </si>
  <si>
    <t>Кузнецов Захар</t>
  </si>
  <si>
    <t>Юшков Никита</t>
  </si>
  <si>
    <t>Попов Андрей</t>
  </si>
  <si>
    <t>Попов Арсений</t>
  </si>
  <si>
    <t>Никифорова Татьяна</t>
  </si>
  <si>
    <t>Симпелева Ксения</t>
  </si>
  <si>
    <t>Тарабукина Елизавета</t>
  </si>
  <si>
    <t>Карманов Николай</t>
  </si>
  <si>
    <t>Скородум</t>
  </si>
  <si>
    <t>Попвасев Степан</t>
  </si>
  <si>
    <t>Черняков Антон</t>
  </si>
  <si>
    <t>Напалков Александр</t>
  </si>
  <si>
    <t>Галкин Денис</t>
  </si>
  <si>
    <t>Шихова Анастасия</t>
  </si>
  <si>
    <t>Рассыхаев Виталий</t>
  </si>
  <si>
    <t>Усть-Куломская верста - 2022</t>
  </si>
  <si>
    <t>7 мая 2022 года</t>
  </si>
  <si>
    <t>Нестеров Андрей</t>
  </si>
  <si>
    <t>Ерчин Тимур</t>
  </si>
  <si>
    <t>Ведункина Дарья</t>
  </si>
  <si>
    <t>Гуляева Варвара</t>
  </si>
  <si>
    <t>Рассыхаев Александр</t>
  </si>
  <si>
    <t>Рассыхаева Светлана</t>
  </si>
  <si>
    <t>Супранович Карина</t>
  </si>
  <si>
    <t>Карандышева Яна</t>
  </si>
  <si>
    <t>Сонина Виктория</t>
  </si>
  <si>
    <t>Липайкина Амелия</t>
  </si>
  <si>
    <t>Копылов Михаил</t>
  </si>
  <si>
    <t>Логинов Еремей</t>
  </si>
  <si>
    <r>
      <t>Кочанова Дарья</t>
    </r>
    <r>
      <rPr>
        <sz val="8"/>
        <color theme="1"/>
        <rFont val="Calibri"/>
        <family val="2"/>
        <charset val="204"/>
        <scheme val="minor"/>
      </rPr>
      <t xml:space="preserve"> 06</t>
    </r>
  </si>
  <si>
    <r>
      <t xml:space="preserve">Кочанова Дарья </t>
    </r>
    <r>
      <rPr>
        <sz val="8"/>
        <color theme="1"/>
        <rFont val="Calibri"/>
        <family val="2"/>
        <charset val="204"/>
        <scheme val="minor"/>
      </rPr>
      <t>09</t>
    </r>
  </si>
  <si>
    <t>Грушецкий Вячеслав</t>
  </si>
  <si>
    <t>Ракин Иван</t>
  </si>
  <si>
    <t>Зезегов Петр</t>
  </si>
  <si>
    <t>Тарабукина Доминика</t>
  </si>
  <si>
    <t>Тарабукина Диана</t>
  </si>
  <si>
    <t>Кочанова Юлия</t>
  </si>
  <si>
    <t>Ракин Алексей</t>
  </si>
  <si>
    <t>Мальцев Матвей</t>
  </si>
  <si>
    <t>Клюжев Дмитрий</t>
  </si>
  <si>
    <t>Шахова Аделина</t>
  </si>
  <si>
    <t>Напалков Вячеслав</t>
  </si>
  <si>
    <t>Попов  Ярослав</t>
  </si>
  <si>
    <t>Кузнецов Василий</t>
  </si>
  <si>
    <t>Воронин Александр</t>
  </si>
  <si>
    <t>Комлев Серафим</t>
  </si>
  <si>
    <t>Кузнецов Эдуард</t>
  </si>
  <si>
    <t>Кузнецова Камила</t>
  </si>
  <si>
    <t>Тарабукина Светлана</t>
  </si>
  <si>
    <t>Расова Анна</t>
  </si>
  <si>
    <t>Порошкина Ксения</t>
  </si>
  <si>
    <t>Попвасев Даниил</t>
  </si>
  <si>
    <t>Тимушев Василий 14</t>
  </si>
  <si>
    <t>Тимушев Василий 11</t>
  </si>
  <si>
    <t>Логинова Таисия</t>
  </si>
  <si>
    <t>Пучка Алиса</t>
  </si>
  <si>
    <t>Лодыгина Софья</t>
  </si>
  <si>
    <t>Тарабукина Полина</t>
  </si>
  <si>
    <t>Матвиенко Ксения</t>
  </si>
  <si>
    <t>Зюзев Михаил</t>
  </si>
  <si>
    <t>Логинова Юлия</t>
  </si>
  <si>
    <t>Пименов Роман</t>
  </si>
  <si>
    <t>Ногиева Ярослава</t>
  </si>
  <si>
    <t>Чаланова Алина</t>
  </si>
  <si>
    <t>Власюк Анна</t>
  </si>
  <si>
    <t>Рассыхаева Евгения</t>
  </si>
  <si>
    <t>Лебедева Анастасия</t>
  </si>
  <si>
    <t>Гичев Захар</t>
  </si>
  <si>
    <t>Савельев Григорий</t>
  </si>
  <si>
    <t>Кочанов Владислав</t>
  </si>
  <si>
    <t>Нестерова Марина</t>
  </si>
  <si>
    <t>Вертеленко Софья</t>
  </si>
  <si>
    <t>Чисталева Юлия</t>
  </si>
  <si>
    <t>Клюжева Ксения</t>
  </si>
  <si>
    <t>Нестеров Арсений</t>
  </si>
  <si>
    <t>Игнатова Алина</t>
  </si>
  <si>
    <t>Алексина Доминика</t>
  </si>
  <si>
    <t>Никитина Наталья</t>
  </si>
  <si>
    <t>Есев Андрей</t>
  </si>
  <si>
    <t>Сонин Артем</t>
  </si>
  <si>
    <t>Фатьянова Анна</t>
  </si>
  <si>
    <t>Труш Савелий</t>
  </si>
  <si>
    <t>Попова Милана</t>
  </si>
  <si>
    <t>Тимушев Даниил</t>
  </si>
  <si>
    <t>Мамонтова Юлия</t>
  </si>
  <si>
    <t>Попович Таисия</t>
  </si>
  <si>
    <t>Молочкова Елизавета</t>
  </si>
  <si>
    <t>Напалков Данил 10</t>
  </si>
  <si>
    <t>Напалков Данил 11</t>
  </si>
  <si>
    <t>Кинащук Анастасия</t>
  </si>
  <si>
    <t>Мамонтова Злата</t>
  </si>
  <si>
    <t>Нехорошев Тимур</t>
  </si>
  <si>
    <t>Чемыртан Иван</t>
  </si>
  <si>
    <t>Кочанов Егор</t>
  </si>
  <si>
    <t>Липин Даниил</t>
  </si>
  <si>
    <t>Кондратьев Никон</t>
  </si>
  <si>
    <t>Турков Максим</t>
  </si>
  <si>
    <t>Чисталев Владимир</t>
  </si>
  <si>
    <t>срезал</t>
  </si>
  <si>
    <t>Ябсен Роман</t>
  </si>
  <si>
    <t>Есев Арсений</t>
  </si>
  <si>
    <t>Есева Алёна</t>
  </si>
  <si>
    <t>Попова Наталия</t>
  </si>
  <si>
    <t>Зезегова Эвелина</t>
  </si>
  <si>
    <t>Сонин Артём</t>
  </si>
  <si>
    <t>Приказчикова Василина</t>
  </si>
  <si>
    <t>Приказчиков Арсений</t>
  </si>
  <si>
    <t>Чаланова Злата</t>
  </si>
  <si>
    <t>Кочанова Дарья</t>
  </si>
  <si>
    <t>Кочанова Екатерина</t>
  </si>
  <si>
    <t>Мизева Анна</t>
  </si>
  <si>
    <t>Кочанова Олеся</t>
  </si>
  <si>
    <t>Чураков Александр</t>
  </si>
  <si>
    <t>Опарина Александра</t>
  </si>
  <si>
    <t>Зезегов Семен</t>
  </si>
  <si>
    <t>Потапов Роман</t>
  </si>
  <si>
    <t>Попова Яна</t>
  </si>
  <si>
    <t>Копылова Мария</t>
  </si>
  <si>
    <t>Попов Максим</t>
  </si>
  <si>
    <t>Кравченко Петр</t>
  </si>
  <si>
    <t>Кравченко Наталья</t>
  </si>
  <si>
    <t xml:space="preserve">Власова Тамара </t>
  </si>
  <si>
    <t>Тимушев Василий</t>
  </si>
  <si>
    <t>Гилева Марина</t>
  </si>
  <si>
    <t>Гилева Ксения</t>
  </si>
  <si>
    <t>Носим</t>
  </si>
  <si>
    <t>Гилев Алексей</t>
  </si>
  <si>
    <t>Савина Арина</t>
  </si>
  <si>
    <t>Булышев Никита</t>
  </si>
  <si>
    <t>Ракин Ясон</t>
  </si>
  <si>
    <t>Турьев Костя</t>
  </si>
  <si>
    <t>Лодыгина Ольга</t>
  </si>
  <si>
    <t>Шубакова Евгения</t>
  </si>
  <si>
    <t>Ивашова Елена</t>
  </si>
  <si>
    <t>Попова Галина</t>
  </si>
  <si>
    <t>Политова Людмила</t>
  </si>
  <si>
    <t>Михайлова Арина</t>
  </si>
  <si>
    <t>Михайлов Максим</t>
  </si>
  <si>
    <t>Минаев Артем</t>
  </si>
  <si>
    <t>Третьяков Александр</t>
  </si>
  <si>
    <t>Усть-Куломская верста - 2023</t>
  </si>
  <si>
    <t>7 мая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</si>
</sst>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8"/>
      <color rgb="FFFF0000"/>
      <name val="Arial Black"/>
      <family val="2"/>
      <charset val="204"/>
    </font>
    <font>
      <i/>
      <sz val="14"/>
      <color rgb="FF00B050"/>
      <name val="Arial Black"/>
      <family val="2"/>
      <charset val="204"/>
    </font>
    <font>
      <i/>
      <sz val="14"/>
      <color rgb="FF0070C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21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NumberFormat="1" applyFont="1" applyBorder="1" applyAlignment="1">
      <alignment horizontal="center" vertical="center" wrapText="1"/>
    </xf>
    <xf numFmtId="45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Normal="100" workbookViewId="0">
      <selection activeCell="O13" sqref="O13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9.710937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3" t="s">
        <v>193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24.75" customHeight="1" x14ac:dyDescent="0.25">
      <c r="A2" s="24" t="s">
        <v>194</v>
      </c>
      <c r="B2" s="24"/>
      <c r="D2" s="25" t="s">
        <v>6</v>
      </c>
      <c r="E2" s="25"/>
      <c r="F2" s="25"/>
      <c r="G2" s="25"/>
      <c r="H2" s="25"/>
      <c r="I2" s="25"/>
      <c r="J2" s="25"/>
      <c r="K2" s="25"/>
    </row>
    <row r="3" spans="1:13" ht="27.75" customHeight="1" x14ac:dyDescent="0.4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ht="27" customHeight="1" x14ac:dyDescent="0.25">
      <c r="A4" s="27" t="s">
        <v>10</v>
      </c>
      <c r="B4" s="27" t="s">
        <v>0</v>
      </c>
      <c r="C4" s="27" t="s">
        <v>1</v>
      </c>
      <c r="D4" s="27" t="s">
        <v>8</v>
      </c>
      <c r="E4" s="27" t="s">
        <v>2</v>
      </c>
      <c r="F4" s="27" t="s">
        <v>4</v>
      </c>
      <c r="G4" s="27" t="s">
        <v>5</v>
      </c>
      <c r="H4" s="27" t="s">
        <v>7</v>
      </c>
      <c r="I4" s="28" t="s">
        <v>14</v>
      </c>
      <c r="J4" s="29"/>
      <c r="K4" s="27" t="s">
        <v>3</v>
      </c>
    </row>
    <row r="5" spans="1:13" ht="27" customHeight="1" x14ac:dyDescent="0.25">
      <c r="A5" s="27"/>
      <c r="B5" s="27"/>
      <c r="C5" s="27"/>
      <c r="D5" s="27"/>
      <c r="E5" s="27"/>
      <c r="F5" s="27"/>
      <c r="G5" s="27"/>
      <c r="H5" s="27"/>
      <c r="I5" s="7" t="s">
        <v>15</v>
      </c>
      <c r="J5" s="7" t="s">
        <v>16</v>
      </c>
      <c r="K5" s="27"/>
    </row>
    <row r="6" spans="1:13" s="10" customFormat="1" ht="18" customHeight="1" x14ac:dyDescent="0.25">
      <c r="A6" s="6">
        <v>1</v>
      </c>
      <c r="B6" s="8" t="s">
        <v>111</v>
      </c>
      <c r="C6" s="6">
        <v>2009</v>
      </c>
      <c r="D6" s="6" t="s">
        <v>19</v>
      </c>
      <c r="E6" s="16">
        <v>127</v>
      </c>
      <c r="F6" s="17">
        <v>4.6874999999999998E-3</v>
      </c>
      <c r="G6" s="17">
        <v>7.3032407407407412E-3</v>
      </c>
      <c r="H6" s="17">
        <f>G6-F6</f>
        <v>2.6157407407407414E-3</v>
      </c>
      <c r="I6" s="9">
        <v>1</v>
      </c>
      <c r="J6" s="9" t="str">
        <f>VLOOKUP(C6,впр!$A$2:$C$75,3)</f>
        <v>ср.девушки</v>
      </c>
      <c r="K6" s="9">
        <f>RANK(H6,$H$6:$H$45,1)</f>
        <v>1</v>
      </c>
    </row>
    <row r="7" spans="1:13" s="10" customFormat="1" ht="18" customHeight="1" x14ac:dyDescent="0.25">
      <c r="A7" s="6">
        <v>2</v>
      </c>
      <c r="B7" s="11" t="s">
        <v>123</v>
      </c>
      <c r="C7" s="5">
        <v>2008</v>
      </c>
      <c r="D7" s="5" t="s">
        <v>19</v>
      </c>
      <c r="E7" s="16">
        <v>126</v>
      </c>
      <c r="F7" s="17">
        <v>4.5138888888888902E-3</v>
      </c>
      <c r="G7" s="17">
        <v>7.2685185185185188E-3</v>
      </c>
      <c r="H7" s="17">
        <f>G7-F7</f>
        <v>2.7546296296296286E-3</v>
      </c>
      <c r="I7" s="9">
        <v>2</v>
      </c>
      <c r="J7" s="9" t="str">
        <f>VLOOKUP(C7,впр!$A$2:$C$75,3)</f>
        <v>ср.девушки</v>
      </c>
      <c r="K7" s="9">
        <f>RANK(H7,$H$6:$H$45,1)</f>
        <v>2</v>
      </c>
    </row>
    <row r="8" spans="1:13" s="10" customFormat="1" ht="18" customHeight="1" x14ac:dyDescent="0.25">
      <c r="A8" s="6">
        <v>3</v>
      </c>
      <c r="B8" s="11" t="s">
        <v>160</v>
      </c>
      <c r="C8" s="5">
        <v>1998</v>
      </c>
      <c r="D8" s="5" t="s">
        <v>19</v>
      </c>
      <c r="E8" s="16">
        <v>136</v>
      </c>
      <c r="F8" s="17">
        <v>6.2500000000000003E-3</v>
      </c>
      <c r="G8" s="17">
        <v>9.0046296296296298E-3</v>
      </c>
      <c r="H8" s="17">
        <f>G8-F8</f>
        <v>2.7546296296296294E-3</v>
      </c>
      <c r="I8" s="9">
        <v>1</v>
      </c>
      <c r="J8" s="9" t="str">
        <f>VLOOKUP(C8,впр!$A$2:$C$75,3)</f>
        <v>женщины</v>
      </c>
      <c r="K8" s="9">
        <v>2</v>
      </c>
      <c r="M8" s="18"/>
    </row>
    <row r="9" spans="1:13" s="10" customFormat="1" ht="18" customHeight="1" x14ac:dyDescent="0.25">
      <c r="A9" s="6">
        <v>4</v>
      </c>
      <c r="B9" s="11" t="s">
        <v>158</v>
      </c>
      <c r="C9" s="5">
        <v>2007</v>
      </c>
      <c r="D9" s="5" t="s">
        <v>19</v>
      </c>
      <c r="E9" s="16">
        <v>133</v>
      </c>
      <c r="F9" s="17">
        <v>5.7291666666666697E-3</v>
      </c>
      <c r="G9" s="17">
        <v>8.6226851851851846E-3</v>
      </c>
      <c r="H9" s="17">
        <f>G9-F9</f>
        <v>2.8935185185185149E-3</v>
      </c>
      <c r="I9" s="9">
        <v>1</v>
      </c>
      <c r="J9" s="9" t="str">
        <f>VLOOKUP(C9,впр!$A$2:$C$75,3)</f>
        <v>ст.девушки</v>
      </c>
      <c r="K9" s="9">
        <f>RANK(H9,$H$6:$H$45,1)</f>
        <v>4</v>
      </c>
    </row>
    <row r="10" spans="1:13" s="10" customFormat="1" ht="18" customHeight="1" x14ac:dyDescent="0.25">
      <c r="A10" s="6">
        <v>5</v>
      </c>
      <c r="B10" s="12" t="s">
        <v>119</v>
      </c>
      <c r="C10" s="13">
        <v>2009</v>
      </c>
      <c r="D10" s="13" t="s">
        <v>19</v>
      </c>
      <c r="E10" s="16">
        <v>120</v>
      </c>
      <c r="F10" s="17">
        <v>3.4722222222222199E-3</v>
      </c>
      <c r="G10" s="17">
        <v>6.3657407407407404E-3</v>
      </c>
      <c r="H10" s="17">
        <f>G10-F10</f>
        <v>2.8935185185185205E-3</v>
      </c>
      <c r="I10" s="9">
        <v>3</v>
      </c>
      <c r="J10" s="9" t="str">
        <f>VLOOKUP(C10,впр!$A$2:$C$75,3)</f>
        <v>ср.девушки</v>
      </c>
      <c r="K10" s="9">
        <v>4</v>
      </c>
    </row>
    <row r="11" spans="1:13" s="10" customFormat="1" ht="18" customHeight="1" x14ac:dyDescent="0.25">
      <c r="A11" s="6">
        <v>6</v>
      </c>
      <c r="B11" s="11" t="s">
        <v>162</v>
      </c>
      <c r="C11" s="5">
        <v>2009</v>
      </c>
      <c r="D11" s="5" t="s">
        <v>19</v>
      </c>
      <c r="E11" s="16">
        <v>119</v>
      </c>
      <c r="F11" s="17">
        <v>3.2986111111111098E-3</v>
      </c>
      <c r="G11" s="17">
        <v>6.2499999999999995E-3</v>
      </c>
      <c r="H11" s="17">
        <f>G11-F11</f>
        <v>2.9513888888888897E-3</v>
      </c>
      <c r="I11" s="9">
        <v>4</v>
      </c>
      <c r="J11" s="9" t="str">
        <f>VLOOKUP(C11,впр!$A$2:$C$75,3)</f>
        <v>ср.девушки</v>
      </c>
      <c r="K11" s="9">
        <f>RANK(H11,$H$6:$H$45,1)</f>
        <v>6</v>
      </c>
    </row>
    <row r="12" spans="1:13" s="10" customFormat="1" ht="18" customHeight="1" x14ac:dyDescent="0.25">
      <c r="A12" s="6">
        <v>7</v>
      </c>
      <c r="B12" s="11" t="s">
        <v>154</v>
      </c>
      <c r="C12" s="5">
        <v>2008</v>
      </c>
      <c r="D12" s="5" t="s">
        <v>30</v>
      </c>
      <c r="E12" s="16">
        <v>125</v>
      </c>
      <c r="F12" s="17">
        <v>4.3402777777777797E-3</v>
      </c>
      <c r="G12" s="17">
        <v>7.3726851851851861E-3</v>
      </c>
      <c r="H12" s="17">
        <f>G12-F12</f>
        <v>3.0324074074074064E-3</v>
      </c>
      <c r="I12" s="9">
        <v>5</v>
      </c>
      <c r="J12" s="9" t="str">
        <f>VLOOKUP(C12,впр!$A$2:$C$75,3)</f>
        <v>ср.девушки</v>
      </c>
      <c r="K12" s="9">
        <f>RANK(H12,$H$6:$H$45,1)</f>
        <v>7</v>
      </c>
    </row>
    <row r="13" spans="1:13" s="10" customFormat="1" ht="18" customHeight="1" x14ac:dyDescent="0.25">
      <c r="A13" s="6">
        <v>8</v>
      </c>
      <c r="B13" s="12" t="s">
        <v>156</v>
      </c>
      <c r="C13" s="13">
        <v>2008</v>
      </c>
      <c r="D13" s="14" t="s">
        <v>19</v>
      </c>
      <c r="E13" s="16">
        <v>117</v>
      </c>
      <c r="F13" s="17">
        <v>2.9513888888888901E-3</v>
      </c>
      <c r="G13" s="17">
        <v>5.9953703703703697E-3</v>
      </c>
      <c r="H13" s="17">
        <f>G13-F13</f>
        <v>3.0439814814814795E-3</v>
      </c>
      <c r="I13" s="9">
        <v>6</v>
      </c>
      <c r="J13" s="9" t="str">
        <f>VLOOKUP(C13,впр!$A$2:$C$75,3)</f>
        <v>ср.девушки</v>
      </c>
      <c r="K13" s="9">
        <f>RANK(H13,$H$6:$H$45,1)</f>
        <v>8</v>
      </c>
    </row>
    <row r="14" spans="1:13" s="10" customFormat="1" ht="18" customHeight="1" x14ac:dyDescent="0.25">
      <c r="A14" s="6">
        <v>9</v>
      </c>
      <c r="B14" s="11" t="s">
        <v>155</v>
      </c>
      <c r="C14" s="5">
        <v>2010</v>
      </c>
      <c r="D14" s="5" t="s">
        <v>19</v>
      </c>
      <c r="E14" s="16">
        <v>113</v>
      </c>
      <c r="F14" s="17">
        <v>2.2569444444444399E-3</v>
      </c>
      <c r="G14" s="17">
        <v>5.3125000000000004E-3</v>
      </c>
      <c r="H14" s="17">
        <f>G14-F14</f>
        <v>3.0555555555555605E-3</v>
      </c>
      <c r="I14" s="9">
        <v>1</v>
      </c>
      <c r="J14" s="9" t="str">
        <f>VLOOKUP(C14,впр!$A$2:$C$75,3)</f>
        <v>ср.девочки</v>
      </c>
      <c r="K14" s="9">
        <f>RANK(H14,$H$6:$H$45,1)</f>
        <v>9</v>
      </c>
    </row>
    <row r="15" spans="1:13" s="10" customFormat="1" ht="18" customHeight="1" x14ac:dyDescent="0.25">
      <c r="A15" s="6">
        <v>10</v>
      </c>
      <c r="B15" s="11" t="s">
        <v>78</v>
      </c>
      <c r="C15" s="5">
        <v>2011</v>
      </c>
      <c r="D15" s="5" t="s">
        <v>19</v>
      </c>
      <c r="E15" s="16">
        <v>107</v>
      </c>
      <c r="F15" s="17">
        <v>1.21527777777778E-3</v>
      </c>
      <c r="G15" s="17">
        <v>4.3518518518518515E-3</v>
      </c>
      <c r="H15" s="17">
        <f>G15-F15</f>
        <v>3.1365740740740716E-3</v>
      </c>
      <c r="I15" s="9">
        <v>2</v>
      </c>
      <c r="J15" s="9" t="str">
        <f>VLOOKUP(C15,впр!$A$2:$C$75,3)</f>
        <v>ср.девочки</v>
      </c>
      <c r="K15" s="9">
        <f>RANK(H15,$H$6:$H$45,1)</f>
        <v>10</v>
      </c>
    </row>
    <row r="16" spans="1:13" s="10" customFormat="1" ht="18" customHeight="1" x14ac:dyDescent="0.25">
      <c r="A16" s="6">
        <v>11</v>
      </c>
      <c r="B16" s="11" t="s">
        <v>189</v>
      </c>
      <c r="C16" s="5">
        <v>2011</v>
      </c>
      <c r="D16" s="5" t="s">
        <v>19</v>
      </c>
      <c r="E16" s="16">
        <v>170</v>
      </c>
      <c r="F16" s="17">
        <v>6.9444444444444441E-3</v>
      </c>
      <c r="G16" s="17">
        <v>1.0104166666666668E-2</v>
      </c>
      <c r="H16" s="17">
        <f>G16-F16</f>
        <v>3.1597222222222235E-3</v>
      </c>
      <c r="I16" s="9">
        <v>3</v>
      </c>
      <c r="J16" s="9" t="str">
        <f>VLOOKUP(C16,впр!$A$2:$C$75,3)</f>
        <v>ср.девочки</v>
      </c>
      <c r="K16" s="9">
        <f>RANK(H16,$H$6:$H$45,1)</f>
        <v>11</v>
      </c>
    </row>
    <row r="17" spans="1:11" s="10" customFormat="1" ht="18" customHeight="1" x14ac:dyDescent="0.25">
      <c r="A17" s="6">
        <v>12</v>
      </c>
      <c r="B17" s="12" t="s">
        <v>184</v>
      </c>
      <c r="C17" s="13">
        <v>1998</v>
      </c>
      <c r="D17" s="13" t="s">
        <v>19</v>
      </c>
      <c r="E17" s="16">
        <v>134</v>
      </c>
      <c r="F17" s="17">
        <v>5.9027777777777802E-3</v>
      </c>
      <c r="G17" s="17">
        <v>9.0740740740740729E-3</v>
      </c>
      <c r="H17" s="17">
        <f>G17-F17</f>
        <v>3.1712962962962927E-3</v>
      </c>
      <c r="I17" s="9">
        <v>2</v>
      </c>
      <c r="J17" s="9" t="str">
        <f>VLOOKUP(C17,впр!$A$2:$C$75,3)</f>
        <v>женщины</v>
      </c>
      <c r="K17" s="9">
        <f>RANK(H17,$H$6:$H$45,1)</f>
        <v>12</v>
      </c>
    </row>
    <row r="18" spans="1:11" s="10" customFormat="1" ht="18" customHeight="1" x14ac:dyDescent="0.25">
      <c r="A18" s="6">
        <v>13</v>
      </c>
      <c r="B18" s="11" t="s">
        <v>102</v>
      </c>
      <c r="C18" s="5">
        <v>2012</v>
      </c>
      <c r="D18" s="5" t="s">
        <v>30</v>
      </c>
      <c r="E18" s="16">
        <v>105</v>
      </c>
      <c r="F18" s="17">
        <v>8.6805555555555497E-4</v>
      </c>
      <c r="G18" s="17">
        <v>4.0509259259259257E-3</v>
      </c>
      <c r="H18" s="17">
        <f>G18-F18</f>
        <v>3.1828703703703706E-3</v>
      </c>
      <c r="I18" s="9">
        <v>1</v>
      </c>
      <c r="J18" s="9" t="str">
        <f>VLOOKUP(C18,впр!$A$2:$C$75,3)</f>
        <v>мл.девочки</v>
      </c>
      <c r="K18" s="9">
        <f>RANK(H18,$H$6:$H$45,1)</f>
        <v>13</v>
      </c>
    </row>
    <row r="19" spans="1:11" s="10" customFormat="1" ht="18" customHeight="1" x14ac:dyDescent="0.25">
      <c r="A19" s="6">
        <v>14</v>
      </c>
      <c r="B19" s="11" t="s">
        <v>101</v>
      </c>
      <c r="C19" s="5">
        <v>2011</v>
      </c>
      <c r="D19" s="5" t="s">
        <v>30</v>
      </c>
      <c r="E19" s="16">
        <v>112</v>
      </c>
      <c r="F19" s="17">
        <v>2.0833333333333298E-3</v>
      </c>
      <c r="G19" s="17">
        <v>5.3240740740740748E-3</v>
      </c>
      <c r="H19" s="17">
        <f>G19-F19</f>
        <v>3.240740740740745E-3</v>
      </c>
      <c r="I19" s="9">
        <v>4</v>
      </c>
      <c r="J19" s="9" t="str">
        <f>VLOOKUP(C19,впр!$A$2:$C$75,3)</f>
        <v>ср.девочки</v>
      </c>
      <c r="K19" s="9">
        <f>RANK(H19,$H$6:$H$45,1)</f>
        <v>14</v>
      </c>
    </row>
    <row r="20" spans="1:11" s="10" customFormat="1" ht="18" customHeight="1" x14ac:dyDescent="0.25">
      <c r="A20" s="6">
        <v>15</v>
      </c>
      <c r="B20" s="11" t="s">
        <v>170</v>
      </c>
      <c r="C20" s="13">
        <v>2015</v>
      </c>
      <c r="D20" s="13" t="s">
        <v>19</v>
      </c>
      <c r="E20" s="16">
        <v>102</v>
      </c>
      <c r="F20" s="17">
        <v>3.4722222222222224E-4</v>
      </c>
      <c r="G20" s="17">
        <v>3.7615740740740739E-3</v>
      </c>
      <c r="H20" s="17">
        <f>G20-F20</f>
        <v>3.4143518518518516E-3</v>
      </c>
      <c r="I20" s="9">
        <v>1</v>
      </c>
      <c r="J20" s="9" t="str">
        <f>VLOOKUP(C20,впр!$A$2:$C$75,3)</f>
        <v>малыши</v>
      </c>
      <c r="K20" s="9">
        <f>RANK(H20,$H$6:$H$45,1)</f>
        <v>15</v>
      </c>
    </row>
    <row r="21" spans="1:11" s="10" customFormat="1" ht="18" customHeight="1" x14ac:dyDescent="0.25">
      <c r="A21" s="6">
        <v>16</v>
      </c>
      <c r="B21" s="11" t="s">
        <v>57</v>
      </c>
      <c r="C21" s="5">
        <v>2012</v>
      </c>
      <c r="D21" s="5" t="s">
        <v>19</v>
      </c>
      <c r="E21" s="16">
        <v>103</v>
      </c>
      <c r="F21" s="17">
        <v>5.20833333333333E-4</v>
      </c>
      <c r="G21" s="17">
        <v>3.9583333333333337E-3</v>
      </c>
      <c r="H21" s="17">
        <f>G21-F21</f>
        <v>3.4375000000000005E-3</v>
      </c>
      <c r="I21" s="9">
        <v>2</v>
      </c>
      <c r="J21" s="9" t="str">
        <f>VLOOKUP(C21,впр!$A$2:$C$75,3)</f>
        <v>мл.девочки</v>
      </c>
      <c r="K21" s="9">
        <f>RANK(H21,$H$6:$H$45,1)</f>
        <v>16</v>
      </c>
    </row>
    <row r="22" spans="1:11" s="10" customFormat="1" ht="18" customHeight="1" x14ac:dyDescent="0.25">
      <c r="A22" s="6">
        <v>17</v>
      </c>
      <c r="B22" s="11" t="s">
        <v>180</v>
      </c>
      <c r="C22" s="5">
        <v>2009</v>
      </c>
      <c r="D22" s="5" t="s">
        <v>19</v>
      </c>
      <c r="E22" s="16">
        <v>121</v>
      </c>
      <c r="F22" s="17">
        <v>3.6458333333333299E-3</v>
      </c>
      <c r="G22" s="17">
        <v>7.0949074074074074E-3</v>
      </c>
      <c r="H22" s="17">
        <f>G22-F22</f>
        <v>3.4490740740740775E-3</v>
      </c>
      <c r="I22" s="9">
        <v>7</v>
      </c>
      <c r="J22" s="9" t="str">
        <f>VLOOKUP(C22,впр!$A$2:$C$75,3)</f>
        <v>ср.девушки</v>
      </c>
      <c r="K22" s="9">
        <f>RANK(H22,$H$6:$H$45,1)</f>
        <v>17</v>
      </c>
    </row>
    <row r="23" spans="1:11" s="10" customFormat="1" ht="18" customHeight="1" x14ac:dyDescent="0.25">
      <c r="A23" s="6">
        <v>18</v>
      </c>
      <c r="B23" s="11" t="s">
        <v>166</v>
      </c>
      <c r="C23" s="5">
        <v>2012</v>
      </c>
      <c r="D23" s="5" t="s">
        <v>19</v>
      </c>
      <c r="E23" s="16">
        <v>104</v>
      </c>
      <c r="F23" s="17">
        <v>6.9444444444444404E-4</v>
      </c>
      <c r="G23" s="17">
        <v>4.155092592592593E-3</v>
      </c>
      <c r="H23" s="17">
        <f>G23-F23</f>
        <v>3.4606481481481489E-3</v>
      </c>
      <c r="I23" s="9">
        <v>3</v>
      </c>
      <c r="J23" s="9" t="str">
        <f>VLOOKUP(C23,впр!$A$2:$C$75,3)</f>
        <v>мл.девочки</v>
      </c>
      <c r="K23" s="9">
        <f>RANK(H23,$H$6:$H$45,1)</f>
        <v>18</v>
      </c>
    </row>
    <row r="24" spans="1:11" s="10" customFormat="1" ht="18" customHeight="1" x14ac:dyDescent="0.25">
      <c r="A24" s="6">
        <v>19</v>
      </c>
      <c r="B24" s="11" t="s">
        <v>107</v>
      </c>
      <c r="C24" s="5">
        <v>2011</v>
      </c>
      <c r="D24" s="5" t="s">
        <v>19</v>
      </c>
      <c r="E24" s="16">
        <v>114</v>
      </c>
      <c r="F24" s="17">
        <v>2.43055555555555E-3</v>
      </c>
      <c r="G24" s="17">
        <v>5.9490740740740745E-3</v>
      </c>
      <c r="H24" s="17">
        <f>G24-F24</f>
        <v>3.5185185185185246E-3</v>
      </c>
      <c r="I24" s="9">
        <v>5</v>
      </c>
      <c r="J24" s="9" t="str">
        <f>VLOOKUP(C24,впр!$A$2:$C$75,3)</f>
        <v>ср.девочки</v>
      </c>
      <c r="K24" s="9">
        <f>RANK(H24,$H$6:$H$45,1)</f>
        <v>19</v>
      </c>
    </row>
    <row r="25" spans="1:11" s="10" customFormat="1" ht="18" customHeight="1" x14ac:dyDescent="0.25">
      <c r="A25" s="6">
        <v>20</v>
      </c>
      <c r="B25" s="11" t="s">
        <v>44</v>
      </c>
      <c r="C25" s="5">
        <v>2008</v>
      </c>
      <c r="D25" s="5" t="s">
        <v>19</v>
      </c>
      <c r="E25" s="16">
        <v>118</v>
      </c>
      <c r="F25" s="17">
        <v>3.1250000000000002E-3</v>
      </c>
      <c r="G25" s="17">
        <v>6.7013888888888887E-3</v>
      </c>
      <c r="H25" s="17">
        <f>G25-F25</f>
        <v>3.5763888888888885E-3</v>
      </c>
      <c r="I25" s="9">
        <v>8</v>
      </c>
      <c r="J25" s="9" t="str">
        <f>VLOOKUP(C25,впр!$A$2:$C$75,3)</f>
        <v>ср.девушки</v>
      </c>
      <c r="K25" s="9">
        <f>RANK(H25,$H$6:$H$45,1)</f>
        <v>20</v>
      </c>
    </row>
    <row r="26" spans="1:11" s="10" customFormat="1" ht="18" customHeight="1" x14ac:dyDescent="0.25">
      <c r="A26" s="6">
        <v>21</v>
      </c>
      <c r="B26" s="11" t="s">
        <v>77</v>
      </c>
      <c r="C26" s="5">
        <v>2010</v>
      </c>
      <c r="D26" s="5" t="s">
        <v>19</v>
      </c>
      <c r="E26" s="16">
        <v>109</v>
      </c>
      <c r="F26" s="17">
        <v>1.5625000000000001E-3</v>
      </c>
      <c r="G26" s="17">
        <v>5.1504629629629635E-3</v>
      </c>
      <c r="H26" s="17">
        <f>G26-F26</f>
        <v>3.5879629629629634E-3</v>
      </c>
      <c r="I26" s="9">
        <v>6</v>
      </c>
      <c r="J26" s="9" t="str">
        <f>VLOOKUP(C26,впр!$A$2:$C$75,3)</f>
        <v>ср.девочки</v>
      </c>
      <c r="K26" s="9">
        <f>RANK(H26,$H$6:$H$45,1)</f>
        <v>21</v>
      </c>
    </row>
    <row r="27" spans="1:11" s="10" customFormat="1" ht="18" customHeight="1" x14ac:dyDescent="0.25">
      <c r="A27" s="6">
        <v>22</v>
      </c>
      <c r="B27" s="11" t="s">
        <v>185</v>
      </c>
      <c r="C27" s="5">
        <v>2011</v>
      </c>
      <c r="D27" s="5" t="s">
        <v>19</v>
      </c>
      <c r="E27" s="16">
        <v>110</v>
      </c>
      <c r="F27" s="17">
        <v>1.7361111111111099E-3</v>
      </c>
      <c r="G27" s="17">
        <v>5.3240740740740748E-3</v>
      </c>
      <c r="H27" s="17">
        <f>G27-F27</f>
        <v>3.5879629629629647E-3</v>
      </c>
      <c r="I27" s="9">
        <v>6</v>
      </c>
      <c r="J27" s="9" t="str">
        <f>VLOOKUP(C27,впр!$A$2:$C$75,3)</f>
        <v>ср.девочки</v>
      </c>
      <c r="K27" s="9">
        <v>21</v>
      </c>
    </row>
    <row r="28" spans="1:11" s="10" customFormat="1" ht="18" customHeight="1" x14ac:dyDescent="0.25">
      <c r="A28" s="6">
        <v>23</v>
      </c>
      <c r="B28" s="11" t="s">
        <v>177</v>
      </c>
      <c r="C28" s="5">
        <v>2008</v>
      </c>
      <c r="D28" s="5" t="s">
        <v>178</v>
      </c>
      <c r="E28" s="16">
        <v>124</v>
      </c>
      <c r="F28" s="17">
        <v>4.1666666666666701E-3</v>
      </c>
      <c r="G28" s="17">
        <v>7.8125E-3</v>
      </c>
      <c r="H28" s="17">
        <f>G28-F28</f>
        <v>3.6458333333333299E-3</v>
      </c>
      <c r="I28" s="9">
        <v>9</v>
      </c>
      <c r="J28" s="9" t="str">
        <f>VLOOKUP(C28,впр!$A$2:$C$75,3)</f>
        <v>ср.девушки</v>
      </c>
      <c r="K28" s="9">
        <f>RANK(H28,$H$6:$H$45,1)</f>
        <v>23</v>
      </c>
    </row>
    <row r="29" spans="1:11" s="10" customFormat="1" ht="18" customHeight="1" x14ac:dyDescent="0.25">
      <c r="A29" s="6">
        <v>24</v>
      </c>
      <c r="B29" s="11" t="s">
        <v>173</v>
      </c>
      <c r="C29" s="5">
        <v>1975</v>
      </c>
      <c r="D29" s="5" t="s">
        <v>19</v>
      </c>
      <c r="E29" s="16">
        <v>135</v>
      </c>
      <c r="F29" s="17">
        <v>6.0763888888888899E-3</v>
      </c>
      <c r="G29" s="17">
        <v>9.780092592592592E-3</v>
      </c>
      <c r="H29" s="17">
        <f>G29-F29</f>
        <v>3.7037037037037021E-3</v>
      </c>
      <c r="I29" s="9">
        <v>3</v>
      </c>
      <c r="J29" s="9" t="str">
        <f>VLOOKUP(C29,впр!$A$2:$C$75,3)</f>
        <v>женщины</v>
      </c>
      <c r="K29" s="9">
        <f>RANK(H29,$H$6:$H$45,1)</f>
        <v>24</v>
      </c>
    </row>
    <row r="30" spans="1:11" s="10" customFormat="1" ht="18" customHeight="1" x14ac:dyDescent="0.25">
      <c r="A30" s="6">
        <v>25</v>
      </c>
      <c r="B30" s="11" t="s">
        <v>76</v>
      </c>
      <c r="C30" s="5">
        <v>2010</v>
      </c>
      <c r="D30" s="5" t="s">
        <v>19</v>
      </c>
      <c r="E30" s="16">
        <v>108</v>
      </c>
      <c r="F30" s="17">
        <v>1.38888888888889E-3</v>
      </c>
      <c r="G30" s="17">
        <v>5.1273148148148146E-3</v>
      </c>
      <c r="H30" s="17">
        <f>G30-F30</f>
        <v>3.7384259259259246E-3</v>
      </c>
      <c r="I30" s="9">
        <v>8</v>
      </c>
      <c r="J30" s="9" t="str">
        <f>VLOOKUP(C30,впр!$A$2:$C$75,3)</f>
        <v>ср.девочки</v>
      </c>
      <c r="K30" s="9">
        <f>RANK(H30,$H$6:$H$45,1)</f>
        <v>25</v>
      </c>
    </row>
    <row r="31" spans="1:11" s="10" customFormat="1" ht="18" customHeight="1" x14ac:dyDescent="0.25">
      <c r="A31" s="6">
        <v>26</v>
      </c>
      <c r="B31" s="11" t="s">
        <v>188</v>
      </c>
      <c r="C31" s="5">
        <v>1964</v>
      </c>
      <c r="D31" s="5" t="s">
        <v>19</v>
      </c>
      <c r="E31" s="16">
        <v>139</v>
      </c>
      <c r="F31" s="17">
        <v>6.7708333333333301E-3</v>
      </c>
      <c r="G31" s="17">
        <v>1.0520833333333333E-2</v>
      </c>
      <c r="H31" s="17">
        <f>G31-F31</f>
        <v>3.7500000000000033E-3</v>
      </c>
      <c r="I31" s="9">
        <v>4</v>
      </c>
      <c r="J31" s="9" t="str">
        <f>VLOOKUP(C31,впр!$A$2:$C$75,3)</f>
        <v>женщины</v>
      </c>
      <c r="K31" s="9">
        <f>RANK(H31,$H$6:$H$45,1)</f>
        <v>26</v>
      </c>
    </row>
    <row r="32" spans="1:11" s="10" customFormat="1" ht="18" customHeight="1" x14ac:dyDescent="0.25">
      <c r="A32" s="6">
        <v>27</v>
      </c>
      <c r="B32" s="11" t="s">
        <v>161</v>
      </c>
      <c r="C32" s="5">
        <v>2009</v>
      </c>
      <c r="D32" s="5" t="s">
        <v>19</v>
      </c>
      <c r="E32" s="16">
        <v>116</v>
      </c>
      <c r="F32" s="17">
        <v>2.7777777777777801E-3</v>
      </c>
      <c r="G32" s="17">
        <v>6.5624999999999998E-3</v>
      </c>
      <c r="H32" s="17">
        <f>G32-F32</f>
        <v>3.7847222222222197E-3</v>
      </c>
      <c r="I32" s="9">
        <v>10</v>
      </c>
      <c r="J32" s="9" t="str">
        <f>VLOOKUP(C32,впр!$A$2:$C$75,3)</f>
        <v>ср.девушки</v>
      </c>
      <c r="K32" s="9">
        <f>RANK(H32,$H$6:$H$45,1)</f>
        <v>27</v>
      </c>
    </row>
    <row r="33" spans="1:11" s="10" customFormat="1" ht="18" customHeight="1" x14ac:dyDescent="0.25">
      <c r="A33" s="6">
        <v>28</v>
      </c>
      <c r="B33" s="11" t="s">
        <v>109</v>
      </c>
      <c r="C33" s="13">
        <v>2010</v>
      </c>
      <c r="D33" s="14" t="s">
        <v>19</v>
      </c>
      <c r="E33" s="16">
        <v>106</v>
      </c>
      <c r="F33" s="17">
        <v>1.0416666666666699E-3</v>
      </c>
      <c r="G33" s="17">
        <v>4.8495370370370368E-3</v>
      </c>
      <c r="H33" s="17">
        <f>G33-F33</f>
        <v>3.8078703703703668E-3</v>
      </c>
      <c r="I33" s="9">
        <v>9</v>
      </c>
      <c r="J33" s="9" t="str">
        <f>VLOOKUP(C33,впр!$A$2:$C$75,3)</f>
        <v>ср.девочки</v>
      </c>
      <c r="K33" s="9">
        <f>RANK(H33,$H$6:$H$45,1)</f>
        <v>28</v>
      </c>
    </row>
    <row r="34" spans="1:11" s="10" customFormat="1" ht="18" customHeight="1" x14ac:dyDescent="0.25">
      <c r="A34" s="6">
        <v>29</v>
      </c>
      <c r="B34" s="12" t="s">
        <v>169</v>
      </c>
      <c r="C34" s="5">
        <v>2015</v>
      </c>
      <c r="D34" s="5" t="s">
        <v>19</v>
      </c>
      <c r="E34" s="16">
        <v>101</v>
      </c>
      <c r="F34" s="17">
        <v>1.7361111111111112E-4</v>
      </c>
      <c r="G34" s="17">
        <v>4.0162037037037033E-3</v>
      </c>
      <c r="H34" s="17">
        <f>G34-F34</f>
        <v>3.8425925925925923E-3</v>
      </c>
      <c r="I34" s="9">
        <v>2</v>
      </c>
      <c r="J34" s="9" t="str">
        <f>VLOOKUP(C34,впр!$A$2:$C$75,3)</f>
        <v>малыши</v>
      </c>
      <c r="K34" s="9">
        <f>RANK(H34,$H$6:$H$45,1)</f>
        <v>29</v>
      </c>
    </row>
    <row r="35" spans="1:11" s="10" customFormat="1" ht="18" customHeight="1" x14ac:dyDescent="0.25">
      <c r="A35" s="6">
        <v>30</v>
      </c>
      <c r="B35" s="12" t="s">
        <v>187</v>
      </c>
      <c r="C35" s="13">
        <v>1957</v>
      </c>
      <c r="D35" s="14" t="s">
        <v>19</v>
      </c>
      <c r="E35" s="16">
        <v>138</v>
      </c>
      <c r="F35" s="17">
        <v>6.5972222222222196E-3</v>
      </c>
      <c r="G35" s="17">
        <v>1.0543981481481481E-2</v>
      </c>
      <c r="H35" s="17">
        <f>G35-F35</f>
        <v>3.946759259259261E-3</v>
      </c>
      <c r="I35" s="9">
        <v>5</v>
      </c>
      <c r="J35" s="9" t="str">
        <f>VLOOKUP(C35,впр!$A$2:$C$75,3)</f>
        <v>женщины</v>
      </c>
      <c r="K35" s="9">
        <f>RANK(H35,$H$6:$H$45,1)</f>
        <v>30</v>
      </c>
    </row>
    <row r="36" spans="1:11" s="10" customFormat="1" ht="18" customHeight="1" x14ac:dyDescent="0.25">
      <c r="A36" s="6">
        <v>31</v>
      </c>
      <c r="B36" s="11" t="s">
        <v>163</v>
      </c>
      <c r="C36" s="5">
        <v>2008</v>
      </c>
      <c r="D36" s="5" t="s">
        <v>19</v>
      </c>
      <c r="E36" s="16">
        <v>122</v>
      </c>
      <c r="F36" s="17">
        <v>3.81944444444444E-3</v>
      </c>
      <c r="G36" s="17">
        <v>7.8009259259259256E-3</v>
      </c>
      <c r="H36" s="17">
        <f>G36-F36</f>
        <v>3.9814814814814851E-3</v>
      </c>
      <c r="I36" s="9">
        <v>11</v>
      </c>
      <c r="J36" s="9" t="str">
        <f>VLOOKUP(C36,впр!$A$2:$C$75,3)</f>
        <v>ср.девушки</v>
      </c>
      <c r="K36" s="9">
        <f>RANK(H36,$H$6:$H$45,1)</f>
        <v>31</v>
      </c>
    </row>
    <row r="37" spans="1:11" s="10" customFormat="1" ht="18" customHeight="1" x14ac:dyDescent="0.25">
      <c r="A37" s="6">
        <v>32</v>
      </c>
      <c r="B37" s="11" t="s">
        <v>174</v>
      </c>
      <c r="C37" s="5">
        <v>2008</v>
      </c>
      <c r="D37" s="5" t="s">
        <v>19</v>
      </c>
      <c r="E37" s="16">
        <v>123</v>
      </c>
      <c r="F37" s="17">
        <v>3.99305555555555E-3</v>
      </c>
      <c r="G37" s="17">
        <v>8.0555555555555554E-3</v>
      </c>
      <c r="H37" s="17">
        <f>G37-F37</f>
        <v>4.0625000000000053E-3</v>
      </c>
      <c r="I37" s="9">
        <v>12</v>
      </c>
      <c r="J37" s="9" t="str">
        <f>VLOOKUP(C37,впр!$A$2:$C$75,3)</f>
        <v>ср.девушки</v>
      </c>
      <c r="K37" s="9">
        <f>RANK(H37,$H$6:$H$45,1)</f>
        <v>32</v>
      </c>
    </row>
    <row r="38" spans="1:11" s="10" customFormat="1" ht="18" customHeight="1" x14ac:dyDescent="0.25">
      <c r="A38" s="6">
        <v>33</v>
      </c>
      <c r="B38" s="11" t="s">
        <v>186</v>
      </c>
      <c r="C38" s="5">
        <v>1957</v>
      </c>
      <c r="D38" s="5" t="s">
        <v>19</v>
      </c>
      <c r="E38" s="16">
        <v>137</v>
      </c>
      <c r="F38" s="17">
        <v>6.42361111111111E-3</v>
      </c>
      <c r="G38" s="17">
        <v>1.050925925925926E-2</v>
      </c>
      <c r="H38" s="17">
        <f>G38-F38</f>
        <v>4.0856481481481499E-3</v>
      </c>
      <c r="I38" s="9">
        <v>6</v>
      </c>
      <c r="J38" s="9" t="str">
        <f>VLOOKUP(C38,впр!$A$2:$C$75,3)</f>
        <v>женщины</v>
      </c>
      <c r="K38" s="9">
        <f>RANK(H38,$H$6:$H$45,1)</f>
        <v>33</v>
      </c>
    </row>
    <row r="39" spans="1:11" s="10" customFormat="1" ht="18" customHeight="1" x14ac:dyDescent="0.25">
      <c r="A39" s="6">
        <v>34</v>
      </c>
      <c r="B39" s="12" t="s">
        <v>164</v>
      </c>
      <c r="C39" s="13">
        <v>2008</v>
      </c>
      <c r="D39" s="13" t="s">
        <v>19</v>
      </c>
      <c r="E39" s="16">
        <v>128</v>
      </c>
      <c r="F39" s="17">
        <v>4.8611111111111103E-3</v>
      </c>
      <c r="G39" s="17">
        <v>9.0509259259259258E-3</v>
      </c>
      <c r="H39" s="17">
        <f>G39-F39</f>
        <v>4.1898148148148155E-3</v>
      </c>
      <c r="I39" s="9">
        <v>13</v>
      </c>
      <c r="J39" s="9" t="str">
        <f>VLOOKUP(C39,впр!$A$2:$C$75,3)</f>
        <v>ср.девушки</v>
      </c>
      <c r="K39" s="9">
        <f>RANK(H39,$H$6:$H$45,1)</f>
        <v>34</v>
      </c>
    </row>
    <row r="40" spans="1:11" s="10" customFormat="1" ht="18" customHeight="1" x14ac:dyDescent="0.25">
      <c r="A40" s="6">
        <v>35</v>
      </c>
      <c r="B40" s="11" t="s">
        <v>117</v>
      </c>
      <c r="C40" s="5">
        <v>2010</v>
      </c>
      <c r="D40" s="5" t="s">
        <v>19</v>
      </c>
      <c r="E40" s="16">
        <v>115</v>
      </c>
      <c r="F40" s="17">
        <v>2.60416666666667E-3</v>
      </c>
      <c r="G40" s="17">
        <v>6.8055555555555569E-3</v>
      </c>
      <c r="H40" s="17">
        <f>G40-F40</f>
        <v>4.2013888888888865E-3</v>
      </c>
      <c r="I40" s="9">
        <v>10</v>
      </c>
      <c r="J40" s="9" t="str">
        <f>VLOOKUP(C40,впр!$A$2:$C$75,3)</f>
        <v>ср.девочки</v>
      </c>
      <c r="K40" s="9">
        <f>RANK(H40,$H$6:$H$45,1)</f>
        <v>35</v>
      </c>
    </row>
    <row r="41" spans="1:11" s="10" customFormat="1" ht="18" customHeight="1" x14ac:dyDescent="0.25">
      <c r="A41" s="6">
        <v>36</v>
      </c>
      <c r="B41" s="11" t="s">
        <v>176</v>
      </c>
      <c r="C41" s="5">
        <v>2007</v>
      </c>
      <c r="D41" s="5" t="s">
        <v>178</v>
      </c>
      <c r="E41" s="16">
        <v>130</v>
      </c>
      <c r="F41" s="17">
        <v>5.2083333333333296E-3</v>
      </c>
      <c r="G41" s="17">
        <v>9.4444444444444445E-3</v>
      </c>
      <c r="H41" s="17">
        <f>G41-F41</f>
        <v>4.236111111111115E-3</v>
      </c>
      <c r="I41" s="9">
        <v>2</v>
      </c>
      <c r="J41" s="9" t="str">
        <f>VLOOKUP(C41,впр!$A$2:$C$75,3)</f>
        <v>ст.девушки</v>
      </c>
      <c r="K41" s="9">
        <f>RANK(H41,$H$6:$H$45,1)</f>
        <v>36</v>
      </c>
    </row>
    <row r="42" spans="1:11" s="10" customFormat="1" ht="18" customHeight="1" x14ac:dyDescent="0.25">
      <c r="A42" s="6">
        <v>37</v>
      </c>
      <c r="B42" s="11" t="s">
        <v>108</v>
      </c>
      <c r="C42" s="5">
        <v>2010</v>
      </c>
      <c r="D42" s="5" t="s">
        <v>19</v>
      </c>
      <c r="E42" s="16">
        <v>111</v>
      </c>
      <c r="F42" s="17">
        <v>1.90972222222222E-3</v>
      </c>
      <c r="G42" s="17">
        <v>6.2731481481481484E-3</v>
      </c>
      <c r="H42" s="17">
        <f>G42-F42</f>
        <v>4.3634259259259286E-3</v>
      </c>
      <c r="I42" s="9">
        <v>11</v>
      </c>
      <c r="J42" s="9" t="str">
        <f>VLOOKUP(C42,впр!$A$2:$C$75,3)</f>
        <v>ср.девочки</v>
      </c>
      <c r="K42" s="9">
        <f>RANK(H42,$H$6:$H$45,1)</f>
        <v>37</v>
      </c>
    </row>
    <row r="43" spans="1:11" s="10" customFormat="1" ht="18" customHeight="1" x14ac:dyDescent="0.25">
      <c r="A43" s="6">
        <v>38</v>
      </c>
      <c r="B43" s="11" t="s">
        <v>128</v>
      </c>
      <c r="C43" s="5">
        <v>2006</v>
      </c>
      <c r="D43" s="5" t="s">
        <v>19</v>
      </c>
      <c r="E43" s="16">
        <v>129</v>
      </c>
      <c r="F43" s="17">
        <v>5.0347222222222199E-3</v>
      </c>
      <c r="G43" s="17">
        <v>9.432870370370371E-3</v>
      </c>
      <c r="H43" s="17">
        <f>G43-F43</f>
        <v>4.398148148148151E-3</v>
      </c>
      <c r="I43" s="9">
        <v>3</v>
      </c>
      <c r="J43" s="9" t="str">
        <f>VLOOKUP(C43,впр!$A$2:$C$75,3)</f>
        <v>ст.девушки</v>
      </c>
      <c r="K43" s="9">
        <f>RANK(H43,$H$6:$H$45,1)</f>
        <v>38</v>
      </c>
    </row>
    <row r="44" spans="1:11" s="10" customFormat="1" ht="18" customHeight="1" x14ac:dyDescent="0.25">
      <c r="A44" s="6">
        <v>39</v>
      </c>
      <c r="B44" s="11" t="s">
        <v>135</v>
      </c>
      <c r="C44" s="5">
        <v>2006</v>
      </c>
      <c r="D44" s="5" t="s">
        <v>19</v>
      </c>
      <c r="E44" s="16">
        <v>131</v>
      </c>
      <c r="F44" s="17">
        <v>5.3819444444444401E-3</v>
      </c>
      <c r="G44" s="17">
        <v>1.0127314814814815E-2</v>
      </c>
      <c r="H44" s="17">
        <f>G44-F44</f>
        <v>4.7453703703703746E-3</v>
      </c>
      <c r="I44" s="9">
        <v>4</v>
      </c>
      <c r="J44" s="9" t="str">
        <f>VLOOKUP(C44,впр!$A$2:$C$75,3)</f>
        <v>ст.девушки</v>
      </c>
      <c r="K44" s="9">
        <v>39</v>
      </c>
    </row>
    <row r="45" spans="1:11" s="10" customFormat="1" ht="18" customHeight="1" x14ac:dyDescent="0.25">
      <c r="A45" s="6">
        <v>40</v>
      </c>
      <c r="B45" s="11" t="s">
        <v>59</v>
      </c>
      <c r="C45" s="5">
        <v>2006</v>
      </c>
      <c r="D45" s="5" t="s">
        <v>19</v>
      </c>
      <c r="E45" s="16">
        <v>132</v>
      </c>
      <c r="F45" s="17">
        <v>5.5555555555555497E-3</v>
      </c>
      <c r="G45" s="17">
        <v>1.0567129629629629E-2</v>
      </c>
      <c r="H45" s="17">
        <f>G45-F45</f>
        <v>5.0115740740740797E-3</v>
      </c>
      <c r="I45" s="9">
        <v>5</v>
      </c>
      <c r="J45" s="9" t="str">
        <f>VLOOKUP(C45,впр!$A$2:$C$75,3)</f>
        <v>ст.девушки</v>
      </c>
      <c r="K45" s="9">
        <f>RANK(H45,$H$6:$H$45,1)</f>
        <v>40</v>
      </c>
    </row>
    <row r="47" spans="1:11" x14ac:dyDescent="0.25">
      <c r="A47" s="22" t="s">
        <v>18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</row>
  </sheetData>
  <sortState ref="B6:K45">
    <sortCondition ref="H6:H45"/>
  </sortState>
  <mergeCells count="15">
    <mergeCell ref="A47:K47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I4:J4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&amp;CВерста-2023&amp;RДевочки, девушки, женщины,Страница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opLeftCell="A25" zoomScaleNormal="100" workbookViewId="0">
      <selection activeCell="O13" sqref="O13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28515625" customWidth="1"/>
    <col min="9" max="9" width="7" customWidth="1"/>
    <col min="10" max="10" width="14.85546875" customWidth="1"/>
    <col min="11" max="11" width="7.85546875" customWidth="1"/>
  </cols>
  <sheetData>
    <row r="1" spans="1:13" ht="35.25" customHeight="1" x14ac:dyDescent="0.25">
      <c r="A1" s="23" t="s">
        <v>193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24.75" customHeight="1" x14ac:dyDescent="0.25">
      <c r="A2" s="24" t="s">
        <v>194</v>
      </c>
      <c r="B2" s="24"/>
      <c r="D2" s="25" t="s">
        <v>6</v>
      </c>
      <c r="E2" s="25"/>
      <c r="F2" s="25"/>
      <c r="G2" s="25"/>
      <c r="H2" s="25"/>
      <c r="I2" s="25"/>
      <c r="J2" s="25"/>
      <c r="K2" s="25"/>
    </row>
    <row r="3" spans="1:13" ht="27.75" customHeight="1" x14ac:dyDescent="0.4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ht="27" customHeight="1" x14ac:dyDescent="0.25">
      <c r="A4" s="27" t="s">
        <v>10</v>
      </c>
      <c r="B4" s="27" t="s">
        <v>0</v>
      </c>
      <c r="C4" s="27" t="s">
        <v>1</v>
      </c>
      <c r="D4" s="27" t="s">
        <v>8</v>
      </c>
      <c r="E4" s="27" t="s">
        <v>2</v>
      </c>
      <c r="F4" s="27" t="s">
        <v>4</v>
      </c>
      <c r="G4" s="27" t="s">
        <v>5</v>
      </c>
      <c r="H4" s="27" t="s">
        <v>7</v>
      </c>
      <c r="I4" s="28" t="s">
        <v>14</v>
      </c>
      <c r="J4" s="29"/>
      <c r="K4" s="27" t="s">
        <v>3</v>
      </c>
    </row>
    <row r="5" spans="1:13" ht="27" customHeight="1" x14ac:dyDescent="0.25">
      <c r="A5" s="27"/>
      <c r="B5" s="27"/>
      <c r="C5" s="27"/>
      <c r="D5" s="27"/>
      <c r="E5" s="27"/>
      <c r="F5" s="27"/>
      <c r="G5" s="27"/>
      <c r="H5" s="27"/>
      <c r="I5" s="20" t="s">
        <v>15</v>
      </c>
      <c r="J5" s="20" t="s">
        <v>16</v>
      </c>
      <c r="K5" s="27"/>
    </row>
    <row r="6" spans="1:13" s="10" customFormat="1" ht="18" customHeight="1" x14ac:dyDescent="0.25">
      <c r="A6" s="6">
        <v>1</v>
      </c>
      <c r="B6" s="8" t="s">
        <v>65</v>
      </c>
      <c r="C6" s="6">
        <v>2006</v>
      </c>
      <c r="D6" s="6" t="s">
        <v>19</v>
      </c>
      <c r="E6" s="16">
        <v>167</v>
      </c>
      <c r="F6" s="17">
        <v>1.3020833333333299E-2</v>
      </c>
      <c r="G6" s="17">
        <v>1.5138888888888889E-2</v>
      </c>
      <c r="H6" s="17">
        <f>G6-F6</f>
        <v>2.11805555555559E-3</v>
      </c>
      <c r="I6" s="9">
        <v>1</v>
      </c>
      <c r="J6" s="9" t="str">
        <f>VLOOKUP(C6,впр!$A$2:$C$75,2)</f>
        <v>ст.юноши</v>
      </c>
      <c r="K6" s="9">
        <f>RANK(H6,$H$6:$H$38,1)</f>
        <v>1</v>
      </c>
    </row>
    <row r="7" spans="1:13" s="10" customFormat="1" ht="18" customHeight="1" x14ac:dyDescent="0.25">
      <c r="A7" s="6">
        <v>2</v>
      </c>
      <c r="B7" s="8" t="s">
        <v>37</v>
      </c>
      <c r="C7" s="6">
        <v>1988</v>
      </c>
      <c r="D7" s="6" t="s">
        <v>19</v>
      </c>
      <c r="E7" s="16">
        <v>168</v>
      </c>
      <c r="F7" s="17">
        <v>1.3194444444444399E-2</v>
      </c>
      <c r="G7" s="17">
        <v>1.5324074074074073E-2</v>
      </c>
      <c r="H7" s="17">
        <f>G7-F7</f>
        <v>2.129629629629674E-3</v>
      </c>
      <c r="I7" s="9">
        <v>1</v>
      </c>
      <c r="J7" s="9" t="str">
        <f>VLOOKUP(C7,впр!$A$2:$C$75,2)</f>
        <v>мужчины</v>
      </c>
      <c r="K7" s="9">
        <f>RANK(H7,$H$6:$H$38,1)</f>
        <v>2</v>
      </c>
    </row>
    <row r="8" spans="1:13" s="10" customFormat="1" ht="18" customHeight="1" x14ac:dyDescent="0.25">
      <c r="A8" s="6">
        <v>3</v>
      </c>
      <c r="B8" s="11" t="s">
        <v>157</v>
      </c>
      <c r="C8" s="5">
        <v>2008</v>
      </c>
      <c r="D8" s="5" t="s">
        <v>19</v>
      </c>
      <c r="E8" s="16">
        <v>162</v>
      </c>
      <c r="F8" s="17">
        <v>1.2152777777777801E-2</v>
      </c>
      <c r="G8" s="17">
        <v>1.4317129629629631E-2</v>
      </c>
      <c r="H8" s="17">
        <f>G8-F8</f>
        <v>2.1643518518518305E-3</v>
      </c>
      <c r="I8" s="9">
        <v>1</v>
      </c>
      <c r="J8" s="9" t="str">
        <f>VLOOKUP(C8,впр!$A$2:$C$75,2)</f>
        <v>ср.юноши</v>
      </c>
      <c r="K8" s="9">
        <f>RANK(H8,$H$6:$H$38,1)</f>
        <v>3</v>
      </c>
      <c r="M8" s="18"/>
    </row>
    <row r="9" spans="1:13" s="10" customFormat="1" ht="18" customHeight="1" x14ac:dyDescent="0.25">
      <c r="A9" s="6">
        <v>4</v>
      </c>
      <c r="B9" s="11" t="s">
        <v>192</v>
      </c>
      <c r="C9" s="5">
        <v>2000</v>
      </c>
      <c r="D9" s="5" t="s">
        <v>19</v>
      </c>
      <c r="E9" s="16">
        <v>173</v>
      </c>
      <c r="F9" s="17">
        <v>1.3715277777777778E-2</v>
      </c>
      <c r="G9" s="17">
        <v>1.5972222222222224E-2</v>
      </c>
      <c r="H9" s="17">
        <f>G9-F9</f>
        <v>2.2569444444444468E-3</v>
      </c>
      <c r="I9" s="9">
        <v>2</v>
      </c>
      <c r="J9" s="9" t="str">
        <f>VLOOKUP(C9,впр!$A$2:$C$75,2)</f>
        <v>мужчины</v>
      </c>
      <c r="K9" s="9">
        <f>RANK(H9,$H$6:$H$38,1)</f>
        <v>4</v>
      </c>
    </row>
    <row r="10" spans="1:13" s="10" customFormat="1" ht="18" customHeight="1" x14ac:dyDescent="0.25">
      <c r="A10" s="6">
        <v>5</v>
      </c>
      <c r="B10" s="11" t="s">
        <v>33</v>
      </c>
      <c r="C10" s="5">
        <v>1985</v>
      </c>
      <c r="D10" s="5" t="s">
        <v>30</v>
      </c>
      <c r="E10" s="16">
        <v>169</v>
      </c>
      <c r="F10" s="17">
        <v>1.3368055555555499E-2</v>
      </c>
      <c r="G10" s="17">
        <v>1.5671296296296298E-2</v>
      </c>
      <c r="H10" s="17">
        <f>G10-F10</f>
        <v>2.3032407407407984E-3</v>
      </c>
      <c r="I10" s="9">
        <v>3</v>
      </c>
      <c r="J10" s="9" t="str">
        <f>VLOOKUP(C10,впр!$A$2:$C$75,2)</f>
        <v>мужчины</v>
      </c>
      <c r="K10" s="9">
        <f>RANK(H10,$H$6:$H$38,1)</f>
        <v>5</v>
      </c>
    </row>
    <row r="11" spans="1:13" s="10" customFormat="1" ht="18" customHeight="1" x14ac:dyDescent="0.25">
      <c r="A11" s="6">
        <v>6</v>
      </c>
      <c r="B11" s="11" t="s">
        <v>175</v>
      </c>
      <c r="C11" s="5">
        <v>2011</v>
      </c>
      <c r="D11" s="5" t="s">
        <v>19</v>
      </c>
      <c r="E11" s="16">
        <v>150</v>
      </c>
      <c r="F11" s="17">
        <v>1.00694444444444E-2</v>
      </c>
      <c r="G11" s="17">
        <v>1.2465277777777777E-2</v>
      </c>
      <c r="H11" s="17">
        <f>G11-F11</f>
        <v>2.3958333333333765E-3</v>
      </c>
      <c r="I11" s="9">
        <v>1</v>
      </c>
      <c r="J11" s="9" t="str">
        <f>VLOOKUP(C11,впр!$A$2:$C$75,2)</f>
        <v>ср.мальчики</v>
      </c>
      <c r="K11" s="9">
        <f>RANK(H11,$H$6:$H$38,1)</f>
        <v>6</v>
      </c>
    </row>
    <row r="12" spans="1:13" s="10" customFormat="1" ht="18" customHeight="1" x14ac:dyDescent="0.25">
      <c r="A12" s="6">
        <v>7</v>
      </c>
      <c r="B12" s="11" t="s">
        <v>104</v>
      </c>
      <c r="C12" s="5">
        <v>2008</v>
      </c>
      <c r="D12" s="5" t="s">
        <v>19</v>
      </c>
      <c r="E12" s="16">
        <v>164</v>
      </c>
      <c r="F12" s="17">
        <v>1.2500000000000001E-2</v>
      </c>
      <c r="G12" s="17">
        <v>1.5023148148148148E-2</v>
      </c>
      <c r="H12" s="17">
        <f>G12-F12</f>
        <v>2.5231481481481476E-3</v>
      </c>
      <c r="I12" s="9">
        <v>2</v>
      </c>
      <c r="J12" s="9" t="str">
        <f>VLOOKUP(C12,впр!$A$2:$C$75,2)</f>
        <v>ср.юноши</v>
      </c>
      <c r="K12" s="9">
        <f>RANK(H12,$H$6:$H$38,1)</f>
        <v>7</v>
      </c>
    </row>
    <row r="13" spans="1:13" s="10" customFormat="1" ht="18" customHeight="1" x14ac:dyDescent="0.25">
      <c r="A13" s="6">
        <v>8</v>
      </c>
      <c r="B13" s="11" t="s">
        <v>67</v>
      </c>
      <c r="C13" s="5">
        <v>2009</v>
      </c>
      <c r="D13" s="5" t="s">
        <v>19</v>
      </c>
      <c r="E13" s="16">
        <v>161</v>
      </c>
      <c r="F13" s="17">
        <v>1.19791666666667E-2</v>
      </c>
      <c r="G13" s="17">
        <v>1.4525462962962964E-2</v>
      </c>
      <c r="H13" s="17">
        <f>G13-F13</f>
        <v>2.5462962962962635E-3</v>
      </c>
      <c r="I13" s="9">
        <v>3</v>
      </c>
      <c r="J13" s="9" t="str">
        <f>VLOOKUP(C13,впр!$A$2:$C$75,2)</f>
        <v>ср.юноши</v>
      </c>
      <c r="K13" s="9">
        <f>RANK(H13,$H$6:$H$38,1)</f>
        <v>8</v>
      </c>
    </row>
    <row r="14" spans="1:13" s="10" customFormat="1" ht="18" customHeight="1" x14ac:dyDescent="0.25">
      <c r="A14" s="6">
        <v>9</v>
      </c>
      <c r="B14" s="11" t="s">
        <v>51</v>
      </c>
      <c r="C14" s="5">
        <v>2008</v>
      </c>
      <c r="D14" s="5" t="s">
        <v>30</v>
      </c>
      <c r="E14" s="16">
        <v>165</v>
      </c>
      <c r="F14" s="17">
        <v>1.2673611111111101E-2</v>
      </c>
      <c r="G14" s="17">
        <v>1.5370370370370369E-2</v>
      </c>
      <c r="H14" s="17">
        <f>G14-F14</f>
        <v>2.6967592592592685E-3</v>
      </c>
      <c r="I14" s="9">
        <v>4</v>
      </c>
      <c r="J14" s="9" t="str">
        <f>VLOOKUP(C14,впр!$A$2:$C$75,2)</f>
        <v>ср.юноши</v>
      </c>
      <c r="K14" s="9">
        <f>RANK(H14,$H$6:$H$38,1)</f>
        <v>9</v>
      </c>
    </row>
    <row r="15" spans="1:13" s="10" customFormat="1" ht="18" customHeight="1" x14ac:dyDescent="0.25">
      <c r="A15" s="6">
        <v>10</v>
      </c>
      <c r="B15" s="11" t="s">
        <v>50</v>
      </c>
      <c r="C15" s="5">
        <v>2009</v>
      </c>
      <c r="D15" s="5" t="s">
        <v>30</v>
      </c>
      <c r="E15" s="16">
        <v>163</v>
      </c>
      <c r="F15" s="17">
        <v>1.2326388888888901E-2</v>
      </c>
      <c r="G15" s="17">
        <v>1.503472222222222E-2</v>
      </c>
      <c r="H15" s="17">
        <f>G15-F15</f>
        <v>2.7083333333333195E-3</v>
      </c>
      <c r="I15" s="9">
        <v>5</v>
      </c>
      <c r="J15" s="9" t="str">
        <f>VLOOKUP(C15,впр!$A$2:$C$75,2)</f>
        <v>ср.юноши</v>
      </c>
      <c r="K15" s="9">
        <f>RANK(H15,$H$6:$H$38,1)</f>
        <v>10</v>
      </c>
    </row>
    <row r="16" spans="1:13" s="10" customFormat="1" ht="18" customHeight="1" x14ac:dyDescent="0.25">
      <c r="A16" s="6">
        <v>11</v>
      </c>
      <c r="B16" s="11" t="s">
        <v>62</v>
      </c>
      <c r="C16" s="5">
        <v>2010</v>
      </c>
      <c r="D16" s="5" t="s">
        <v>19</v>
      </c>
      <c r="E16" s="16">
        <v>148</v>
      </c>
      <c r="F16" s="17">
        <v>9.7222222222222102E-3</v>
      </c>
      <c r="G16" s="17">
        <v>1.247685185185185E-2</v>
      </c>
      <c r="H16" s="17">
        <f>G16-F16</f>
        <v>2.7546296296296399E-3</v>
      </c>
      <c r="I16" s="9">
        <v>2</v>
      </c>
      <c r="J16" s="9" t="str">
        <f>VLOOKUP(C16,впр!$A$2:$C$75,2)</f>
        <v>ср.мальчики</v>
      </c>
      <c r="K16" s="9">
        <f>RANK(H16,$H$6:$H$38,1)</f>
        <v>11</v>
      </c>
    </row>
    <row r="17" spans="1:11" s="10" customFormat="1" ht="18" customHeight="1" x14ac:dyDescent="0.25">
      <c r="A17" s="6">
        <v>12</v>
      </c>
      <c r="B17" s="11" t="s">
        <v>122</v>
      </c>
      <c r="C17" s="5">
        <v>2011</v>
      </c>
      <c r="D17" s="5" t="s">
        <v>19</v>
      </c>
      <c r="E17" s="16">
        <v>152</v>
      </c>
      <c r="F17" s="17">
        <v>1.0416666666666701E-2</v>
      </c>
      <c r="G17" s="17">
        <v>1.3206018518518518E-2</v>
      </c>
      <c r="H17" s="17">
        <f>G17-F17</f>
        <v>2.7893518518518172E-3</v>
      </c>
      <c r="I17" s="9">
        <v>3</v>
      </c>
      <c r="J17" s="9" t="str">
        <f>VLOOKUP(C17,впр!$A$2:$C$75,2)</f>
        <v>ср.мальчики</v>
      </c>
      <c r="K17" s="9">
        <f>RANK(H17,$H$6:$H$38,1)</f>
        <v>12</v>
      </c>
    </row>
    <row r="18" spans="1:11" s="10" customFormat="1" ht="18" customHeight="1" x14ac:dyDescent="0.25">
      <c r="A18" s="6">
        <v>13</v>
      </c>
      <c r="B18" s="11" t="s">
        <v>36</v>
      </c>
      <c r="C18" s="5">
        <v>2012</v>
      </c>
      <c r="D18" s="5" t="s">
        <v>19</v>
      </c>
      <c r="E18" s="16">
        <v>142</v>
      </c>
      <c r="F18" s="17">
        <v>8.6805555555555507E-3</v>
      </c>
      <c r="G18" s="17">
        <v>1.1481481481481483E-2</v>
      </c>
      <c r="H18" s="17">
        <f>G18-F18</f>
        <v>2.8009259259259324E-3</v>
      </c>
      <c r="I18" s="9">
        <v>1</v>
      </c>
      <c r="J18" s="9" t="str">
        <f>VLOOKUP(C18,впр!$A$2:$C$75,2)</f>
        <v>мл.мальчики</v>
      </c>
      <c r="K18" s="9">
        <f>RANK(H18,$H$6:$H$38,1)</f>
        <v>13</v>
      </c>
    </row>
    <row r="19" spans="1:11" s="10" customFormat="1" ht="18" customHeight="1" x14ac:dyDescent="0.25">
      <c r="A19" s="6">
        <v>14</v>
      </c>
      <c r="B19" s="15" t="s">
        <v>165</v>
      </c>
      <c r="C19" s="5">
        <v>2011</v>
      </c>
      <c r="D19" s="15" t="s">
        <v>19</v>
      </c>
      <c r="E19" s="16">
        <v>155</v>
      </c>
      <c r="F19" s="17">
        <v>1.0937499999999999E-2</v>
      </c>
      <c r="G19" s="17">
        <v>1.375E-2</v>
      </c>
      <c r="H19" s="17">
        <f>G19-F19</f>
        <v>2.8125000000000008E-3</v>
      </c>
      <c r="I19" s="9">
        <v>4</v>
      </c>
      <c r="J19" s="9" t="str">
        <f>VLOOKUP(C19,впр!$A$2:$C$75,2)</f>
        <v>ср.мальчики</v>
      </c>
      <c r="K19" s="9">
        <f>RANK(H19,$H$6:$H$38,1)</f>
        <v>14</v>
      </c>
    </row>
    <row r="20" spans="1:11" s="10" customFormat="1" ht="18" customHeight="1" x14ac:dyDescent="0.25">
      <c r="A20" s="6">
        <v>15</v>
      </c>
      <c r="B20" s="11" t="s">
        <v>97</v>
      </c>
      <c r="C20" s="5">
        <v>2013</v>
      </c>
      <c r="D20" s="5" t="s">
        <v>30</v>
      </c>
      <c r="E20" s="16">
        <v>143</v>
      </c>
      <c r="F20" s="17">
        <v>8.8541666666666595E-3</v>
      </c>
      <c r="G20" s="17">
        <v>1.1724537037037035E-2</v>
      </c>
      <c r="H20" s="17">
        <f>G20-F20</f>
        <v>2.8703703703703756E-3</v>
      </c>
      <c r="I20" s="9">
        <v>2</v>
      </c>
      <c r="J20" s="9" t="str">
        <f>VLOOKUP(C20,впр!$A$2:$C$75,2)</f>
        <v>мл.мальчики</v>
      </c>
      <c r="K20" s="9">
        <f>RANK(H20,$H$6:$H$38,1)</f>
        <v>15</v>
      </c>
    </row>
    <row r="21" spans="1:11" s="10" customFormat="1" ht="18" customHeight="1" x14ac:dyDescent="0.25">
      <c r="A21" s="6">
        <v>16</v>
      </c>
      <c r="B21" s="30" t="s">
        <v>190</v>
      </c>
      <c r="C21" s="5">
        <v>2013</v>
      </c>
      <c r="D21" s="31" t="s">
        <v>19</v>
      </c>
      <c r="E21" s="16">
        <v>171</v>
      </c>
      <c r="F21" s="17">
        <v>7.1180555555555554E-3</v>
      </c>
      <c r="G21" s="17">
        <v>1.0011574074074074E-2</v>
      </c>
      <c r="H21" s="17">
        <f>G21-F21</f>
        <v>2.8935185185185184E-3</v>
      </c>
      <c r="I21" s="9">
        <v>3</v>
      </c>
      <c r="J21" s="9" t="str">
        <f>VLOOKUP(C21,впр!$A$2:$C$75,2)</f>
        <v>мл.мальчики</v>
      </c>
      <c r="K21" s="9">
        <f>RANK(H21,$H$6:$H$38,1)</f>
        <v>16</v>
      </c>
    </row>
    <row r="22" spans="1:11" s="10" customFormat="1" ht="18" customHeight="1" x14ac:dyDescent="0.25">
      <c r="A22" s="6">
        <v>17</v>
      </c>
      <c r="B22" s="11" t="s">
        <v>181</v>
      </c>
      <c r="C22" s="5">
        <v>2010</v>
      </c>
      <c r="D22" s="5" t="s">
        <v>19</v>
      </c>
      <c r="E22" s="16">
        <v>147</v>
      </c>
      <c r="F22" s="17">
        <v>9.5486111111110997E-3</v>
      </c>
      <c r="G22" s="17">
        <v>1.2708333333333334E-2</v>
      </c>
      <c r="H22" s="17">
        <f>G22-F22</f>
        <v>3.1597222222222339E-3</v>
      </c>
      <c r="I22" s="9">
        <v>5</v>
      </c>
      <c r="J22" s="9" t="str">
        <f>VLOOKUP(C22,впр!$A$2:$C$75,2)</f>
        <v>ср.мальчики</v>
      </c>
      <c r="K22" s="9">
        <f>RANK(H22,$H$6:$H$38,1)</f>
        <v>17</v>
      </c>
    </row>
    <row r="23" spans="1:11" s="10" customFormat="1" ht="18" customHeight="1" x14ac:dyDescent="0.25">
      <c r="A23" s="6">
        <v>18</v>
      </c>
      <c r="B23" s="11" t="s">
        <v>153</v>
      </c>
      <c r="C23" s="5">
        <v>2014</v>
      </c>
      <c r="D23" s="5" t="s">
        <v>30</v>
      </c>
      <c r="E23" s="16">
        <v>141</v>
      </c>
      <c r="F23" s="17">
        <v>8.5069444444444437E-3</v>
      </c>
      <c r="G23" s="17">
        <v>1.1736111111111109E-2</v>
      </c>
      <c r="H23" s="17">
        <f>G23-F23</f>
        <v>3.2291666666666649E-3</v>
      </c>
      <c r="I23" s="9">
        <v>1</v>
      </c>
      <c r="J23" s="9" t="str">
        <f>VLOOKUP(C23,впр!$A$2:$C$75,2)</f>
        <v>малыши</v>
      </c>
      <c r="K23" s="9">
        <f>RANK(H23,$H$6:$H$38,1)</f>
        <v>18</v>
      </c>
    </row>
    <row r="24" spans="1:11" s="10" customFormat="1" ht="18" customHeight="1" x14ac:dyDescent="0.25">
      <c r="A24" s="6">
        <v>19</v>
      </c>
      <c r="B24" s="11" t="s">
        <v>179</v>
      </c>
      <c r="C24" s="5">
        <v>2010</v>
      </c>
      <c r="D24" s="5" t="s">
        <v>178</v>
      </c>
      <c r="E24" s="16">
        <v>153</v>
      </c>
      <c r="F24" s="17">
        <v>1.0590277777777799E-2</v>
      </c>
      <c r="G24" s="17">
        <v>1.383101851851852E-2</v>
      </c>
      <c r="H24" s="17">
        <f>G24-F24</f>
        <v>3.2407407407407211E-3</v>
      </c>
      <c r="I24" s="9">
        <v>6</v>
      </c>
      <c r="J24" s="9" t="str">
        <f>VLOOKUP(C24,впр!$A$2:$C$75,2)</f>
        <v>ср.мальчики</v>
      </c>
      <c r="K24" s="9">
        <f>RANK(H24,$H$6:$H$38,1)</f>
        <v>19</v>
      </c>
    </row>
    <row r="25" spans="1:11" s="10" customFormat="1" ht="18" customHeight="1" x14ac:dyDescent="0.25">
      <c r="A25" s="6">
        <v>20</v>
      </c>
      <c r="B25" s="11" t="s">
        <v>120</v>
      </c>
      <c r="C25" s="5">
        <v>2010</v>
      </c>
      <c r="D25" s="5" t="s">
        <v>19</v>
      </c>
      <c r="E25" s="16">
        <v>154</v>
      </c>
      <c r="F25" s="17">
        <v>1.0763888888888899E-2</v>
      </c>
      <c r="G25" s="17">
        <v>1.40625E-2</v>
      </c>
      <c r="H25" s="17">
        <f>G25-F25</f>
        <v>3.2986111111111011E-3</v>
      </c>
      <c r="I25" s="9">
        <v>7</v>
      </c>
      <c r="J25" s="9" t="str">
        <f>VLOOKUP(C25,впр!$A$2:$C$75,2)</f>
        <v>ср.мальчики</v>
      </c>
      <c r="K25" s="9">
        <f>RANK(H25,$H$6:$H$38,1)</f>
        <v>20</v>
      </c>
    </row>
    <row r="26" spans="1:11" s="10" customFormat="1" ht="18" customHeight="1" x14ac:dyDescent="0.25">
      <c r="A26" s="6">
        <v>21</v>
      </c>
      <c r="B26" s="12" t="s">
        <v>90</v>
      </c>
      <c r="C26" s="13">
        <v>2010</v>
      </c>
      <c r="D26" s="13" t="s">
        <v>19</v>
      </c>
      <c r="E26" s="16">
        <v>158</v>
      </c>
      <c r="F26" s="17">
        <v>1.14583333333333E-2</v>
      </c>
      <c r="G26" s="17">
        <v>1.4814814814814814E-2</v>
      </c>
      <c r="H26" s="17">
        <f>G26-F26</f>
        <v>3.3564814814815141E-3</v>
      </c>
      <c r="I26" s="9">
        <v>8</v>
      </c>
      <c r="J26" s="9" t="str">
        <f>VLOOKUP(C26,впр!$A$2:$C$75,2)</f>
        <v>ср.мальчики</v>
      </c>
      <c r="K26" s="9">
        <f>RANK(H26,$H$6:$H$38,1)</f>
        <v>21</v>
      </c>
    </row>
    <row r="27" spans="1:11" s="10" customFormat="1" ht="18" customHeight="1" x14ac:dyDescent="0.25">
      <c r="A27" s="6">
        <v>22</v>
      </c>
      <c r="B27" s="11" t="s">
        <v>167</v>
      </c>
      <c r="C27" s="5">
        <v>2010</v>
      </c>
      <c r="D27" s="5" t="s">
        <v>19</v>
      </c>
      <c r="E27" s="16">
        <v>151</v>
      </c>
      <c r="F27" s="17">
        <v>1.0243055555555601E-2</v>
      </c>
      <c r="G27" s="17">
        <v>1.3680555555555555E-2</v>
      </c>
      <c r="H27" s="17">
        <f>G27-F27</f>
        <v>3.4374999999999545E-3</v>
      </c>
      <c r="I27" s="9">
        <v>9</v>
      </c>
      <c r="J27" s="9" t="str">
        <f>VLOOKUP(C27,впр!$A$2:$C$75,2)</f>
        <v>ср.мальчики</v>
      </c>
      <c r="K27" s="9">
        <f>RANK(H27,$H$6:$H$38,1)</f>
        <v>22</v>
      </c>
    </row>
    <row r="28" spans="1:11" s="10" customFormat="1" ht="18" customHeight="1" x14ac:dyDescent="0.25">
      <c r="A28" s="6">
        <v>23</v>
      </c>
      <c r="B28" s="11" t="s">
        <v>64</v>
      </c>
      <c r="C28" s="5">
        <v>2009</v>
      </c>
      <c r="D28" s="5" t="s">
        <v>19</v>
      </c>
      <c r="E28" s="16">
        <v>166</v>
      </c>
      <c r="F28" s="17">
        <v>1.2847222222222201E-2</v>
      </c>
      <c r="G28" s="17">
        <v>1.6400462962962964E-2</v>
      </c>
      <c r="H28" s="17">
        <f>G28-F28</f>
        <v>3.553240740740763E-3</v>
      </c>
      <c r="I28" s="9">
        <v>6</v>
      </c>
      <c r="J28" s="9" t="str">
        <f>VLOOKUP(C28,впр!$A$2:$C$75,2)</f>
        <v>ср.юноши</v>
      </c>
      <c r="K28" s="9">
        <f>RANK(H28,$H$6:$H$38,1)</f>
        <v>23</v>
      </c>
    </row>
    <row r="29" spans="1:11" s="10" customFormat="1" ht="18" customHeight="1" x14ac:dyDescent="0.25">
      <c r="A29" s="6">
        <v>24</v>
      </c>
      <c r="B29" s="11" t="s">
        <v>171</v>
      </c>
      <c r="C29" s="5">
        <v>2011</v>
      </c>
      <c r="D29" s="5" t="s">
        <v>19</v>
      </c>
      <c r="E29" s="16">
        <v>149</v>
      </c>
      <c r="F29" s="17">
        <v>9.8958333333333207E-3</v>
      </c>
      <c r="G29" s="17">
        <v>1.3472222222222221E-2</v>
      </c>
      <c r="H29" s="17">
        <f>G29-F29</f>
        <v>3.5763888888888998E-3</v>
      </c>
      <c r="I29" s="9">
        <v>10</v>
      </c>
      <c r="J29" s="9" t="str">
        <f>VLOOKUP(C29,впр!$A$2:$C$75,2)</f>
        <v>ср.мальчики</v>
      </c>
      <c r="K29" s="9">
        <f>RANK(H29,$H$6:$H$38,1)</f>
        <v>24</v>
      </c>
    </row>
    <row r="30" spans="1:11" s="10" customFormat="1" ht="18" customHeight="1" x14ac:dyDescent="0.25">
      <c r="A30" s="6">
        <v>25</v>
      </c>
      <c r="B30" s="11" t="s">
        <v>172</v>
      </c>
      <c r="C30" s="5">
        <v>2011</v>
      </c>
      <c r="D30" s="5" t="s">
        <v>19</v>
      </c>
      <c r="E30" s="16">
        <v>146</v>
      </c>
      <c r="F30" s="17">
        <v>9.3749999999999892E-3</v>
      </c>
      <c r="G30" s="17">
        <v>1.306712962962963E-2</v>
      </c>
      <c r="H30" s="17">
        <f>G30-F30</f>
        <v>3.6921296296296407E-3</v>
      </c>
      <c r="I30" s="9">
        <v>11</v>
      </c>
      <c r="J30" s="9" t="str">
        <f>VLOOKUP(C30,впр!$A$2:$C$75,2)</f>
        <v>ср.мальчики</v>
      </c>
      <c r="K30" s="9">
        <f>RANK(H30,$H$6:$H$38,1)</f>
        <v>25</v>
      </c>
    </row>
    <row r="31" spans="1:11" s="10" customFormat="1" ht="18" customHeight="1" x14ac:dyDescent="0.25">
      <c r="A31" s="6">
        <v>26</v>
      </c>
      <c r="B31" s="12" t="s">
        <v>159</v>
      </c>
      <c r="C31" s="13">
        <v>2013</v>
      </c>
      <c r="D31" s="13" t="s">
        <v>19</v>
      </c>
      <c r="E31" s="16">
        <v>144</v>
      </c>
      <c r="F31" s="17">
        <v>9.0277777777777804E-3</v>
      </c>
      <c r="G31" s="17">
        <v>1.2777777777777777E-2</v>
      </c>
      <c r="H31" s="17">
        <f>G31-F31</f>
        <v>3.7499999999999964E-3</v>
      </c>
      <c r="I31" s="9">
        <v>4</v>
      </c>
      <c r="J31" s="9" t="str">
        <f>VLOOKUP(C31,впр!$A$2:$C$75,2)</f>
        <v>мл.мальчики</v>
      </c>
      <c r="K31" s="9">
        <f>RANK(H31,$H$6:$H$38,1)</f>
        <v>26</v>
      </c>
    </row>
    <row r="32" spans="1:11" s="10" customFormat="1" ht="18" customHeight="1" x14ac:dyDescent="0.25">
      <c r="A32" s="6">
        <v>27</v>
      </c>
      <c r="B32" s="11" t="s">
        <v>183</v>
      </c>
      <c r="C32" s="5">
        <v>2012</v>
      </c>
      <c r="D32" s="5" t="s">
        <v>19</v>
      </c>
      <c r="E32" s="16">
        <v>145</v>
      </c>
      <c r="F32" s="17">
        <v>9.2013888888888892E-3</v>
      </c>
      <c r="G32" s="17">
        <v>1.2951388888888887E-2</v>
      </c>
      <c r="H32" s="17">
        <f>G32-F32</f>
        <v>3.7499999999999981E-3</v>
      </c>
      <c r="I32" s="9">
        <v>4</v>
      </c>
      <c r="J32" s="9" t="str">
        <f>VLOOKUP(C32,впр!$A$2:$C$75,2)</f>
        <v>мл.мальчики</v>
      </c>
      <c r="K32" s="9">
        <v>26</v>
      </c>
    </row>
    <row r="33" spans="1:11" s="10" customFormat="1" ht="18" customHeight="1" x14ac:dyDescent="0.25">
      <c r="A33" s="6">
        <v>28</v>
      </c>
      <c r="B33" s="11" t="s">
        <v>168</v>
      </c>
      <c r="C33" s="5">
        <v>2010</v>
      </c>
      <c r="D33" s="5" t="s">
        <v>19</v>
      </c>
      <c r="E33" s="16">
        <v>156</v>
      </c>
      <c r="F33" s="17">
        <v>1.1111111111111099E-2</v>
      </c>
      <c r="G33" s="17">
        <v>1.486111111111111E-2</v>
      </c>
      <c r="H33" s="17">
        <f>G33-F33</f>
        <v>3.7500000000000103E-3</v>
      </c>
      <c r="I33" s="9">
        <v>12</v>
      </c>
      <c r="J33" s="9" t="str">
        <f>VLOOKUP(C33,впр!$A$2:$C$75,2)</f>
        <v>ср.мальчики</v>
      </c>
      <c r="K33" s="9">
        <v>26</v>
      </c>
    </row>
    <row r="34" spans="1:11" s="10" customFormat="1" ht="18" customHeight="1" x14ac:dyDescent="0.25">
      <c r="A34" s="6">
        <v>29</v>
      </c>
      <c r="B34" s="11" t="s">
        <v>191</v>
      </c>
      <c r="C34" s="5">
        <v>2010</v>
      </c>
      <c r="D34" s="5" t="s">
        <v>19</v>
      </c>
      <c r="E34" s="16">
        <v>172</v>
      </c>
      <c r="F34" s="17">
        <v>1.3541666666666667E-2</v>
      </c>
      <c r="G34" s="17">
        <v>1.7974537037037035E-2</v>
      </c>
      <c r="H34" s="17">
        <f>G34-F34</f>
        <v>4.4328703703703683E-3</v>
      </c>
      <c r="I34" s="9">
        <v>13</v>
      </c>
      <c r="J34" s="9" t="str">
        <f>VLOOKUP(C34,впр!$A$2:$C$75,2)</f>
        <v>ср.мальчики</v>
      </c>
      <c r="K34" s="9">
        <f>RANK(H34,$H$6:$H$38,1)</f>
        <v>29</v>
      </c>
    </row>
    <row r="35" spans="1:11" s="10" customFormat="1" ht="18" customHeight="1" x14ac:dyDescent="0.25">
      <c r="A35" s="6">
        <v>30</v>
      </c>
      <c r="B35" s="11" t="s">
        <v>152</v>
      </c>
      <c r="C35" s="5">
        <v>2010</v>
      </c>
      <c r="D35" s="5" t="s">
        <v>19</v>
      </c>
      <c r="E35" s="16">
        <v>160</v>
      </c>
      <c r="F35" s="17">
        <v>1.18055555555555E-2</v>
      </c>
      <c r="G35" s="17">
        <v>1.6249999999999997E-2</v>
      </c>
      <c r="H35" s="17">
        <f>G35-F35</f>
        <v>4.4444444444444973E-3</v>
      </c>
      <c r="I35" s="9">
        <v>14</v>
      </c>
      <c r="J35" s="9" t="str">
        <f>VLOOKUP(C35,впр!$A$2:$C$75,2)</f>
        <v>ср.мальчики</v>
      </c>
      <c r="K35" s="9">
        <f>RANK(H35,$H$6:$H$38,1)</f>
        <v>30</v>
      </c>
    </row>
    <row r="36" spans="1:11" s="10" customFormat="1" ht="18" customHeight="1" x14ac:dyDescent="0.25">
      <c r="A36" s="6">
        <v>31</v>
      </c>
      <c r="B36" s="12" t="s">
        <v>121</v>
      </c>
      <c r="C36" s="13">
        <v>2010</v>
      </c>
      <c r="D36" s="13" t="s">
        <v>19</v>
      </c>
      <c r="E36" s="16">
        <v>159</v>
      </c>
      <c r="F36" s="17">
        <v>1.16319444444444E-2</v>
      </c>
      <c r="G36" s="17">
        <v>1.6261574074074074E-2</v>
      </c>
      <c r="H36" s="17">
        <f>G36-F36</f>
        <v>4.6296296296296745E-3</v>
      </c>
      <c r="I36" s="9">
        <v>15</v>
      </c>
      <c r="J36" s="9" t="str">
        <f>VLOOKUP(C36,впр!$A$2:$C$75,2)</f>
        <v>ср.мальчики</v>
      </c>
      <c r="K36" s="9">
        <f>RANK(H36,$H$6:$H$38,1)</f>
        <v>31</v>
      </c>
    </row>
    <row r="37" spans="1:11" s="10" customFormat="1" ht="18" customHeight="1" x14ac:dyDescent="0.25">
      <c r="A37" s="6">
        <v>32</v>
      </c>
      <c r="B37" s="11" t="s">
        <v>182</v>
      </c>
      <c r="C37" s="5">
        <v>2015</v>
      </c>
      <c r="D37" s="5" t="s">
        <v>19</v>
      </c>
      <c r="E37" s="16">
        <v>140</v>
      </c>
      <c r="F37" s="17">
        <v>8.3333333333333332E-3</v>
      </c>
      <c r="G37" s="17">
        <v>1.3043981481481483E-2</v>
      </c>
      <c r="H37" s="17">
        <f>G37-F37</f>
        <v>4.7106481481481496E-3</v>
      </c>
      <c r="I37" s="9">
        <v>2</v>
      </c>
      <c r="J37" s="9" t="str">
        <f>VLOOKUP(C37,впр!$A$2:$C$75,2)</f>
        <v>малыши</v>
      </c>
      <c r="K37" s="9">
        <f>RANK(H37,$H$6:$H$38,1)</f>
        <v>32</v>
      </c>
    </row>
    <row r="38" spans="1:11" s="10" customFormat="1" ht="18" customHeight="1" x14ac:dyDescent="0.25">
      <c r="A38" s="6">
        <v>33</v>
      </c>
      <c r="B38" s="11" t="s">
        <v>149</v>
      </c>
      <c r="C38" s="5">
        <v>2010</v>
      </c>
      <c r="D38" s="5" t="s">
        <v>19</v>
      </c>
      <c r="E38" s="16">
        <v>157</v>
      </c>
      <c r="F38" s="17">
        <v>1.1284722222222199E-2</v>
      </c>
      <c r="G38" s="17">
        <v>1.695601851851852E-2</v>
      </c>
      <c r="H38" s="17">
        <f>G38-F38</f>
        <v>5.6712962962963201E-3</v>
      </c>
      <c r="I38" s="9">
        <v>16</v>
      </c>
      <c r="J38" s="9" t="str">
        <f>VLOOKUP(C38,впр!$A$2:$C$75,2)</f>
        <v>ср.мальчики</v>
      </c>
      <c r="K38" s="9">
        <f>RANK(H38,$H$6:$H$38,1)</f>
        <v>33</v>
      </c>
    </row>
    <row r="39" spans="1:11" x14ac:dyDescent="0.25">
      <c r="A39" s="19"/>
      <c r="B39" s="3"/>
      <c r="C39" s="19"/>
      <c r="D39" s="19"/>
      <c r="E39" s="19"/>
      <c r="F39" s="1"/>
      <c r="G39" s="1"/>
      <c r="H39" s="1"/>
      <c r="I39" s="2"/>
      <c r="J39" s="2"/>
      <c r="K39" s="2"/>
    </row>
    <row r="40" spans="1:11" x14ac:dyDescent="0.25">
      <c r="A40" s="22" t="s">
        <v>18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</row>
    <row r="41" spans="1:11" x14ac:dyDescent="0.25">
      <c r="A41" s="19"/>
      <c r="B41" s="3"/>
      <c r="C41" s="19"/>
      <c r="D41" s="19"/>
      <c r="E41" s="19"/>
      <c r="F41" s="1"/>
      <c r="G41" s="1"/>
      <c r="H41" s="1"/>
      <c r="I41" s="2"/>
      <c r="J41" s="2"/>
      <c r="K41" s="2"/>
    </row>
    <row r="42" spans="1:11" x14ac:dyDescent="0.25">
      <c r="A42" s="19"/>
      <c r="B42" s="3"/>
      <c r="C42" s="19"/>
      <c r="D42" s="19"/>
      <c r="E42" s="19"/>
      <c r="F42" s="1"/>
      <c r="G42" s="1"/>
      <c r="H42" s="1"/>
      <c r="I42" s="2"/>
      <c r="J42" s="2"/>
      <c r="K42" s="2"/>
    </row>
    <row r="43" spans="1:11" x14ac:dyDescent="0.25">
      <c r="A43" s="19"/>
      <c r="B43" s="3"/>
      <c r="C43" s="19"/>
      <c r="D43" s="19"/>
      <c r="E43" s="19"/>
      <c r="F43" s="1"/>
      <c r="G43" s="1"/>
      <c r="H43" s="1"/>
      <c r="I43" s="2"/>
      <c r="J43" s="2"/>
      <c r="K43" s="2"/>
    </row>
    <row r="44" spans="1:11" x14ac:dyDescent="0.25">
      <c r="A44" s="19"/>
      <c r="B44" s="3"/>
      <c r="C44" s="19"/>
      <c r="D44" s="19"/>
      <c r="E44" s="19"/>
      <c r="F44" s="1"/>
      <c r="G44" s="1"/>
      <c r="H44" s="1"/>
      <c r="I44" s="2"/>
      <c r="J44" s="2"/>
      <c r="K44" s="2"/>
    </row>
  </sheetData>
  <sortState ref="B6:K38">
    <sortCondition ref="H6:H38"/>
  </sortState>
  <mergeCells count="15">
    <mergeCell ref="A40:K40"/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</mergeCells>
  <pageMargins left="0.70866141732283472" right="0.31496062992125984" top="0.59055118110236227" bottom="0.59055118110236227" header="0" footer="0"/>
  <pageSetup paperSize="9" orientation="portrait" r:id="rId1"/>
  <headerFooter>
    <oddHeader>&amp;CВерста 2023&amp;RМальчики, юноши, мужчины,Страница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opLeftCell="A61" workbookViewId="0">
      <selection activeCell="F46" sqref="F46"/>
    </sheetView>
  </sheetViews>
  <sheetFormatPr defaultRowHeight="15" x14ac:dyDescent="0.25"/>
  <cols>
    <col min="2" max="2" width="13.28515625" customWidth="1"/>
    <col min="3" max="3" width="11.85546875" customWidth="1"/>
  </cols>
  <sheetData>
    <row r="1" spans="1:3" x14ac:dyDescent="0.25">
      <c r="A1">
        <v>1943</v>
      </c>
      <c r="B1" t="s">
        <v>12</v>
      </c>
      <c r="C1" t="s">
        <v>13</v>
      </c>
    </row>
    <row r="2" spans="1:3" x14ac:dyDescent="0.25">
      <c r="A2">
        <v>1944</v>
      </c>
      <c r="B2" t="s">
        <v>12</v>
      </c>
      <c r="C2" t="s">
        <v>13</v>
      </c>
    </row>
    <row r="3" spans="1:3" x14ac:dyDescent="0.25">
      <c r="A3">
        <v>1945</v>
      </c>
      <c r="B3" t="s">
        <v>12</v>
      </c>
      <c r="C3" t="s">
        <v>13</v>
      </c>
    </row>
    <row r="4" spans="1:3" x14ac:dyDescent="0.25">
      <c r="A4">
        <v>1946</v>
      </c>
      <c r="B4" t="s">
        <v>12</v>
      </c>
      <c r="C4" t="s">
        <v>13</v>
      </c>
    </row>
    <row r="5" spans="1:3" x14ac:dyDescent="0.25">
      <c r="A5">
        <v>1947</v>
      </c>
      <c r="B5" t="s">
        <v>12</v>
      </c>
      <c r="C5" t="s">
        <v>13</v>
      </c>
    </row>
    <row r="6" spans="1:3" x14ac:dyDescent="0.25">
      <c r="A6">
        <v>1948</v>
      </c>
      <c r="B6" t="s">
        <v>12</v>
      </c>
      <c r="C6" t="s">
        <v>13</v>
      </c>
    </row>
    <row r="7" spans="1:3" x14ac:dyDescent="0.25">
      <c r="A7">
        <v>1949</v>
      </c>
      <c r="B7" t="s">
        <v>12</v>
      </c>
      <c r="C7" t="s">
        <v>13</v>
      </c>
    </row>
    <row r="8" spans="1:3" x14ac:dyDescent="0.25">
      <c r="A8">
        <v>1950</v>
      </c>
      <c r="B8" t="s">
        <v>12</v>
      </c>
      <c r="C8" t="s">
        <v>13</v>
      </c>
    </row>
    <row r="9" spans="1:3" x14ac:dyDescent="0.25">
      <c r="A9">
        <v>1951</v>
      </c>
      <c r="B9" t="s">
        <v>12</v>
      </c>
      <c r="C9" t="s">
        <v>13</v>
      </c>
    </row>
    <row r="10" spans="1:3" x14ac:dyDescent="0.25">
      <c r="A10">
        <v>1952</v>
      </c>
      <c r="B10" t="s">
        <v>12</v>
      </c>
      <c r="C10" t="s">
        <v>13</v>
      </c>
    </row>
    <row r="11" spans="1:3" x14ac:dyDescent="0.25">
      <c r="A11">
        <v>1953</v>
      </c>
      <c r="B11" t="s">
        <v>12</v>
      </c>
      <c r="C11" t="s">
        <v>13</v>
      </c>
    </row>
    <row r="12" spans="1:3" x14ac:dyDescent="0.25">
      <c r="A12">
        <v>1954</v>
      </c>
      <c r="B12" t="s">
        <v>12</v>
      </c>
      <c r="C12" t="s">
        <v>13</v>
      </c>
    </row>
    <row r="13" spans="1:3" x14ac:dyDescent="0.25">
      <c r="A13">
        <v>1955</v>
      </c>
      <c r="B13" t="s">
        <v>12</v>
      </c>
      <c r="C13" t="s">
        <v>13</v>
      </c>
    </row>
    <row r="14" spans="1:3" x14ac:dyDescent="0.25">
      <c r="A14">
        <v>1956</v>
      </c>
      <c r="B14" t="s">
        <v>12</v>
      </c>
      <c r="C14" t="s">
        <v>13</v>
      </c>
    </row>
    <row r="15" spans="1:3" x14ac:dyDescent="0.25">
      <c r="A15">
        <v>1957</v>
      </c>
      <c r="B15" t="s">
        <v>12</v>
      </c>
      <c r="C15" t="s">
        <v>13</v>
      </c>
    </row>
    <row r="16" spans="1:3" x14ac:dyDescent="0.25">
      <c r="A16">
        <v>1958</v>
      </c>
      <c r="B16" t="s">
        <v>12</v>
      </c>
      <c r="C16" t="s">
        <v>13</v>
      </c>
    </row>
    <row r="17" spans="1:3" x14ac:dyDescent="0.25">
      <c r="A17">
        <v>1959</v>
      </c>
      <c r="B17" t="s">
        <v>12</v>
      </c>
      <c r="C17" t="s">
        <v>13</v>
      </c>
    </row>
    <row r="18" spans="1:3" x14ac:dyDescent="0.25">
      <c r="A18">
        <v>1960</v>
      </c>
      <c r="B18" t="s">
        <v>12</v>
      </c>
      <c r="C18" t="s">
        <v>13</v>
      </c>
    </row>
    <row r="19" spans="1:3" x14ac:dyDescent="0.25">
      <c r="A19">
        <v>1961</v>
      </c>
      <c r="B19" t="s">
        <v>12</v>
      </c>
      <c r="C19" t="s">
        <v>13</v>
      </c>
    </row>
    <row r="20" spans="1:3" x14ac:dyDescent="0.25">
      <c r="A20">
        <v>1962</v>
      </c>
      <c r="B20" t="s">
        <v>12</v>
      </c>
      <c r="C20" t="s">
        <v>13</v>
      </c>
    </row>
    <row r="21" spans="1:3" x14ac:dyDescent="0.25">
      <c r="A21">
        <v>1963</v>
      </c>
      <c r="B21" t="s">
        <v>12</v>
      </c>
      <c r="C21" t="s">
        <v>13</v>
      </c>
    </row>
    <row r="22" spans="1:3" x14ac:dyDescent="0.25">
      <c r="A22">
        <v>1964</v>
      </c>
      <c r="B22" t="s">
        <v>12</v>
      </c>
      <c r="C22" t="s">
        <v>13</v>
      </c>
    </row>
    <row r="23" spans="1:3" x14ac:dyDescent="0.25">
      <c r="A23">
        <v>1965</v>
      </c>
      <c r="B23" t="s">
        <v>12</v>
      </c>
      <c r="C23" t="s">
        <v>13</v>
      </c>
    </row>
    <row r="24" spans="1:3" x14ac:dyDescent="0.25">
      <c r="A24">
        <v>1966</v>
      </c>
      <c r="B24" t="s">
        <v>12</v>
      </c>
      <c r="C24" t="s">
        <v>13</v>
      </c>
    </row>
    <row r="25" spans="1:3" x14ac:dyDescent="0.25">
      <c r="A25">
        <v>1967</v>
      </c>
      <c r="B25" t="s">
        <v>12</v>
      </c>
      <c r="C25" t="s">
        <v>13</v>
      </c>
    </row>
    <row r="26" spans="1:3" x14ac:dyDescent="0.25">
      <c r="A26">
        <v>1968</v>
      </c>
      <c r="B26" t="s">
        <v>12</v>
      </c>
      <c r="C26" t="s">
        <v>13</v>
      </c>
    </row>
    <row r="27" spans="1:3" x14ac:dyDescent="0.25">
      <c r="A27">
        <v>1969</v>
      </c>
      <c r="B27" t="s">
        <v>12</v>
      </c>
      <c r="C27" t="s">
        <v>13</v>
      </c>
    </row>
    <row r="28" spans="1:3" x14ac:dyDescent="0.25">
      <c r="A28">
        <v>1970</v>
      </c>
      <c r="B28" t="s">
        <v>12</v>
      </c>
      <c r="C28" t="s">
        <v>13</v>
      </c>
    </row>
    <row r="29" spans="1:3" x14ac:dyDescent="0.25">
      <c r="A29">
        <v>1971</v>
      </c>
      <c r="B29" t="s">
        <v>12</v>
      </c>
      <c r="C29" t="s">
        <v>13</v>
      </c>
    </row>
    <row r="30" spans="1:3" x14ac:dyDescent="0.25">
      <c r="A30">
        <v>1972</v>
      </c>
      <c r="B30" t="s">
        <v>12</v>
      </c>
      <c r="C30" t="s">
        <v>13</v>
      </c>
    </row>
    <row r="31" spans="1:3" x14ac:dyDescent="0.25">
      <c r="A31">
        <v>1973</v>
      </c>
      <c r="B31" t="s">
        <v>12</v>
      </c>
      <c r="C31" t="s">
        <v>13</v>
      </c>
    </row>
    <row r="32" spans="1:3" x14ac:dyDescent="0.25">
      <c r="A32">
        <v>1974</v>
      </c>
      <c r="B32" t="s">
        <v>12</v>
      </c>
      <c r="C32" t="s">
        <v>13</v>
      </c>
    </row>
    <row r="33" spans="1:3" x14ac:dyDescent="0.25">
      <c r="A33">
        <v>1975</v>
      </c>
      <c r="B33" t="s">
        <v>12</v>
      </c>
      <c r="C33" t="s">
        <v>13</v>
      </c>
    </row>
    <row r="34" spans="1:3" x14ac:dyDescent="0.25">
      <c r="A34">
        <v>1976</v>
      </c>
      <c r="B34" t="s">
        <v>12</v>
      </c>
      <c r="C34" t="s">
        <v>13</v>
      </c>
    </row>
    <row r="35" spans="1:3" x14ac:dyDescent="0.25">
      <c r="A35">
        <v>1977</v>
      </c>
      <c r="B35" t="s">
        <v>12</v>
      </c>
      <c r="C35" t="s">
        <v>13</v>
      </c>
    </row>
    <row r="36" spans="1:3" x14ac:dyDescent="0.25">
      <c r="A36">
        <v>1978</v>
      </c>
      <c r="B36" t="s">
        <v>12</v>
      </c>
      <c r="C36" t="s">
        <v>13</v>
      </c>
    </row>
    <row r="37" spans="1:3" x14ac:dyDescent="0.25">
      <c r="A37">
        <v>1979</v>
      </c>
      <c r="B37" t="s">
        <v>12</v>
      </c>
      <c r="C37" t="s">
        <v>13</v>
      </c>
    </row>
    <row r="38" spans="1:3" x14ac:dyDescent="0.25">
      <c r="A38">
        <v>1980</v>
      </c>
      <c r="B38" t="s">
        <v>12</v>
      </c>
      <c r="C38" t="s">
        <v>13</v>
      </c>
    </row>
    <row r="39" spans="1:3" x14ac:dyDescent="0.25">
      <c r="A39">
        <v>1981</v>
      </c>
      <c r="B39" t="s">
        <v>12</v>
      </c>
      <c r="C39" t="s">
        <v>13</v>
      </c>
    </row>
    <row r="40" spans="1:3" x14ac:dyDescent="0.25">
      <c r="A40">
        <v>1982</v>
      </c>
      <c r="B40" t="s">
        <v>12</v>
      </c>
      <c r="C40" t="s">
        <v>13</v>
      </c>
    </row>
    <row r="41" spans="1:3" x14ac:dyDescent="0.25">
      <c r="A41">
        <v>1983</v>
      </c>
      <c r="B41" t="s">
        <v>12</v>
      </c>
      <c r="C41" t="s">
        <v>13</v>
      </c>
    </row>
    <row r="42" spans="1:3" x14ac:dyDescent="0.25">
      <c r="A42">
        <v>1984</v>
      </c>
      <c r="B42" t="s">
        <v>12</v>
      </c>
      <c r="C42" t="s">
        <v>13</v>
      </c>
    </row>
    <row r="43" spans="1:3" x14ac:dyDescent="0.25">
      <c r="A43">
        <v>1985</v>
      </c>
      <c r="B43" t="s">
        <v>12</v>
      </c>
      <c r="C43" t="s">
        <v>13</v>
      </c>
    </row>
    <row r="44" spans="1:3" x14ac:dyDescent="0.25">
      <c r="A44">
        <v>1986</v>
      </c>
      <c r="B44" t="s">
        <v>12</v>
      </c>
      <c r="C44" t="s">
        <v>13</v>
      </c>
    </row>
    <row r="45" spans="1:3" x14ac:dyDescent="0.25">
      <c r="A45">
        <v>1987</v>
      </c>
      <c r="B45" t="s">
        <v>12</v>
      </c>
      <c r="C45" t="s">
        <v>13</v>
      </c>
    </row>
    <row r="46" spans="1:3" x14ac:dyDescent="0.25">
      <c r="A46">
        <v>1988</v>
      </c>
      <c r="B46" t="s">
        <v>12</v>
      </c>
      <c r="C46" t="s">
        <v>13</v>
      </c>
    </row>
    <row r="47" spans="1:3" x14ac:dyDescent="0.25">
      <c r="A47">
        <v>1989</v>
      </c>
      <c r="B47" t="s">
        <v>12</v>
      </c>
      <c r="C47" t="s">
        <v>13</v>
      </c>
    </row>
    <row r="48" spans="1:3" x14ac:dyDescent="0.25">
      <c r="A48">
        <v>1990</v>
      </c>
      <c r="B48" t="s">
        <v>12</v>
      </c>
      <c r="C48" t="s">
        <v>13</v>
      </c>
    </row>
    <row r="49" spans="1:3" x14ac:dyDescent="0.25">
      <c r="A49">
        <v>1991</v>
      </c>
      <c r="B49" t="s">
        <v>12</v>
      </c>
      <c r="C49" t="s">
        <v>13</v>
      </c>
    </row>
    <row r="50" spans="1:3" x14ac:dyDescent="0.25">
      <c r="A50">
        <v>1992</v>
      </c>
      <c r="B50" t="s">
        <v>12</v>
      </c>
      <c r="C50" t="s">
        <v>13</v>
      </c>
    </row>
    <row r="51" spans="1:3" x14ac:dyDescent="0.25">
      <c r="A51">
        <v>1993</v>
      </c>
      <c r="B51" t="s">
        <v>12</v>
      </c>
      <c r="C51" t="s">
        <v>13</v>
      </c>
    </row>
    <row r="52" spans="1:3" x14ac:dyDescent="0.25">
      <c r="A52">
        <v>1994</v>
      </c>
      <c r="B52" t="s">
        <v>12</v>
      </c>
      <c r="C52" t="s">
        <v>13</v>
      </c>
    </row>
    <row r="53" spans="1:3" x14ac:dyDescent="0.25">
      <c r="A53">
        <v>1995</v>
      </c>
      <c r="B53" t="s">
        <v>12</v>
      </c>
      <c r="C53" t="s">
        <v>13</v>
      </c>
    </row>
    <row r="54" spans="1:3" x14ac:dyDescent="0.25">
      <c r="A54">
        <v>1996</v>
      </c>
      <c r="B54" t="s">
        <v>12</v>
      </c>
      <c r="C54" t="s">
        <v>13</v>
      </c>
    </row>
    <row r="55" spans="1:3" x14ac:dyDescent="0.25">
      <c r="A55">
        <v>1997</v>
      </c>
      <c r="B55" t="s">
        <v>12</v>
      </c>
      <c r="C55" t="s">
        <v>13</v>
      </c>
    </row>
    <row r="56" spans="1:3" x14ac:dyDescent="0.25">
      <c r="A56">
        <v>1998</v>
      </c>
      <c r="B56" t="s">
        <v>12</v>
      </c>
      <c r="C56" t="s">
        <v>13</v>
      </c>
    </row>
    <row r="57" spans="1:3" x14ac:dyDescent="0.25">
      <c r="A57">
        <v>1999</v>
      </c>
      <c r="B57" t="s">
        <v>12</v>
      </c>
      <c r="C57" t="s">
        <v>13</v>
      </c>
    </row>
    <row r="58" spans="1:3" x14ac:dyDescent="0.25">
      <c r="A58">
        <v>2000</v>
      </c>
      <c r="B58" t="s">
        <v>12</v>
      </c>
      <c r="C58" t="s">
        <v>13</v>
      </c>
    </row>
    <row r="59" spans="1:3" x14ac:dyDescent="0.25">
      <c r="A59">
        <v>2001</v>
      </c>
      <c r="B59" t="s">
        <v>12</v>
      </c>
      <c r="C59" t="s">
        <v>13</v>
      </c>
    </row>
    <row r="60" spans="1:3" x14ac:dyDescent="0.25">
      <c r="A60">
        <v>2002</v>
      </c>
      <c r="B60" t="s">
        <v>12</v>
      </c>
      <c r="C60" t="s">
        <v>13</v>
      </c>
    </row>
    <row r="61" spans="1:3" x14ac:dyDescent="0.25">
      <c r="A61">
        <v>2003</v>
      </c>
      <c r="B61" t="s">
        <v>12</v>
      </c>
      <c r="C61" t="s">
        <v>13</v>
      </c>
    </row>
    <row r="62" spans="1:3" x14ac:dyDescent="0.25">
      <c r="A62">
        <v>2004</v>
      </c>
      <c r="B62" t="s">
        <v>12</v>
      </c>
      <c r="C62" t="s">
        <v>13</v>
      </c>
    </row>
    <row r="63" spans="1:3" x14ac:dyDescent="0.25">
      <c r="A63">
        <v>2005</v>
      </c>
      <c r="B63" t="s">
        <v>12</v>
      </c>
      <c r="C63" t="s">
        <v>13</v>
      </c>
    </row>
    <row r="64" spans="1:3" x14ac:dyDescent="0.25">
      <c r="A64">
        <v>2006</v>
      </c>
      <c r="B64" t="s">
        <v>26</v>
      </c>
      <c r="C64" t="s">
        <v>27</v>
      </c>
    </row>
    <row r="65" spans="1:3" x14ac:dyDescent="0.25">
      <c r="A65">
        <v>2007</v>
      </c>
      <c r="B65" t="s">
        <v>26</v>
      </c>
      <c r="C65" t="s">
        <v>27</v>
      </c>
    </row>
    <row r="66" spans="1:3" x14ac:dyDescent="0.25">
      <c r="A66">
        <v>2008</v>
      </c>
      <c r="B66" t="s">
        <v>24</v>
      </c>
      <c r="C66" t="s">
        <v>25</v>
      </c>
    </row>
    <row r="67" spans="1:3" x14ac:dyDescent="0.25">
      <c r="A67">
        <v>2009</v>
      </c>
      <c r="B67" t="s">
        <v>24</v>
      </c>
      <c r="C67" t="s">
        <v>25</v>
      </c>
    </row>
    <row r="68" spans="1:3" x14ac:dyDescent="0.25">
      <c r="A68">
        <v>2010</v>
      </c>
      <c r="B68" t="s">
        <v>22</v>
      </c>
      <c r="C68" t="s">
        <v>23</v>
      </c>
    </row>
    <row r="69" spans="1:3" x14ac:dyDescent="0.25">
      <c r="A69">
        <v>2011</v>
      </c>
      <c r="B69" t="s">
        <v>22</v>
      </c>
      <c r="C69" t="s">
        <v>23</v>
      </c>
    </row>
    <row r="70" spans="1:3" x14ac:dyDescent="0.25">
      <c r="A70">
        <v>2012</v>
      </c>
      <c r="B70" t="s">
        <v>21</v>
      </c>
      <c r="C70" t="s">
        <v>20</v>
      </c>
    </row>
    <row r="71" spans="1:3" x14ac:dyDescent="0.25">
      <c r="A71">
        <v>2013</v>
      </c>
      <c r="B71" t="s">
        <v>21</v>
      </c>
      <c r="C71" t="s">
        <v>20</v>
      </c>
    </row>
    <row r="72" spans="1:3" x14ac:dyDescent="0.25">
      <c r="A72">
        <v>2014</v>
      </c>
      <c r="B72" t="s">
        <v>11</v>
      </c>
      <c r="C72" t="s">
        <v>11</v>
      </c>
    </row>
    <row r="73" spans="1:3" x14ac:dyDescent="0.25">
      <c r="A73">
        <v>2014</v>
      </c>
      <c r="B73" t="s">
        <v>11</v>
      </c>
      <c r="C73" t="s">
        <v>11</v>
      </c>
    </row>
    <row r="74" spans="1:3" x14ac:dyDescent="0.25">
      <c r="A74">
        <v>2014</v>
      </c>
      <c r="B74" t="s">
        <v>11</v>
      </c>
      <c r="C74" t="s">
        <v>11</v>
      </c>
    </row>
    <row r="75" spans="1:3" x14ac:dyDescent="0.25">
      <c r="A75">
        <v>2014</v>
      </c>
      <c r="B75" t="s">
        <v>11</v>
      </c>
      <c r="C75" t="s">
        <v>11</v>
      </c>
    </row>
    <row r="76" spans="1:3" x14ac:dyDescent="0.25">
      <c r="A76">
        <v>2014</v>
      </c>
      <c r="B76" t="s">
        <v>11</v>
      </c>
      <c r="C76" t="s">
        <v>11</v>
      </c>
    </row>
    <row r="77" spans="1:3" x14ac:dyDescent="0.25">
      <c r="A77">
        <v>2014</v>
      </c>
      <c r="B77" t="s">
        <v>11</v>
      </c>
      <c r="C77" t="s">
        <v>11</v>
      </c>
    </row>
    <row r="78" spans="1:3" x14ac:dyDescent="0.25">
      <c r="A78">
        <v>2014</v>
      </c>
      <c r="B78" t="s">
        <v>11</v>
      </c>
      <c r="C78" t="s">
        <v>11</v>
      </c>
    </row>
    <row r="79" spans="1:3" x14ac:dyDescent="0.25">
      <c r="A79">
        <v>2014</v>
      </c>
      <c r="B79" t="s">
        <v>11</v>
      </c>
      <c r="C79" t="s">
        <v>11</v>
      </c>
    </row>
    <row r="80" spans="1:3" x14ac:dyDescent="0.25">
      <c r="A80">
        <v>2014</v>
      </c>
      <c r="B80" t="s">
        <v>11</v>
      </c>
      <c r="C80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zoomScaleNormal="100" workbookViewId="0">
      <selection activeCell="I6" sqref="I6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3" t="s">
        <v>68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24.75" customHeight="1" x14ac:dyDescent="0.25">
      <c r="A2" s="24" t="s">
        <v>69</v>
      </c>
      <c r="B2" s="24"/>
      <c r="D2" s="25" t="s">
        <v>6</v>
      </c>
      <c r="E2" s="25"/>
      <c r="F2" s="25"/>
      <c r="G2" s="25"/>
      <c r="H2" s="25"/>
      <c r="I2" s="25"/>
      <c r="J2" s="25"/>
      <c r="K2" s="25"/>
    </row>
    <row r="3" spans="1:13" ht="27.75" customHeight="1" x14ac:dyDescent="0.45">
      <c r="A3" s="26" t="s">
        <v>9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ht="27" customHeight="1" x14ac:dyDescent="0.25">
      <c r="A4" s="27" t="s">
        <v>10</v>
      </c>
      <c r="B4" s="27" t="s">
        <v>0</v>
      </c>
      <c r="C4" s="27" t="s">
        <v>1</v>
      </c>
      <c r="D4" s="27" t="s">
        <v>8</v>
      </c>
      <c r="E4" s="27" t="s">
        <v>2</v>
      </c>
      <c r="F4" s="27" t="s">
        <v>4</v>
      </c>
      <c r="G4" s="27" t="s">
        <v>5</v>
      </c>
      <c r="H4" s="27" t="s">
        <v>7</v>
      </c>
      <c r="I4" s="28" t="s">
        <v>14</v>
      </c>
      <c r="J4" s="29"/>
      <c r="K4" s="27" t="s">
        <v>3</v>
      </c>
    </row>
    <row r="5" spans="1:13" ht="27" customHeight="1" x14ac:dyDescent="0.25">
      <c r="A5" s="27"/>
      <c r="B5" s="27"/>
      <c r="C5" s="27"/>
      <c r="D5" s="27"/>
      <c r="E5" s="27"/>
      <c r="F5" s="27"/>
      <c r="G5" s="27"/>
      <c r="H5" s="27"/>
      <c r="I5" s="21" t="s">
        <v>15</v>
      </c>
      <c r="J5" s="21" t="s">
        <v>16</v>
      </c>
      <c r="K5" s="27"/>
    </row>
    <row r="6" spans="1:13" s="10" customFormat="1" ht="18" customHeight="1" x14ac:dyDescent="0.25">
      <c r="A6" s="6">
        <v>1</v>
      </c>
      <c r="B6" s="8" t="s">
        <v>32</v>
      </c>
      <c r="C6" s="6">
        <v>2005</v>
      </c>
      <c r="D6" s="6" t="s">
        <v>30</v>
      </c>
      <c r="E6" s="16">
        <v>56</v>
      </c>
      <c r="F6" s="17">
        <v>9.7222222222222206E-3</v>
      </c>
      <c r="G6" s="17">
        <v>1.2233796296296296E-2</v>
      </c>
      <c r="H6" s="17">
        <f t="shared" ref="H6:H37" si="0">G6-F6</f>
        <v>2.5115740740740758E-3</v>
      </c>
      <c r="I6" s="9">
        <v>1</v>
      </c>
      <c r="J6" s="9" t="str">
        <f>VLOOKUP(C6,впр!$A$2:$C$75,3)</f>
        <v>женщины</v>
      </c>
      <c r="K6" s="9">
        <f t="shared" ref="K6:K37" si="1">RANK(H6,$H$6:$H$62,1)</f>
        <v>1</v>
      </c>
    </row>
    <row r="7" spans="1:13" s="10" customFormat="1" ht="18" customHeight="1" x14ac:dyDescent="0.25">
      <c r="A7" s="6">
        <v>2</v>
      </c>
      <c r="B7" s="11" t="s">
        <v>93</v>
      </c>
      <c r="C7" s="5">
        <v>2006</v>
      </c>
      <c r="D7" s="5" t="s">
        <v>19</v>
      </c>
      <c r="E7" s="16">
        <v>53</v>
      </c>
      <c r="F7" s="17">
        <v>9.2013888888888892E-3</v>
      </c>
      <c r="G7" s="17">
        <v>1.1886574074074075E-2</v>
      </c>
      <c r="H7" s="17">
        <f t="shared" si="0"/>
        <v>2.6851851851851863E-3</v>
      </c>
      <c r="I7" s="9">
        <v>1</v>
      </c>
      <c r="J7" s="9" t="str">
        <f>VLOOKUP(C7,впр!$A$2:$C$75,3)</f>
        <v>ст.девушки</v>
      </c>
      <c r="K7" s="9">
        <f t="shared" si="1"/>
        <v>2</v>
      </c>
    </row>
    <row r="8" spans="1:13" s="10" customFormat="1" ht="18" customHeight="1" x14ac:dyDescent="0.25">
      <c r="A8" s="6">
        <v>3</v>
      </c>
      <c r="B8" s="11" t="s">
        <v>100</v>
      </c>
      <c r="C8" s="5">
        <v>2010</v>
      </c>
      <c r="D8" s="5" t="s">
        <v>30</v>
      </c>
      <c r="E8" s="16">
        <v>12</v>
      </c>
      <c r="F8" s="17">
        <v>2.0833333333333298E-3</v>
      </c>
      <c r="G8" s="17">
        <v>4.8032407407407407E-3</v>
      </c>
      <c r="H8" s="17">
        <f t="shared" si="0"/>
        <v>2.7199074074074109E-3</v>
      </c>
      <c r="I8" s="9">
        <v>1</v>
      </c>
      <c r="J8" s="9" t="str">
        <f>VLOOKUP(C8,впр!$A$2:$C$75,3)</f>
        <v>ср.девочки</v>
      </c>
      <c r="K8" s="9">
        <f t="shared" si="1"/>
        <v>3</v>
      </c>
      <c r="M8" s="18"/>
    </row>
    <row r="9" spans="1:13" s="10" customFormat="1" ht="18" customHeight="1" x14ac:dyDescent="0.25">
      <c r="A9" s="6">
        <v>4</v>
      </c>
      <c r="B9" s="11" t="s">
        <v>123</v>
      </c>
      <c r="C9" s="5">
        <v>2008</v>
      </c>
      <c r="D9" s="5" t="s">
        <v>19</v>
      </c>
      <c r="E9" s="16">
        <v>33</v>
      </c>
      <c r="F9" s="17">
        <v>5.7291666666666602E-3</v>
      </c>
      <c r="G9" s="17">
        <v>8.518518518518519E-3</v>
      </c>
      <c r="H9" s="17">
        <f t="shared" si="0"/>
        <v>2.7893518518518588E-3</v>
      </c>
      <c r="I9" s="9">
        <v>1</v>
      </c>
      <c r="J9" s="9" t="str">
        <f>VLOOKUP(C9,впр!$A$2:$C$75,3)</f>
        <v>ср.девушки</v>
      </c>
      <c r="K9" s="9">
        <f t="shared" si="1"/>
        <v>4</v>
      </c>
    </row>
    <row r="10" spans="1:13" s="10" customFormat="1" ht="18" customHeight="1" x14ac:dyDescent="0.25">
      <c r="A10" s="6">
        <v>5</v>
      </c>
      <c r="B10" s="11" t="s">
        <v>113</v>
      </c>
      <c r="C10" s="5">
        <v>2005</v>
      </c>
      <c r="D10" s="5" t="s">
        <v>30</v>
      </c>
      <c r="E10" s="16">
        <v>58</v>
      </c>
      <c r="F10" s="17">
        <v>9.8958333333333294E-3</v>
      </c>
      <c r="G10" s="17">
        <v>1.2777777777777777E-2</v>
      </c>
      <c r="H10" s="17">
        <f t="shared" si="0"/>
        <v>2.8819444444444474E-3</v>
      </c>
      <c r="I10" s="9">
        <v>2</v>
      </c>
      <c r="J10" s="9" t="str">
        <f>VLOOKUP(C10,впр!$A$2:$C$75,3)</f>
        <v>женщины</v>
      </c>
      <c r="K10" s="9">
        <f t="shared" si="1"/>
        <v>5</v>
      </c>
    </row>
    <row r="11" spans="1:13" s="10" customFormat="1" ht="18" customHeight="1" x14ac:dyDescent="0.25">
      <c r="A11" s="6">
        <v>6</v>
      </c>
      <c r="B11" s="11" t="s">
        <v>31</v>
      </c>
      <c r="C11" s="5">
        <v>2008</v>
      </c>
      <c r="D11" s="5" t="s">
        <v>30</v>
      </c>
      <c r="E11" s="16">
        <v>28</v>
      </c>
      <c r="F11" s="17">
        <v>4.8611111111111103E-3</v>
      </c>
      <c r="G11" s="17">
        <v>7.7662037037037031E-3</v>
      </c>
      <c r="H11" s="17">
        <f t="shared" si="0"/>
        <v>2.9050925925925928E-3</v>
      </c>
      <c r="I11" s="9">
        <v>2</v>
      </c>
      <c r="J11" s="9" t="str">
        <f>VLOOKUP(C11,впр!$A$2:$C$75,3)</f>
        <v>ср.девушки</v>
      </c>
      <c r="K11" s="9">
        <f t="shared" si="1"/>
        <v>6</v>
      </c>
    </row>
    <row r="12" spans="1:13" s="10" customFormat="1" ht="18" customHeight="1" x14ac:dyDescent="0.25">
      <c r="A12" s="6">
        <v>7</v>
      </c>
      <c r="B12" s="11" t="s">
        <v>45</v>
      </c>
      <c r="C12" s="5">
        <v>2009</v>
      </c>
      <c r="D12" s="5" t="s">
        <v>30</v>
      </c>
      <c r="E12" s="16">
        <v>29</v>
      </c>
      <c r="F12" s="17">
        <v>5.0347222222222199E-3</v>
      </c>
      <c r="G12" s="17">
        <v>7.9398148148148145E-3</v>
      </c>
      <c r="H12" s="17">
        <f t="shared" si="0"/>
        <v>2.9050925925925945E-3</v>
      </c>
      <c r="I12" s="9">
        <v>2</v>
      </c>
      <c r="J12" s="9" t="str">
        <f>VLOOKUP(C12,впр!$A$2:$C$75,3)</f>
        <v>ср.девушки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1" t="s">
        <v>119</v>
      </c>
      <c r="C13" s="5">
        <v>2009</v>
      </c>
      <c r="D13" s="5" t="s">
        <v>19</v>
      </c>
      <c r="E13" s="16">
        <v>26</v>
      </c>
      <c r="F13" s="17">
        <v>4.5138888888888902E-3</v>
      </c>
      <c r="G13" s="17">
        <v>7.4421296296296293E-3</v>
      </c>
      <c r="H13" s="17">
        <f t="shared" si="0"/>
        <v>2.9282407407407391E-3</v>
      </c>
      <c r="I13" s="9">
        <v>4</v>
      </c>
      <c r="J13" s="9" t="str">
        <f>VLOOKUP(C13,впр!$A$2:$C$75,3)</f>
        <v>ср.девушки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46</v>
      </c>
      <c r="C14" s="5">
        <v>2009</v>
      </c>
      <c r="D14" s="5" t="s">
        <v>30</v>
      </c>
      <c r="E14" s="16">
        <v>27</v>
      </c>
      <c r="F14" s="17">
        <v>4.6874999999999998E-3</v>
      </c>
      <c r="G14" s="17">
        <v>7.6504629629629631E-3</v>
      </c>
      <c r="H14" s="17">
        <f t="shared" si="0"/>
        <v>2.9629629629629632E-3</v>
      </c>
      <c r="I14" s="9">
        <v>5</v>
      </c>
      <c r="J14" s="9" t="str">
        <f>VLOOKUP(C14,впр!$A$2:$C$75,3)</f>
        <v>ср.девушки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1" t="s">
        <v>78</v>
      </c>
      <c r="C15" s="5">
        <v>2011</v>
      </c>
      <c r="D15" s="5" t="s">
        <v>19</v>
      </c>
      <c r="E15" s="16">
        <v>20</v>
      </c>
      <c r="F15" s="17">
        <v>3.4722222222222199E-3</v>
      </c>
      <c r="G15" s="17">
        <v>6.5972222222222222E-3</v>
      </c>
      <c r="H15" s="17">
        <f t="shared" si="0"/>
        <v>3.1250000000000023E-3</v>
      </c>
      <c r="I15" s="9">
        <v>2</v>
      </c>
      <c r="J15" s="9" t="str">
        <f>VLOOKUP(C15,впр!$A$2:$C$75,3)</f>
        <v>ср.девочки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39</v>
      </c>
      <c r="C16" s="5">
        <v>2006</v>
      </c>
      <c r="D16" s="5" t="s">
        <v>19</v>
      </c>
      <c r="E16" s="16">
        <v>55</v>
      </c>
      <c r="F16" s="17">
        <v>9.5486111111111101E-3</v>
      </c>
      <c r="G16" s="17">
        <v>1.269675925925926E-2</v>
      </c>
      <c r="H16" s="17">
        <f t="shared" si="0"/>
        <v>3.1481481481481499E-3</v>
      </c>
      <c r="I16" s="9">
        <v>2</v>
      </c>
      <c r="J16" s="9" t="str">
        <f>VLOOKUP(C16,впр!$A$2:$C$75,3)</f>
        <v>ст.девушки</v>
      </c>
      <c r="K16" s="9">
        <f t="shared" si="1"/>
        <v>11</v>
      </c>
    </row>
    <row r="17" spans="1:11" s="10" customFormat="1" ht="18" customHeight="1" x14ac:dyDescent="0.25">
      <c r="A17" s="6">
        <v>12</v>
      </c>
      <c r="B17" s="11" t="s">
        <v>111</v>
      </c>
      <c r="C17" s="5">
        <v>2009</v>
      </c>
      <c r="D17" s="5" t="s">
        <v>19</v>
      </c>
      <c r="E17" s="16">
        <v>30</v>
      </c>
      <c r="F17" s="17">
        <v>5.2083333333333296E-3</v>
      </c>
      <c r="G17" s="17">
        <v>8.3564814814814804E-3</v>
      </c>
      <c r="H17" s="17">
        <f t="shared" si="0"/>
        <v>3.1481481481481508E-3</v>
      </c>
      <c r="I17" s="9">
        <v>6</v>
      </c>
      <c r="J17" s="9" t="str">
        <f>VLOOKUP(C17,впр!$A$2:$C$75,3)</f>
        <v>ср.девушки</v>
      </c>
      <c r="K17" s="9">
        <f t="shared" si="1"/>
        <v>12</v>
      </c>
    </row>
    <row r="18" spans="1:11" s="10" customFormat="1" ht="18" customHeight="1" x14ac:dyDescent="0.25">
      <c r="A18" s="6">
        <v>13</v>
      </c>
      <c r="B18" s="11" t="s">
        <v>139</v>
      </c>
      <c r="C18" s="5">
        <v>2012</v>
      </c>
      <c r="D18" s="5" t="s">
        <v>19</v>
      </c>
      <c r="E18" s="16">
        <v>6</v>
      </c>
      <c r="F18" s="17">
        <v>1.0416666666666699E-3</v>
      </c>
      <c r="G18" s="17">
        <v>4.2013888888888891E-3</v>
      </c>
      <c r="H18" s="17">
        <f t="shared" si="0"/>
        <v>3.1597222222222191E-3</v>
      </c>
      <c r="I18" s="9">
        <v>1</v>
      </c>
      <c r="J18" s="9" t="str">
        <f>VLOOKUP(C18,впр!$A$2:$C$75,3)</f>
        <v>мл.девочки</v>
      </c>
      <c r="K18" s="9">
        <f t="shared" si="1"/>
        <v>13</v>
      </c>
    </row>
    <row r="19" spans="1:11" s="10" customFormat="1" ht="18" customHeight="1" x14ac:dyDescent="0.25">
      <c r="A19" s="6">
        <v>14</v>
      </c>
      <c r="B19" s="11" t="s">
        <v>101</v>
      </c>
      <c r="C19" s="5">
        <v>2011</v>
      </c>
      <c r="D19" s="5" t="s">
        <v>30</v>
      </c>
      <c r="E19" s="16">
        <v>17</v>
      </c>
      <c r="F19" s="17">
        <v>2.9513888888888901E-3</v>
      </c>
      <c r="G19" s="17">
        <v>6.1921296296296299E-3</v>
      </c>
      <c r="H19" s="17">
        <f t="shared" si="0"/>
        <v>3.2407407407407398E-3</v>
      </c>
      <c r="I19" s="9">
        <v>3</v>
      </c>
      <c r="J19" s="9" t="str">
        <f>VLOOKUP(C19,впр!$A$2:$C$75,3)</f>
        <v>ср.девочки</v>
      </c>
      <c r="K19" s="9">
        <f t="shared" si="1"/>
        <v>14</v>
      </c>
    </row>
    <row r="20" spans="1:11" s="10" customFormat="1" ht="18" customHeight="1" x14ac:dyDescent="0.25">
      <c r="A20" s="6">
        <v>15</v>
      </c>
      <c r="B20" s="11" t="s">
        <v>102</v>
      </c>
      <c r="C20" s="5">
        <v>2012</v>
      </c>
      <c r="D20" s="5" t="s">
        <v>30</v>
      </c>
      <c r="E20" s="16">
        <v>3</v>
      </c>
      <c r="F20" s="17">
        <v>5.2083333333333333E-4</v>
      </c>
      <c r="G20" s="17">
        <v>3.7847222222222223E-3</v>
      </c>
      <c r="H20" s="17">
        <f t="shared" si="0"/>
        <v>3.2638888888888891E-3</v>
      </c>
      <c r="I20" s="9">
        <v>2</v>
      </c>
      <c r="J20" s="9" t="str">
        <f>VLOOKUP(C20,впр!$A$2:$C$75,3)</f>
        <v>мл.девочки</v>
      </c>
      <c r="K20" s="9">
        <f t="shared" si="1"/>
        <v>15</v>
      </c>
    </row>
    <row r="21" spans="1:11" s="10" customFormat="1" ht="18" customHeight="1" x14ac:dyDescent="0.25">
      <c r="A21" s="6">
        <v>16</v>
      </c>
      <c r="B21" s="11" t="s">
        <v>103</v>
      </c>
      <c r="C21" s="5">
        <v>2014</v>
      </c>
      <c r="D21" s="5" t="s">
        <v>30</v>
      </c>
      <c r="E21" s="16">
        <v>5</v>
      </c>
      <c r="F21" s="17">
        <v>8.6805555555555497E-4</v>
      </c>
      <c r="G21" s="17">
        <v>4.1435185185185186E-3</v>
      </c>
      <c r="H21" s="17">
        <f t="shared" si="0"/>
        <v>3.2754629629629635E-3</v>
      </c>
      <c r="I21" s="9">
        <v>3</v>
      </c>
      <c r="J21" s="9" t="str">
        <f>VLOOKUP(C21,впр!$A$2:$C$75,3)</f>
        <v>малыши</v>
      </c>
      <c r="K21" s="9">
        <f t="shared" si="1"/>
        <v>16</v>
      </c>
    </row>
    <row r="22" spans="1:11" s="10" customFormat="1" ht="18" customHeight="1" x14ac:dyDescent="0.25">
      <c r="A22" s="6">
        <v>17</v>
      </c>
      <c r="B22" s="11" t="s">
        <v>138</v>
      </c>
      <c r="C22" s="5">
        <v>2010</v>
      </c>
      <c r="D22" s="5" t="s">
        <v>19</v>
      </c>
      <c r="E22" s="16">
        <v>19</v>
      </c>
      <c r="F22" s="17">
        <v>3.2986111111111098E-3</v>
      </c>
      <c r="G22" s="17">
        <v>6.6435185185185182E-3</v>
      </c>
      <c r="H22" s="17">
        <f t="shared" si="0"/>
        <v>3.3449074074074084E-3</v>
      </c>
      <c r="I22" s="9">
        <v>4</v>
      </c>
      <c r="J22" s="9" t="str">
        <f>VLOOKUP(C22,впр!$A$2:$C$75,3)</f>
        <v>ср.девочки</v>
      </c>
      <c r="K22" s="9">
        <f t="shared" si="1"/>
        <v>17</v>
      </c>
    </row>
    <row r="23" spans="1:11" s="10" customFormat="1" ht="18" customHeight="1" x14ac:dyDescent="0.25">
      <c r="A23" s="6">
        <v>18</v>
      </c>
      <c r="B23" s="11" t="s">
        <v>137</v>
      </c>
      <c r="C23" s="5">
        <v>2009</v>
      </c>
      <c r="D23" s="5" t="s">
        <v>19</v>
      </c>
      <c r="E23" s="16">
        <v>31</v>
      </c>
      <c r="F23" s="17">
        <v>5.3819444444444401E-3</v>
      </c>
      <c r="G23" s="17">
        <v>8.7499999999999991E-3</v>
      </c>
      <c r="H23" s="17">
        <f t="shared" si="0"/>
        <v>3.368055555555559E-3</v>
      </c>
      <c r="I23" s="9">
        <v>7</v>
      </c>
      <c r="J23" s="9" t="str">
        <f>VLOOKUP(C23,впр!$A$2:$C$75,3)</f>
        <v>ср.девушки</v>
      </c>
      <c r="K23" s="9">
        <f t="shared" si="1"/>
        <v>18</v>
      </c>
    </row>
    <row r="24" spans="1:11" s="10" customFormat="1" ht="18" customHeight="1" x14ac:dyDescent="0.25">
      <c r="A24" s="6">
        <v>19</v>
      </c>
      <c r="B24" s="12" t="s">
        <v>88</v>
      </c>
      <c r="C24" s="13">
        <v>2006</v>
      </c>
      <c r="D24" s="14" t="s">
        <v>19</v>
      </c>
      <c r="E24" s="16">
        <v>41</v>
      </c>
      <c r="F24" s="17">
        <v>7.1180555555555502E-3</v>
      </c>
      <c r="G24" s="17">
        <v>1.0497685185185186E-2</v>
      </c>
      <c r="H24" s="17">
        <f t="shared" si="0"/>
        <v>3.3796296296296361E-3</v>
      </c>
      <c r="I24" s="9">
        <v>3</v>
      </c>
      <c r="J24" s="9" t="str">
        <f>VLOOKUP(C24,впр!$A$2:$C$75,3)</f>
        <v>ст.девушки</v>
      </c>
      <c r="K24" s="9">
        <f t="shared" si="1"/>
        <v>19</v>
      </c>
    </row>
    <row r="25" spans="1:11" s="10" customFormat="1" ht="18" customHeight="1" x14ac:dyDescent="0.25">
      <c r="A25" s="6">
        <v>20</v>
      </c>
      <c r="B25" s="11" t="s">
        <v>44</v>
      </c>
      <c r="C25" s="5">
        <v>2008</v>
      </c>
      <c r="D25" s="5" t="s">
        <v>19</v>
      </c>
      <c r="E25" s="16">
        <v>35</v>
      </c>
      <c r="F25" s="17">
        <v>6.0763888888888899E-3</v>
      </c>
      <c r="G25" s="17">
        <v>9.4675925925925917E-3</v>
      </c>
      <c r="H25" s="17">
        <f t="shared" si="0"/>
        <v>3.3912037037037018E-3</v>
      </c>
      <c r="I25" s="9">
        <v>8</v>
      </c>
      <c r="J25" s="9" t="str">
        <f>VLOOKUP(C25,впр!$A$2:$C$75,3)</f>
        <v>ср.девушки</v>
      </c>
      <c r="K25" s="9">
        <f t="shared" si="1"/>
        <v>20</v>
      </c>
    </row>
    <row r="26" spans="1:11" s="10" customFormat="1" ht="18" customHeight="1" x14ac:dyDescent="0.25">
      <c r="A26" s="6">
        <v>21</v>
      </c>
      <c r="B26" s="11" t="s">
        <v>57</v>
      </c>
      <c r="C26" s="5">
        <v>2012</v>
      </c>
      <c r="D26" s="5" t="s">
        <v>19</v>
      </c>
      <c r="E26" s="16">
        <v>9</v>
      </c>
      <c r="F26" s="17">
        <v>1.5625000000000001E-3</v>
      </c>
      <c r="G26" s="17">
        <v>4.9652777777777777E-3</v>
      </c>
      <c r="H26" s="17">
        <f t="shared" si="0"/>
        <v>3.4027777777777776E-3</v>
      </c>
      <c r="I26" s="9">
        <v>4</v>
      </c>
      <c r="J26" s="9" t="str">
        <f>VLOOKUP(C26,впр!$A$2:$C$75,3)</f>
        <v>мл.девочки</v>
      </c>
      <c r="K26" s="9">
        <f t="shared" si="1"/>
        <v>21</v>
      </c>
    </row>
    <row r="27" spans="1:11" s="10" customFormat="1" ht="18" customHeight="1" x14ac:dyDescent="0.25">
      <c r="A27" s="6">
        <v>22</v>
      </c>
      <c r="B27" s="11" t="s">
        <v>125</v>
      </c>
      <c r="C27" s="5">
        <v>2006</v>
      </c>
      <c r="D27" s="5" t="s">
        <v>19</v>
      </c>
      <c r="E27" s="16">
        <v>37</v>
      </c>
      <c r="F27" s="17">
        <v>6.42361111111111E-3</v>
      </c>
      <c r="G27" s="17">
        <v>9.8379629629629633E-3</v>
      </c>
      <c r="H27" s="17">
        <f t="shared" si="0"/>
        <v>3.4143518518518533E-3</v>
      </c>
      <c r="I27" s="9">
        <v>4</v>
      </c>
      <c r="J27" s="9" t="str">
        <f>VLOOKUP(C27,впр!$A$2:$C$75,3)</f>
        <v>ст.девушки</v>
      </c>
      <c r="K27" s="9">
        <f t="shared" si="1"/>
        <v>22</v>
      </c>
    </row>
    <row r="28" spans="1:11" s="10" customFormat="1" ht="18" customHeight="1" x14ac:dyDescent="0.25">
      <c r="A28" s="6">
        <v>23</v>
      </c>
      <c r="B28" s="11" t="s">
        <v>77</v>
      </c>
      <c r="C28" s="5">
        <v>2010</v>
      </c>
      <c r="D28" s="5" t="s">
        <v>19</v>
      </c>
      <c r="E28" s="16">
        <v>23</v>
      </c>
      <c r="F28" s="17">
        <v>3.99305555555555E-3</v>
      </c>
      <c r="G28" s="17">
        <v>7.4421296296296293E-3</v>
      </c>
      <c r="H28" s="17">
        <f t="shared" si="0"/>
        <v>3.4490740740740792E-3</v>
      </c>
      <c r="I28" s="9">
        <v>5</v>
      </c>
      <c r="J28" s="9" t="str">
        <f>VLOOKUP(C28,впр!$A$2:$C$75,3)</f>
        <v>ср.девочки</v>
      </c>
      <c r="K28" s="9">
        <f t="shared" si="1"/>
        <v>23</v>
      </c>
    </row>
    <row r="29" spans="1:11" s="10" customFormat="1" ht="18" customHeight="1" x14ac:dyDescent="0.25">
      <c r="A29" s="6">
        <v>24</v>
      </c>
      <c r="B29" s="11" t="s">
        <v>126</v>
      </c>
      <c r="C29" s="5">
        <v>2011</v>
      </c>
      <c r="D29" s="5" t="s">
        <v>19</v>
      </c>
      <c r="E29" s="16">
        <v>22</v>
      </c>
      <c r="F29" s="17">
        <v>3.81944444444444E-3</v>
      </c>
      <c r="G29" s="17">
        <v>7.2916666666666659E-3</v>
      </c>
      <c r="H29" s="17">
        <f t="shared" si="0"/>
        <v>3.4722222222222259E-3</v>
      </c>
      <c r="I29" s="9">
        <v>6</v>
      </c>
      <c r="J29" s="9" t="str">
        <f>VLOOKUP(C29,впр!$A$2:$C$75,3)</f>
        <v>ср.девочки</v>
      </c>
      <c r="K29" s="9">
        <f t="shared" si="1"/>
        <v>24</v>
      </c>
    </row>
    <row r="30" spans="1:11" s="10" customFormat="1" ht="18" customHeight="1" x14ac:dyDescent="0.25">
      <c r="A30" s="6">
        <v>25</v>
      </c>
      <c r="B30" s="11" t="s">
        <v>75</v>
      </c>
      <c r="C30" s="5">
        <v>1988</v>
      </c>
      <c r="D30" s="5" t="s">
        <v>19</v>
      </c>
      <c r="E30" s="16">
        <v>59</v>
      </c>
      <c r="F30" s="17">
        <v>1.00694444444444E-2</v>
      </c>
      <c r="G30" s="17">
        <v>1.3611111111111114E-2</v>
      </c>
      <c r="H30" s="17">
        <f t="shared" si="0"/>
        <v>3.5416666666667138E-3</v>
      </c>
      <c r="I30" s="9">
        <v>1</v>
      </c>
      <c r="J30" s="9" t="str">
        <f>VLOOKUP(C30,впр!$A$2:$C$75,3)</f>
        <v>женщины</v>
      </c>
      <c r="K30" s="9">
        <f t="shared" si="1"/>
        <v>25</v>
      </c>
    </row>
    <row r="31" spans="1:11" s="10" customFormat="1" ht="18" customHeight="1" x14ac:dyDescent="0.25">
      <c r="A31" s="6">
        <v>26</v>
      </c>
      <c r="B31" s="11" t="s">
        <v>58</v>
      </c>
      <c r="C31" s="5">
        <v>2006</v>
      </c>
      <c r="D31" s="5" t="s">
        <v>19</v>
      </c>
      <c r="E31" s="16">
        <v>38</v>
      </c>
      <c r="F31" s="17">
        <v>6.5972222222222196E-3</v>
      </c>
      <c r="G31" s="17">
        <v>1.0162037037037037E-2</v>
      </c>
      <c r="H31" s="17">
        <f t="shared" si="0"/>
        <v>3.5648148148148175E-3</v>
      </c>
      <c r="I31" s="9">
        <v>5</v>
      </c>
      <c r="J31" s="9" t="str">
        <f>VLOOKUP(C31,впр!$A$2:$C$75,3)</f>
        <v>ст.девушки</v>
      </c>
      <c r="K31" s="9">
        <f t="shared" si="1"/>
        <v>26</v>
      </c>
    </row>
    <row r="32" spans="1:11" s="10" customFormat="1" ht="18" customHeight="1" x14ac:dyDescent="0.25">
      <c r="A32" s="6">
        <v>27</v>
      </c>
      <c r="B32" s="11" t="s">
        <v>43</v>
      </c>
      <c r="C32" s="5">
        <v>2008</v>
      </c>
      <c r="D32" s="5" t="s">
        <v>19</v>
      </c>
      <c r="E32" s="16">
        <v>36</v>
      </c>
      <c r="F32" s="17">
        <v>6.2500000000000003E-3</v>
      </c>
      <c r="G32" s="17">
        <v>9.8611111111111104E-3</v>
      </c>
      <c r="H32" s="17">
        <f t="shared" si="0"/>
        <v>3.6111111111111101E-3</v>
      </c>
      <c r="I32" s="9">
        <v>9</v>
      </c>
      <c r="J32" s="9" t="str">
        <f>VLOOKUP(C32,впр!$A$2:$C$75,3)</f>
        <v>ср.девушки</v>
      </c>
      <c r="K32" s="9">
        <f t="shared" si="1"/>
        <v>27</v>
      </c>
    </row>
    <row r="33" spans="1:11" s="10" customFormat="1" ht="18" customHeight="1" x14ac:dyDescent="0.25">
      <c r="A33" s="6">
        <v>28</v>
      </c>
      <c r="B33" s="11" t="s">
        <v>29</v>
      </c>
      <c r="C33" s="5">
        <v>2008</v>
      </c>
      <c r="D33" s="5" t="s">
        <v>19</v>
      </c>
      <c r="E33" s="16">
        <v>24</v>
      </c>
      <c r="F33" s="17">
        <v>4.1666666666666597E-3</v>
      </c>
      <c r="G33" s="17">
        <v>7.789351851851852E-3</v>
      </c>
      <c r="H33" s="17">
        <f t="shared" si="0"/>
        <v>3.6226851851851923E-3</v>
      </c>
      <c r="I33" s="9">
        <v>10</v>
      </c>
      <c r="J33" s="9" t="str">
        <f>VLOOKUP(C33,впр!$A$2:$C$75,3)</f>
        <v>ср.девушки</v>
      </c>
      <c r="K33" s="9">
        <f t="shared" si="1"/>
        <v>28</v>
      </c>
    </row>
    <row r="34" spans="1:11" s="10" customFormat="1" ht="18" customHeight="1" x14ac:dyDescent="0.25">
      <c r="A34" s="6">
        <v>29</v>
      </c>
      <c r="B34" s="11" t="s">
        <v>133</v>
      </c>
      <c r="C34" s="5">
        <v>2013</v>
      </c>
      <c r="D34" s="5" t="s">
        <v>19</v>
      </c>
      <c r="E34" s="16">
        <v>2</v>
      </c>
      <c r="F34" s="17">
        <v>3.4722222222222224E-4</v>
      </c>
      <c r="G34" s="17">
        <v>3.9930555555555561E-3</v>
      </c>
      <c r="H34" s="17">
        <f t="shared" si="0"/>
        <v>3.6458333333333338E-3</v>
      </c>
      <c r="I34" s="9">
        <v>5</v>
      </c>
      <c r="J34" s="9" t="str">
        <f>VLOOKUP(C34,впр!$A$2:$C$75,3)</f>
        <v>мл.девочки</v>
      </c>
      <c r="K34" s="9">
        <f t="shared" si="1"/>
        <v>29</v>
      </c>
    </row>
    <row r="35" spans="1:11" s="10" customFormat="1" ht="18" customHeight="1" x14ac:dyDescent="0.25">
      <c r="A35" s="6">
        <v>30</v>
      </c>
      <c r="B35" s="11" t="s">
        <v>66</v>
      </c>
      <c r="C35" s="5">
        <v>2006</v>
      </c>
      <c r="D35" s="5" t="s">
        <v>19</v>
      </c>
      <c r="E35" s="16">
        <v>47</v>
      </c>
      <c r="F35" s="17">
        <v>8.1597222222222193E-3</v>
      </c>
      <c r="G35" s="17">
        <v>1.1805555555555555E-2</v>
      </c>
      <c r="H35" s="17">
        <f t="shared" si="0"/>
        <v>3.645833333333336E-3</v>
      </c>
      <c r="I35" s="9">
        <v>6</v>
      </c>
      <c r="J35" s="9" t="str">
        <f>VLOOKUP(C35,впр!$A$2:$C$75,3)</f>
        <v>ст.девушки</v>
      </c>
      <c r="K35" s="9">
        <f t="shared" si="1"/>
        <v>30</v>
      </c>
    </row>
    <row r="36" spans="1:11" s="10" customFormat="1" ht="18" customHeight="1" x14ac:dyDescent="0.25">
      <c r="A36" s="6">
        <v>31</v>
      </c>
      <c r="B36" s="11" t="s">
        <v>83</v>
      </c>
      <c r="C36" s="5">
        <v>2009</v>
      </c>
      <c r="D36" s="5" t="s">
        <v>19</v>
      </c>
      <c r="E36" s="16">
        <v>32</v>
      </c>
      <c r="F36" s="17">
        <v>5.5555555555555497E-3</v>
      </c>
      <c r="G36" s="17">
        <v>9.2129629629629627E-3</v>
      </c>
      <c r="H36" s="17">
        <f t="shared" si="0"/>
        <v>3.657407407407413E-3</v>
      </c>
      <c r="I36" s="9">
        <v>11</v>
      </c>
      <c r="J36" s="9" t="str">
        <f>VLOOKUP(C36,впр!$A$2:$C$75,3)</f>
        <v>ср.девушки</v>
      </c>
      <c r="K36" s="9">
        <f t="shared" si="1"/>
        <v>31</v>
      </c>
    </row>
    <row r="37" spans="1:11" s="10" customFormat="1" ht="18" customHeight="1" x14ac:dyDescent="0.25">
      <c r="A37" s="6">
        <v>32</v>
      </c>
      <c r="B37" s="12" t="s">
        <v>128</v>
      </c>
      <c r="C37" s="13">
        <v>2006</v>
      </c>
      <c r="D37" s="13" t="s">
        <v>19</v>
      </c>
      <c r="E37" s="16">
        <v>39</v>
      </c>
      <c r="F37" s="17">
        <v>6.7708333333333301E-3</v>
      </c>
      <c r="G37" s="17">
        <v>1.0462962962962964E-2</v>
      </c>
      <c r="H37" s="17">
        <f t="shared" si="0"/>
        <v>3.6921296296296337E-3</v>
      </c>
      <c r="I37" s="9">
        <v>7</v>
      </c>
      <c r="J37" s="9" t="str">
        <f>VLOOKUP(C37,впр!$A$2:$C$75,3)</f>
        <v>ст.девушки</v>
      </c>
      <c r="K37" s="9">
        <f t="shared" si="1"/>
        <v>32</v>
      </c>
    </row>
    <row r="38" spans="1:11" s="10" customFormat="1" ht="18" customHeight="1" x14ac:dyDescent="0.25">
      <c r="A38" s="6">
        <v>33</v>
      </c>
      <c r="B38" s="11" t="s">
        <v>130</v>
      </c>
      <c r="C38" s="5">
        <v>2013</v>
      </c>
      <c r="D38" s="5" t="s">
        <v>19</v>
      </c>
      <c r="E38" s="16">
        <v>8</v>
      </c>
      <c r="F38" s="17">
        <v>1.38888888888889E-3</v>
      </c>
      <c r="G38" s="17">
        <v>5.185185185185185E-3</v>
      </c>
      <c r="H38" s="17">
        <f t="shared" ref="H38:H69" si="2">G38-F38</f>
        <v>3.796296296296295E-3</v>
      </c>
      <c r="I38" s="9">
        <v>6</v>
      </c>
      <c r="J38" s="9" t="str">
        <f>VLOOKUP(C38,впр!$A$2:$C$75,3)</f>
        <v>мл.девочки</v>
      </c>
      <c r="K38" s="9">
        <f t="shared" ref="K38:K62" si="3">RANK(H38,$H$6:$H$62,1)</f>
        <v>33</v>
      </c>
    </row>
    <row r="39" spans="1:11" s="10" customFormat="1" ht="18" customHeight="1" x14ac:dyDescent="0.25">
      <c r="A39" s="6">
        <v>34</v>
      </c>
      <c r="B39" s="11" t="s">
        <v>28</v>
      </c>
      <c r="C39" s="5">
        <v>2008</v>
      </c>
      <c r="D39" s="5" t="s">
        <v>19</v>
      </c>
      <c r="E39" s="16">
        <v>34</v>
      </c>
      <c r="F39" s="17">
        <v>5.9027777777777698E-3</v>
      </c>
      <c r="G39" s="17">
        <v>9.7222222222222224E-3</v>
      </c>
      <c r="H39" s="17">
        <f t="shared" si="2"/>
        <v>3.8194444444444526E-3</v>
      </c>
      <c r="I39" s="9">
        <v>12</v>
      </c>
      <c r="J39" s="9" t="str">
        <f>VLOOKUP(C39,впр!$A$2:$C$75,3)</f>
        <v>ср.девушки</v>
      </c>
      <c r="K39" s="9">
        <f t="shared" si="3"/>
        <v>34</v>
      </c>
    </row>
    <row r="40" spans="1:11" s="10" customFormat="1" ht="18" customHeight="1" x14ac:dyDescent="0.25">
      <c r="A40" s="6">
        <v>35</v>
      </c>
      <c r="B40" s="11" t="s">
        <v>110</v>
      </c>
      <c r="C40" s="5">
        <v>2010</v>
      </c>
      <c r="D40" s="5" t="s">
        <v>19</v>
      </c>
      <c r="E40" s="16">
        <v>21</v>
      </c>
      <c r="F40" s="17">
        <v>3.6458333333333299E-3</v>
      </c>
      <c r="G40" s="17">
        <v>7.6041666666666662E-3</v>
      </c>
      <c r="H40" s="17">
        <f t="shared" si="2"/>
        <v>3.9583333333333363E-3</v>
      </c>
      <c r="I40" s="9">
        <v>7</v>
      </c>
      <c r="J40" s="9" t="str">
        <f>VLOOKUP(C40,впр!$A$2:$C$75,3)</f>
        <v>ср.девочки</v>
      </c>
      <c r="K40" s="9">
        <f t="shared" si="3"/>
        <v>35</v>
      </c>
    </row>
    <row r="41" spans="1:11" s="10" customFormat="1" ht="18" customHeight="1" x14ac:dyDescent="0.25">
      <c r="A41" s="6">
        <v>36</v>
      </c>
      <c r="B41" s="12" t="s">
        <v>38</v>
      </c>
      <c r="C41" s="13">
        <v>2006</v>
      </c>
      <c r="D41" s="13" t="s">
        <v>19</v>
      </c>
      <c r="E41" s="16">
        <v>48</v>
      </c>
      <c r="F41" s="17">
        <v>8.3333333333333297E-3</v>
      </c>
      <c r="G41" s="17">
        <v>1.2291666666666666E-2</v>
      </c>
      <c r="H41" s="17">
        <f t="shared" si="2"/>
        <v>3.9583333333333363E-3</v>
      </c>
      <c r="I41" s="9">
        <v>8</v>
      </c>
      <c r="J41" s="9" t="str">
        <f>VLOOKUP(C41,впр!$A$2:$C$75,3)</f>
        <v>ст.девушки</v>
      </c>
      <c r="K41" s="9">
        <f t="shared" si="3"/>
        <v>35</v>
      </c>
    </row>
    <row r="42" spans="1:11" s="10" customFormat="1" ht="18" customHeight="1" x14ac:dyDescent="0.25">
      <c r="A42" s="6">
        <v>37</v>
      </c>
      <c r="B42" s="11" t="s">
        <v>79</v>
      </c>
      <c r="C42" s="5">
        <v>2012</v>
      </c>
      <c r="D42" s="5" t="s">
        <v>19</v>
      </c>
      <c r="E42" s="16">
        <v>7</v>
      </c>
      <c r="F42" s="17">
        <v>1.21527777777778E-3</v>
      </c>
      <c r="G42" s="17">
        <v>5.185185185185185E-3</v>
      </c>
      <c r="H42" s="17">
        <f t="shared" si="2"/>
        <v>3.9699074074074046E-3</v>
      </c>
      <c r="I42" s="9">
        <v>7</v>
      </c>
      <c r="J42" s="9" t="str">
        <f>VLOOKUP(C42,впр!$A$2:$C$75,3)</f>
        <v>мл.девочки</v>
      </c>
      <c r="K42" s="9">
        <f t="shared" si="3"/>
        <v>37</v>
      </c>
    </row>
    <row r="43" spans="1:11" s="10" customFormat="1" ht="18" customHeight="1" x14ac:dyDescent="0.25">
      <c r="A43" s="6">
        <v>38</v>
      </c>
      <c r="B43" s="12" t="s">
        <v>72</v>
      </c>
      <c r="C43" s="13">
        <v>2013</v>
      </c>
      <c r="D43" s="14" t="s">
        <v>19</v>
      </c>
      <c r="E43" s="16">
        <v>10</v>
      </c>
      <c r="F43" s="17">
        <v>1.7361111111111099E-3</v>
      </c>
      <c r="G43" s="17">
        <v>5.7638888888888887E-3</v>
      </c>
      <c r="H43" s="17">
        <f t="shared" si="2"/>
        <v>4.0277777777777786E-3</v>
      </c>
      <c r="I43" s="9">
        <v>8</v>
      </c>
      <c r="J43" s="9" t="str">
        <f>VLOOKUP(C43,впр!$A$2:$C$75,3)</f>
        <v>мл.девочки</v>
      </c>
      <c r="K43" s="9">
        <f t="shared" si="3"/>
        <v>38</v>
      </c>
    </row>
    <row r="44" spans="1:11" s="10" customFormat="1" ht="18" customHeight="1" x14ac:dyDescent="0.25">
      <c r="A44" s="6">
        <v>39</v>
      </c>
      <c r="B44" s="11" t="s">
        <v>107</v>
      </c>
      <c r="C44" s="5">
        <v>2011</v>
      </c>
      <c r="D44" s="5" t="s">
        <v>19</v>
      </c>
      <c r="E44" s="16">
        <v>15</v>
      </c>
      <c r="F44" s="17">
        <v>2.60416666666666E-3</v>
      </c>
      <c r="G44" s="17">
        <v>6.6319444444444446E-3</v>
      </c>
      <c r="H44" s="17">
        <f t="shared" si="2"/>
        <v>4.0277777777777846E-3</v>
      </c>
      <c r="I44" s="9">
        <v>8</v>
      </c>
      <c r="J44" s="9" t="str">
        <f>VLOOKUP(C44,впр!$A$2:$C$75,3)</f>
        <v>ср.девочки</v>
      </c>
      <c r="K44" s="9">
        <f t="shared" si="3"/>
        <v>39</v>
      </c>
    </row>
    <row r="45" spans="1:11" s="10" customFormat="1" ht="18" customHeight="1" x14ac:dyDescent="0.25">
      <c r="A45" s="6">
        <v>40</v>
      </c>
      <c r="B45" s="11" t="s">
        <v>108</v>
      </c>
      <c r="C45" s="13">
        <v>2010</v>
      </c>
      <c r="D45" s="14" t="s">
        <v>19</v>
      </c>
      <c r="E45" s="16">
        <v>14</v>
      </c>
      <c r="F45" s="17">
        <v>2.43055555555555E-3</v>
      </c>
      <c r="G45" s="17">
        <v>6.5393518518518517E-3</v>
      </c>
      <c r="H45" s="17">
        <f t="shared" si="2"/>
        <v>4.1087962962963014E-3</v>
      </c>
      <c r="I45" s="9">
        <v>9</v>
      </c>
      <c r="J45" s="9" t="str">
        <f>VLOOKUP(C45,впр!$A$2:$C$75,3)</f>
        <v>ср.девочки</v>
      </c>
      <c r="K45" s="9">
        <f t="shared" si="3"/>
        <v>40</v>
      </c>
    </row>
    <row r="46" spans="1:11" s="10" customFormat="1" ht="18" customHeight="1" x14ac:dyDescent="0.25">
      <c r="A46" s="6">
        <v>41</v>
      </c>
      <c r="B46" s="11" t="s">
        <v>143</v>
      </c>
      <c r="C46" s="5">
        <v>2013</v>
      </c>
      <c r="D46" s="5" t="s">
        <v>19</v>
      </c>
      <c r="E46" s="16">
        <v>4</v>
      </c>
      <c r="F46" s="17">
        <v>6.9444444444444404E-4</v>
      </c>
      <c r="G46" s="17">
        <v>4.8611111111111112E-3</v>
      </c>
      <c r="H46" s="17">
        <f t="shared" si="2"/>
        <v>4.1666666666666675E-3</v>
      </c>
      <c r="I46" s="9">
        <v>9</v>
      </c>
      <c r="J46" s="9" t="str">
        <f>VLOOKUP(C46,впр!$A$2:$C$75,3)</f>
        <v>мл.девочки</v>
      </c>
      <c r="K46" s="9">
        <f t="shared" si="3"/>
        <v>41</v>
      </c>
    </row>
    <row r="47" spans="1:11" s="10" customFormat="1" ht="18" customHeight="1" x14ac:dyDescent="0.25">
      <c r="A47" s="6">
        <v>42</v>
      </c>
      <c r="B47" s="15" t="s">
        <v>87</v>
      </c>
      <c r="C47" s="14">
        <v>2006</v>
      </c>
      <c r="D47" s="14" t="s">
        <v>19</v>
      </c>
      <c r="E47" s="16">
        <v>43</v>
      </c>
      <c r="F47" s="17">
        <v>7.4652777777777703E-3</v>
      </c>
      <c r="G47" s="17">
        <v>1.1655092592592594E-2</v>
      </c>
      <c r="H47" s="17">
        <f t="shared" si="2"/>
        <v>4.1898148148148233E-3</v>
      </c>
      <c r="I47" s="9">
        <v>9</v>
      </c>
      <c r="J47" s="9" t="str">
        <f>VLOOKUP(C47,впр!$A$2:$C$75,3)</f>
        <v>ст.девушки</v>
      </c>
      <c r="K47" s="9">
        <f t="shared" si="3"/>
        <v>42</v>
      </c>
    </row>
    <row r="48" spans="1:11" s="10" customFormat="1" ht="18" customHeight="1" x14ac:dyDescent="0.25">
      <c r="A48" s="6">
        <v>43</v>
      </c>
      <c r="B48" s="11" t="s">
        <v>41</v>
      </c>
      <c r="C48" s="5">
        <v>2006</v>
      </c>
      <c r="D48" s="5" t="s">
        <v>19</v>
      </c>
      <c r="E48" s="16">
        <v>46</v>
      </c>
      <c r="F48" s="17">
        <v>7.9861111111111105E-3</v>
      </c>
      <c r="G48" s="17">
        <v>1.2280092592592592E-2</v>
      </c>
      <c r="H48" s="17">
        <f t="shared" si="2"/>
        <v>4.293981481481482E-3</v>
      </c>
      <c r="I48" s="9">
        <v>10</v>
      </c>
      <c r="J48" s="9" t="str">
        <f>VLOOKUP(C48,впр!$A$2:$C$75,3)</f>
        <v>ст.девушки</v>
      </c>
      <c r="K48" s="9">
        <f t="shared" si="3"/>
        <v>43</v>
      </c>
    </row>
    <row r="49" spans="1:11" s="10" customFormat="1" ht="18" customHeight="1" x14ac:dyDescent="0.25">
      <c r="A49" s="6">
        <v>44</v>
      </c>
      <c r="B49" s="11" t="s">
        <v>116</v>
      </c>
      <c r="C49" s="5">
        <v>2006</v>
      </c>
      <c r="D49" s="5" t="s">
        <v>19</v>
      </c>
      <c r="E49" s="16">
        <v>40</v>
      </c>
      <c r="F49" s="17">
        <v>6.9444444444444397E-3</v>
      </c>
      <c r="G49" s="17">
        <v>1.1296296296296296E-2</v>
      </c>
      <c r="H49" s="17">
        <f t="shared" si="2"/>
        <v>4.3518518518518559E-3</v>
      </c>
      <c r="I49" s="9">
        <v>11</v>
      </c>
      <c r="J49" s="9" t="str">
        <f>VLOOKUP(C49,впр!$A$2:$C$75,3)</f>
        <v>ст.девушки</v>
      </c>
      <c r="K49" s="9">
        <f t="shared" si="3"/>
        <v>44</v>
      </c>
    </row>
    <row r="50" spans="1:11" s="10" customFormat="1" ht="18" customHeight="1" x14ac:dyDescent="0.25">
      <c r="A50" s="6">
        <v>45</v>
      </c>
      <c r="B50" s="11" t="s">
        <v>89</v>
      </c>
      <c r="C50" s="5">
        <v>2006</v>
      </c>
      <c r="D50" s="5" t="s">
        <v>19</v>
      </c>
      <c r="E50" s="16">
        <v>42</v>
      </c>
      <c r="F50" s="17">
        <v>7.2916666666666598E-3</v>
      </c>
      <c r="G50" s="17">
        <v>1.1678240740740741E-2</v>
      </c>
      <c r="H50" s="17">
        <f t="shared" si="2"/>
        <v>4.3865740740740809E-3</v>
      </c>
      <c r="I50" s="9">
        <v>12</v>
      </c>
      <c r="J50" s="9" t="str">
        <f>VLOOKUP(C50,впр!$A$2:$C$75,3)</f>
        <v>ст.девушки</v>
      </c>
      <c r="K50" s="9">
        <f t="shared" si="3"/>
        <v>45</v>
      </c>
    </row>
    <row r="51" spans="1:11" s="10" customFormat="1" ht="18" customHeight="1" x14ac:dyDescent="0.25">
      <c r="A51" s="6">
        <v>46</v>
      </c>
      <c r="B51" s="12" t="s">
        <v>117</v>
      </c>
      <c r="C51" s="13">
        <v>2010</v>
      </c>
      <c r="D51" s="13" t="s">
        <v>19</v>
      </c>
      <c r="E51" s="16">
        <v>13</v>
      </c>
      <c r="F51" s="17">
        <v>2.2569444444444399E-3</v>
      </c>
      <c r="G51" s="17">
        <v>6.7129629629629622E-3</v>
      </c>
      <c r="H51" s="17">
        <f t="shared" si="2"/>
        <v>4.4560185185185223E-3</v>
      </c>
      <c r="I51" s="9">
        <v>10</v>
      </c>
      <c r="J51" s="9" t="str">
        <f>VLOOKUP(C51,впр!$A$2:$C$75,3)</f>
        <v>ср.девочки</v>
      </c>
      <c r="K51" s="9">
        <f t="shared" si="3"/>
        <v>46</v>
      </c>
    </row>
    <row r="52" spans="1:11" s="10" customFormat="1" ht="18" customHeight="1" x14ac:dyDescent="0.25">
      <c r="A52" s="6">
        <v>47</v>
      </c>
      <c r="B52" s="12" t="s">
        <v>109</v>
      </c>
      <c r="C52" s="5">
        <v>2010</v>
      </c>
      <c r="D52" s="5" t="s">
        <v>19</v>
      </c>
      <c r="E52" s="16">
        <v>18</v>
      </c>
      <c r="F52" s="17">
        <v>3.1250000000000002E-3</v>
      </c>
      <c r="G52" s="17">
        <v>7.6388888888888886E-3</v>
      </c>
      <c r="H52" s="17">
        <f t="shared" si="2"/>
        <v>4.5138888888888885E-3</v>
      </c>
      <c r="I52" s="9">
        <v>11</v>
      </c>
      <c r="J52" s="9" t="str">
        <f>VLOOKUP(C52,впр!$A$2:$C$75,3)</f>
        <v>ср.девочки</v>
      </c>
      <c r="K52" s="9">
        <f t="shared" si="3"/>
        <v>47</v>
      </c>
    </row>
    <row r="53" spans="1:11" s="10" customFormat="1" ht="18" customHeight="1" x14ac:dyDescent="0.25">
      <c r="A53" s="6">
        <v>48</v>
      </c>
      <c r="B53" s="11" t="s">
        <v>82</v>
      </c>
      <c r="C53" s="5">
        <v>2006</v>
      </c>
      <c r="D53" s="5" t="s">
        <v>19</v>
      </c>
      <c r="E53" s="16">
        <v>49</v>
      </c>
      <c r="F53" s="17">
        <v>8.5069444444444402E-3</v>
      </c>
      <c r="G53" s="17">
        <v>1.3368055555555557E-2</v>
      </c>
      <c r="H53" s="17">
        <f t="shared" si="2"/>
        <v>4.8611111111111164E-3</v>
      </c>
      <c r="I53" s="9">
        <v>13</v>
      </c>
      <c r="J53" s="9" t="str">
        <f>VLOOKUP(C53,впр!$A$2:$C$75,3)</f>
        <v>ст.девушки</v>
      </c>
      <c r="K53" s="9">
        <f t="shared" si="3"/>
        <v>48</v>
      </c>
    </row>
    <row r="54" spans="1:11" s="10" customFormat="1" ht="18" customHeight="1" x14ac:dyDescent="0.25">
      <c r="A54" s="6">
        <v>49</v>
      </c>
      <c r="B54" s="11" t="s">
        <v>76</v>
      </c>
      <c r="C54" s="13">
        <v>2010</v>
      </c>
      <c r="D54" s="13" t="s">
        <v>19</v>
      </c>
      <c r="E54" s="16">
        <v>16</v>
      </c>
      <c r="F54" s="17">
        <v>2.7777777777777801E-3</v>
      </c>
      <c r="G54" s="17">
        <v>7.6620370370370366E-3</v>
      </c>
      <c r="H54" s="17">
        <f t="shared" si="2"/>
        <v>4.8842592592592566E-3</v>
      </c>
      <c r="I54" s="9">
        <v>12</v>
      </c>
      <c r="J54" s="9" t="str">
        <f>VLOOKUP(C54,впр!$A$2:$C$75,3)</f>
        <v>ср.девочки</v>
      </c>
      <c r="K54" s="9">
        <f t="shared" si="3"/>
        <v>49</v>
      </c>
    </row>
    <row r="55" spans="1:11" s="10" customFormat="1" ht="18" customHeight="1" x14ac:dyDescent="0.25">
      <c r="A55" s="6">
        <v>50</v>
      </c>
      <c r="B55" s="11" t="s">
        <v>59</v>
      </c>
      <c r="C55" s="4">
        <v>2006</v>
      </c>
      <c r="D55" s="5" t="s">
        <v>19</v>
      </c>
      <c r="E55" s="16">
        <v>54</v>
      </c>
      <c r="F55" s="17">
        <v>9.3749999999999997E-3</v>
      </c>
      <c r="G55" s="17">
        <v>1.4328703703703703E-2</v>
      </c>
      <c r="H55" s="17">
        <f t="shared" si="2"/>
        <v>4.9537037037037032E-3</v>
      </c>
      <c r="I55" s="9">
        <v>14</v>
      </c>
      <c r="J55" s="9" t="str">
        <f>VLOOKUP(C55,впр!$A$2:$C$75,3)</f>
        <v>ст.девушки</v>
      </c>
      <c r="K55" s="9">
        <f t="shared" si="3"/>
        <v>50</v>
      </c>
    </row>
    <row r="56" spans="1:11" s="10" customFormat="1" ht="18" customHeight="1" x14ac:dyDescent="0.25">
      <c r="A56" s="6">
        <v>51</v>
      </c>
      <c r="B56" s="11" t="s">
        <v>129</v>
      </c>
      <c r="C56" s="5">
        <v>2006</v>
      </c>
      <c r="D56" s="5" t="s">
        <v>19</v>
      </c>
      <c r="E56" s="16">
        <v>45</v>
      </c>
      <c r="F56" s="17">
        <v>7.8125E-3</v>
      </c>
      <c r="G56" s="17">
        <v>1.2800925925925926E-2</v>
      </c>
      <c r="H56" s="17">
        <f t="shared" si="2"/>
        <v>4.9884259259259257E-3</v>
      </c>
      <c r="I56" s="9">
        <v>15</v>
      </c>
      <c r="J56" s="9" t="str">
        <f>VLOOKUP(C56,впр!$A$2:$C$75,3)</f>
        <v>ст.девушки</v>
      </c>
      <c r="K56" s="9">
        <f t="shared" si="3"/>
        <v>51</v>
      </c>
    </row>
    <row r="57" spans="1:11" s="10" customFormat="1" ht="18" customHeight="1" x14ac:dyDescent="0.25">
      <c r="A57" s="6">
        <v>52</v>
      </c>
      <c r="B57" s="11" t="s">
        <v>73</v>
      </c>
      <c r="C57" s="5">
        <v>2013</v>
      </c>
      <c r="D57" s="5" t="s">
        <v>19</v>
      </c>
      <c r="E57" s="16">
        <v>11</v>
      </c>
      <c r="F57" s="17">
        <v>1.90972222222222E-3</v>
      </c>
      <c r="G57" s="17">
        <v>7.0254629629629634E-3</v>
      </c>
      <c r="H57" s="17">
        <f t="shared" si="2"/>
        <v>5.1157407407407436E-3</v>
      </c>
      <c r="I57" s="9">
        <v>10</v>
      </c>
      <c r="J57" s="9" t="str">
        <f>VLOOKUP(C57,впр!$A$2:$C$75,3)</f>
        <v>мл.девочки</v>
      </c>
      <c r="K57" s="9">
        <f t="shared" si="3"/>
        <v>52</v>
      </c>
    </row>
    <row r="58" spans="1:11" s="10" customFormat="1" ht="18" customHeight="1" x14ac:dyDescent="0.25">
      <c r="A58" s="6">
        <v>53</v>
      </c>
      <c r="B58" s="11" t="s">
        <v>142</v>
      </c>
      <c r="C58" s="5">
        <v>2006</v>
      </c>
      <c r="D58" s="5" t="s">
        <v>19</v>
      </c>
      <c r="E58" s="16">
        <v>52</v>
      </c>
      <c r="F58" s="17">
        <v>9.02777777777777E-3</v>
      </c>
      <c r="G58" s="17">
        <v>1.4166666666666666E-2</v>
      </c>
      <c r="H58" s="17">
        <f t="shared" si="2"/>
        <v>5.138888888888896E-3</v>
      </c>
      <c r="I58" s="9">
        <v>16</v>
      </c>
      <c r="J58" s="9" t="str">
        <f>VLOOKUP(C58,впр!$A$2:$C$75,3)</f>
        <v>ст.девушки</v>
      </c>
      <c r="K58" s="9">
        <f t="shared" si="3"/>
        <v>53</v>
      </c>
    </row>
    <row r="59" spans="1:11" s="10" customFormat="1" ht="18" customHeight="1" x14ac:dyDescent="0.25">
      <c r="A59" s="6">
        <v>54</v>
      </c>
      <c r="B59" s="11" t="s">
        <v>124</v>
      </c>
      <c r="C59" s="5">
        <v>2006</v>
      </c>
      <c r="D59" s="5" t="s">
        <v>19</v>
      </c>
      <c r="E59" s="16">
        <v>44</v>
      </c>
      <c r="F59" s="17">
        <v>7.6388888888888904E-3</v>
      </c>
      <c r="G59" s="17">
        <v>1.2789351851851852E-2</v>
      </c>
      <c r="H59" s="17">
        <f t="shared" si="2"/>
        <v>5.1504629629629617E-3</v>
      </c>
      <c r="I59" s="9">
        <v>17</v>
      </c>
      <c r="J59" s="9" t="str">
        <f>VLOOKUP(C59,впр!$A$2:$C$75,3)</f>
        <v>ст.девушки</v>
      </c>
      <c r="K59" s="9">
        <f t="shared" si="3"/>
        <v>54</v>
      </c>
    </row>
    <row r="60" spans="1:11" s="10" customFormat="1" ht="18" customHeight="1" x14ac:dyDescent="0.25">
      <c r="A60" s="6">
        <v>55</v>
      </c>
      <c r="B60" s="12" t="s">
        <v>135</v>
      </c>
      <c r="C60" s="5">
        <v>2006</v>
      </c>
      <c r="D60" s="5" t="s">
        <v>19</v>
      </c>
      <c r="E60" s="16">
        <v>51</v>
      </c>
      <c r="F60" s="17">
        <v>8.8541666666666595E-3</v>
      </c>
      <c r="G60" s="17">
        <v>1.4178240740740741E-2</v>
      </c>
      <c r="H60" s="17">
        <f t="shared" si="2"/>
        <v>5.3240740740740818E-3</v>
      </c>
      <c r="I60" s="9">
        <v>18</v>
      </c>
      <c r="J60" s="9" t="str">
        <f>VLOOKUP(C60,впр!$A$2:$C$75,3)</f>
        <v>ст.девушки</v>
      </c>
      <c r="K60" s="9">
        <f t="shared" si="3"/>
        <v>55</v>
      </c>
    </row>
    <row r="61" spans="1:11" s="10" customFormat="1" ht="18" customHeight="1" x14ac:dyDescent="0.25">
      <c r="A61" s="6">
        <v>56</v>
      </c>
      <c r="B61" s="11" t="s">
        <v>115</v>
      </c>
      <c r="C61" s="5">
        <v>2007</v>
      </c>
      <c r="D61" s="5" t="s">
        <v>19</v>
      </c>
      <c r="E61" s="16">
        <v>50</v>
      </c>
      <c r="F61" s="17">
        <v>8.6805555555555507E-3</v>
      </c>
      <c r="G61" s="17">
        <v>1.4641203703703703E-2</v>
      </c>
      <c r="H61" s="17">
        <f t="shared" si="2"/>
        <v>5.9606481481481524E-3</v>
      </c>
      <c r="I61" s="9">
        <v>19</v>
      </c>
      <c r="J61" s="9" t="str">
        <f>VLOOKUP(C61,впр!$A$2:$C$75,3)</f>
        <v>ст.девушки</v>
      </c>
      <c r="K61" s="9">
        <f t="shared" si="3"/>
        <v>56</v>
      </c>
    </row>
    <row r="62" spans="1:11" s="10" customFormat="1" ht="18" customHeight="1" x14ac:dyDescent="0.25">
      <c r="A62" s="6">
        <v>57</v>
      </c>
      <c r="B62" s="12" t="s">
        <v>118</v>
      </c>
      <c r="C62" s="13">
        <v>2009</v>
      </c>
      <c r="D62" s="13" t="s">
        <v>19</v>
      </c>
      <c r="E62" s="16">
        <v>25</v>
      </c>
      <c r="F62" s="17">
        <v>4.3402777777777797E-3</v>
      </c>
      <c r="G62" s="17">
        <v>1.0717592592592593E-2</v>
      </c>
      <c r="H62" s="17">
        <f t="shared" si="2"/>
        <v>6.3773148148148131E-3</v>
      </c>
      <c r="I62" s="9">
        <v>13</v>
      </c>
      <c r="J62" s="9" t="str">
        <f>VLOOKUP(C62,впр!$A$2:$C$75,3)</f>
        <v>ср.девушки</v>
      </c>
      <c r="K62" s="9">
        <f t="shared" si="3"/>
        <v>57</v>
      </c>
    </row>
    <row r="64" spans="1:11" x14ac:dyDescent="0.25">
      <c r="A64" s="22" t="s">
        <v>18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</row>
  </sheetData>
  <sortState ref="B6:K62">
    <sortCondition ref="K6:K62"/>
  </sortState>
  <mergeCells count="15"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  <mergeCell ref="A64:K64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&amp;CВерста-2022&amp;RДевочки, девушки, женщины,Страница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opLeftCell="A7" zoomScaleNormal="100" workbookViewId="0">
      <selection activeCell="P65" sqref="P65"/>
    </sheetView>
  </sheetViews>
  <sheetFormatPr defaultRowHeight="15" x14ac:dyDescent="0.25"/>
  <cols>
    <col min="1" max="1" width="5.7109375" customWidth="1"/>
    <col min="2" max="2" width="26.28515625" customWidth="1"/>
    <col min="3" max="3" width="8.5703125" customWidth="1"/>
    <col min="4" max="4" width="11.7109375" customWidth="1"/>
    <col min="5" max="5" width="7.42578125" hidden="1" customWidth="1"/>
    <col min="6" max="6" width="8.140625" hidden="1" customWidth="1"/>
    <col min="7" max="7" width="7.5703125" hidden="1" customWidth="1"/>
    <col min="8" max="8" width="10.5703125" customWidth="1"/>
    <col min="9" max="9" width="7.140625" customWidth="1"/>
    <col min="10" max="10" width="14.85546875" customWidth="1"/>
    <col min="11" max="11" width="8.28515625" customWidth="1"/>
  </cols>
  <sheetData>
    <row r="1" spans="1:13" ht="35.25" customHeight="1" x14ac:dyDescent="0.25">
      <c r="A1" s="23" t="s">
        <v>68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24.75" customHeight="1" x14ac:dyDescent="0.25">
      <c r="A2" s="24" t="s">
        <v>69</v>
      </c>
      <c r="B2" s="24"/>
      <c r="D2" s="25" t="s">
        <v>6</v>
      </c>
      <c r="E2" s="25"/>
      <c r="F2" s="25"/>
      <c r="G2" s="25"/>
      <c r="H2" s="25"/>
      <c r="I2" s="25"/>
      <c r="J2" s="25"/>
      <c r="K2" s="25"/>
    </row>
    <row r="3" spans="1:13" ht="27.75" customHeight="1" x14ac:dyDescent="0.4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3" ht="27" customHeight="1" x14ac:dyDescent="0.25">
      <c r="A4" s="27" t="s">
        <v>10</v>
      </c>
      <c r="B4" s="27" t="s">
        <v>0</v>
      </c>
      <c r="C4" s="27" t="s">
        <v>1</v>
      </c>
      <c r="D4" s="27" t="s">
        <v>8</v>
      </c>
      <c r="E4" s="27" t="s">
        <v>2</v>
      </c>
      <c r="F4" s="27" t="s">
        <v>4</v>
      </c>
      <c r="G4" s="27" t="s">
        <v>5</v>
      </c>
      <c r="H4" s="27" t="s">
        <v>7</v>
      </c>
      <c r="I4" s="28" t="s">
        <v>14</v>
      </c>
      <c r="J4" s="29"/>
      <c r="K4" s="27" t="s">
        <v>3</v>
      </c>
    </row>
    <row r="5" spans="1:13" ht="27" customHeight="1" x14ac:dyDescent="0.25">
      <c r="A5" s="27"/>
      <c r="B5" s="27"/>
      <c r="C5" s="27"/>
      <c r="D5" s="27"/>
      <c r="E5" s="27"/>
      <c r="F5" s="27"/>
      <c r="G5" s="27"/>
      <c r="H5" s="27"/>
      <c r="I5" s="21" t="s">
        <v>15</v>
      </c>
      <c r="J5" s="21" t="s">
        <v>16</v>
      </c>
      <c r="K5" s="27"/>
    </row>
    <row r="6" spans="1:13" s="10" customFormat="1" ht="18" customHeight="1" x14ac:dyDescent="0.25">
      <c r="A6" s="6">
        <v>1</v>
      </c>
      <c r="B6" s="8" t="s">
        <v>80</v>
      </c>
      <c r="C6" s="6">
        <v>2002</v>
      </c>
      <c r="D6" s="6" t="s">
        <v>19</v>
      </c>
      <c r="E6" s="16">
        <v>157</v>
      </c>
      <c r="F6" s="17">
        <v>2.0833333333333301E-2</v>
      </c>
      <c r="G6" s="17">
        <v>2.2789351851851852E-2</v>
      </c>
      <c r="H6" s="17">
        <f t="shared" ref="H6:H37" si="0">G6-F6</f>
        <v>1.9560185185185514E-3</v>
      </c>
      <c r="I6" s="9">
        <v>1</v>
      </c>
      <c r="J6" s="9" t="str">
        <f>VLOOKUP(C6,впр!$A$2:$C$75,2)</f>
        <v>мужчины</v>
      </c>
      <c r="K6" s="9">
        <f t="shared" ref="K6:K37" si="1">RANK(H6,$H$6:$H$67,1)</f>
        <v>1</v>
      </c>
    </row>
    <row r="7" spans="1:13" s="10" customFormat="1" ht="18" customHeight="1" x14ac:dyDescent="0.25">
      <c r="A7" s="6">
        <v>2</v>
      </c>
      <c r="B7" s="8" t="s">
        <v>53</v>
      </c>
      <c r="C7" s="6">
        <v>2005</v>
      </c>
      <c r="D7" s="6" t="s">
        <v>30</v>
      </c>
      <c r="E7" s="16">
        <v>155</v>
      </c>
      <c r="F7" s="17">
        <v>2.0486111111111101E-2</v>
      </c>
      <c r="G7" s="17">
        <v>2.2534722222222223E-2</v>
      </c>
      <c r="H7" s="17">
        <f t="shared" si="0"/>
        <v>2.0486111111111226E-3</v>
      </c>
      <c r="I7" s="9">
        <v>1</v>
      </c>
      <c r="J7" s="9" t="str">
        <f>VLOOKUP(C7,впр!$A$2:$C$75,2)</f>
        <v>мужчины</v>
      </c>
      <c r="K7" s="9">
        <f t="shared" si="1"/>
        <v>2</v>
      </c>
    </row>
    <row r="8" spans="1:13" s="10" customFormat="1" ht="18" customHeight="1" x14ac:dyDescent="0.25">
      <c r="A8" s="6">
        <v>3</v>
      </c>
      <c r="B8" s="11" t="s">
        <v>35</v>
      </c>
      <c r="C8" s="5">
        <v>1995</v>
      </c>
      <c r="D8" s="5" t="s">
        <v>61</v>
      </c>
      <c r="E8" s="16">
        <v>156</v>
      </c>
      <c r="F8" s="17">
        <v>2.0659722222222201E-2</v>
      </c>
      <c r="G8" s="17">
        <v>2.2743055555555555E-2</v>
      </c>
      <c r="H8" s="17">
        <f t="shared" si="0"/>
        <v>2.0833333333333537E-3</v>
      </c>
      <c r="I8" s="9">
        <v>2</v>
      </c>
      <c r="J8" s="9" t="str">
        <f>VLOOKUP(C8,впр!$A$2:$C$75,2)</f>
        <v>мужчины</v>
      </c>
      <c r="K8" s="9">
        <f t="shared" si="1"/>
        <v>3</v>
      </c>
      <c r="M8" s="18"/>
    </row>
    <row r="9" spans="1:13" s="10" customFormat="1" ht="18" customHeight="1" x14ac:dyDescent="0.25">
      <c r="A9" s="6">
        <v>4</v>
      </c>
      <c r="B9" s="11" t="s">
        <v>65</v>
      </c>
      <c r="C9" s="5">
        <v>2006</v>
      </c>
      <c r="D9" s="5" t="s">
        <v>19</v>
      </c>
      <c r="E9" s="16">
        <v>140</v>
      </c>
      <c r="F9" s="17">
        <v>1.7881944444444402E-2</v>
      </c>
      <c r="G9" s="17">
        <v>1.996527777777778E-2</v>
      </c>
      <c r="H9" s="17">
        <f t="shared" si="0"/>
        <v>2.083333333333378E-3</v>
      </c>
      <c r="I9" s="9">
        <v>1</v>
      </c>
      <c r="J9" s="9" t="str">
        <f>VLOOKUP(C9,впр!$A$2:$C$75,2)</f>
        <v>ст.юноши</v>
      </c>
      <c r="K9" s="9">
        <f t="shared" si="1"/>
        <v>4</v>
      </c>
    </row>
    <row r="10" spans="1:13" s="10" customFormat="1" ht="18" customHeight="1" x14ac:dyDescent="0.25">
      <c r="A10" s="6">
        <v>5</v>
      </c>
      <c r="B10" s="12" t="s">
        <v>54</v>
      </c>
      <c r="C10" s="13">
        <v>2004</v>
      </c>
      <c r="D10" s="14" t="s">
        <v>30</v>
      </c>
      <c r="E10" s="16">
        <v>153</v>
      </c>
      <c r="F10" s="17">
        <v>2.0138888888888901E-2</v>
      </c>
      <c r="G10" s="17">
        <v>2.2233796296296297E-2</v>
      </c>
      <c r="H10" s="17">
        <f t="shared" si="0"/>
        <v>2.094907407407396E-3</v>
      </c>
      <c r="I10" s="9">
        <v>2</v>
      </c>
      <c r="J10" s="9" t="str">
        <f>VLOOKUP(C10,впр!$A$2:$C$75,2)</f>
        <v>мужчины</v>
      </c>
      <c r="K10" s="9">
        <f t="shared" si="1"/>
        <v>5</v>
      </c>
    </row>
    <row r="11" spans="1:13" s="10" customFormat="1" ht="18" customHeight="1" x14ac:dyDescent="0.25">
      <c r="A11" s="6">
        <v>6</v>
      </c>
      <c r="B11" s="11" t="s">
        <v>81</v>
      </c>
      <c r="C11" s="5">
        <v>2004</v>
      </c>
      <c r="D11" s="5" t="s">
        <v>19</v>
      </c>
      <c r="E11" s="16">
        <v>154</v>
      </c>
      <c r="F11" s="17">
        <v>2.0312500000000001E-2</v>
      </c>
      <c r="G11" s="17">
        <v>2.2430555555555554E-2</v>
      </c>
      <c r="H11" s="17">
        <f t="shared" si="0"/>
        <v>2.1180555555555536E-3</v>
      </c>
      <c r="I11" s="9">
        <v>3</v>
      </c>
      <c r="J11" s="9" t="str">
        <f>VLOOKUP(C11,впр!$A$2:$C$75,2)</f>
        <v>мужчины</v>
      </c>
      <c r="K11" s="9">
        <f t="shared" si="1"/>
        <v>6</v>
      </c>
    </row>
    <row r="12" spans="1:13" s="10" customFormat="1" ht="18" customHeight="1" x14ac:dyDescent="0.25">
      <c r="A12" s="6">
        <v>7</v>
      </c>
      <c r="B12" s="11" t="s">
        <v>37</v>
      </c>
      <c r="C12" s="5">
        <v>1988</v>
      </c>
      <c r="D12" s="5" t="s">
        <v>19</v>
      </c>
      <c r="E12" s="16">
        <v>159</v>
      </c>
      <c r="F12" s="17">
        <v>2.1180555555555501E-2</v>
      </c>
      <c r="G12" s="17">
        <v>2.3368055555555555E-2</v>
      </c>
      <c r="H12" s="17">
        <f t="shared" si="0"/>
        <v>2.187500000000054E-3</v>
      </c>
      <c r="I12" s="9">
        <v>3</v>
      </c>
      <c r="J12" s="9" t="str">
        <f>VLOOKUP(C12,впр!$A$2:$C$75,2)</f>
        <v>мужчины</v>
      </c>
      <c r="K12" s="9">
        <f t="shared" si="1"/>
        <v>7</v>
      </c>
    </row>
    <row r="13" spans="1:13" s="10" customFormat="1" ht="18" customHeight="1" x14ac:dyDescent="0.25">
      <c r="A13" s="6">
        <v>8</v>
      </c>
      <c r="B13" s="11" t="s">
        <v>42</v>
      </c>
      <c r="C13" s="5">
        <v>2006</v>
      </c>
      <c r="D13" s="5" t="s">
        <v>19</v>
      </c>
      <c r="E13" s="16">
        <v>148</v>
      </c>
      <c r="F13" s="17">
        <v>1.92708333333333E-2</v>
      </c>
      <c r="G13" s="17">
        <v>2.1504629629629627E-2</v>
      </c>
      <c r="H13" s="17">
        <f t="shared" si="0"/>
        <v>2.2337962962963274E-3</v>
      </c>
      <c r="I13" s="9">
        <v>2</v>
      </c>
      <c r="J13" s="9" t="str">
        <f>VLOOKUP(C13,впр!$A$2:$C$75,2)</f>
        <v>ст.юноши</v>
      </c>
      <c r="K13" s="9">
        <f t="shared" si="1"/>
        <v>8</v>
      </c>
    </row>
    <row r="14" spans="1:13" s="10" customFormat="1" ht="18" customHeight="1" x14ac:dyDescent="0.25">
      <c r="A14" s="6">
        <v>9</v>
      </c>
      <c r="B14" s="11" t="s">
        <v>33</v>
      </c>
      <c r="C14" s="4">
        <v>1985</v>
      </c>
      <c r="D14" s="5" t="s">
        <v>30</v>
      </c>
      <c r="E14" s="16">
        <v>158</v>
      </c>
      <c r="F14" s="17">
        <v>2.1006944444444401E-2</v>
      </c>
      <c r="G14" s="17">
        <v>2.3252314814814812E-2</v>
      </c>
      <c r="H14" s="17">
        <f t="shared" si="0"/>
        <v>2.2453703703704114E-3</v>
      </c>
      <c r="I14" s="9">
        <v>4</v>
      </c>
      <c r="J14" s="9" t="str">
        <f>VLOOKUP(C14,впр!$A$2:$C$75,2)</f>
        <v>мужчины</v>
      </c>
      <c r="K14" s="9">
        <f t="shared" si="1"/>
        <v>9</v>
      </c>
    </row>
    <row r="15" spans="1:13" s="10" customFormat="1" ht="18" customHeight="1" x14ac:dyDescent="0.25">
      <c r="A15" s="6">
        <v>10</v>
      </c>
      <c r="B15" s="11" t="s">
        <v>40</v>
      </c>
      <c r="C15" s="5">
        <v>2006</v>
      </c>
      <c r="D15" s="5" t="s">
        <v>19</v>
      </c>
      <c r="E15" s="16">
        <v>147</v>
      </c>
      <c r="F15" s="17">
        <v>1.9097222222222199E-2</v>
      </c>
      <c r="G15" s="17">
        <v>2.1377314814814818E-2</v>
      </c>
      <c r="H15" s="17">
        <f t="shared" si="0"/>
        <v>2.2800925925926183E-3</v>
      </c>
      <c r="I15" s="9">
        <v>3</v>
      </c>
      <c r="J15" s="9" t="str">
        <f>VLOOKUP(C15,впр!$A$2:$C$75,2)</f>
        <v>ст.юноши</v>
      </c>
      <c r="K15" s="9">
        <f t="shared" si="1"/>
        <v>10</v>
      </c>
    </row>
    <row r="16" spans="1:13" s="10" customFormat="1" ht="18" customHeight="1" x14ac:dyDescent="0.25">
      <c r="A16" s="6">
        <v>11</v>
      </c>
      <c r="B16" s="11" t="s">
        <v>52</v>
      </c>
      <c r="C16" s="5">
        <v>2006</v>
      </c>
      <c r="D16" s="5" t="s">
        <v>30</v>
      </c>
      <c r="E16" s="16">
        <v>144</v>
      </c>
      <c r="F16" s="17">
        <v>1.8576388888888899E-2</v>
      </c>
      <c r="G16" s="17">
        <v>2.0949074074074075E-2</v>
      </c>
      <c r="H16" s="17">
        <f t="shared" si="0"/>
        <v>2.3726851851851756E-3</v>
      </c>
      <c r="I16" s="9">
        <v>4</v>
      </c>
      <c r="J16" s="9" t="str">
        <f>VLOOKUP(C16,впр!$A$2:$C$75,2)</f>
        <v>ст.юноши</v>
      </c>
      <c r="K16" s="9">
        <f t="shared" si="1"/>
        <v>11</v>
      </c>
    </row>
    <row r="17" spans="1:11" s="10" customFormat="1" ht="18" customHeight="1" x14ac:dyDescent="0.25">
      <c r="A17" s="6">
        <v>12</v>
      </c>
      <c r="B17" s="11" t="s">
        <v>55</v>
      </c>
      <c r="C17" s="5">
        <v>1986</v>
      </c>
      <c r="D17" s="5" t="s">
        <v>19</v>
      </c>
      <c r="E17" s="16">
        <v>160</v>
      </c>
      <c r="F17" s="17">
        <v>2.1354166666666601E-2</v>
      </c>
      <c r="G17" s="17">
        <v>2.372685185185185E-2</v>
      </c>
      <c r="H17" s="17">
        <f t="shared" si="0"/>
        <v>2.3726851851852485E-3</v>
      </c>
      <c r="I17" s="9">
        <v>5</v>
      </c>
      <c r="J17" s="9" t="str">
        <f>VLOOKUP(C17,впр!$A$2:$C$75,2)</f>
        <v>мужчины</v>
      </c>
      <c r="K17" s="9">
        <f t="shared" si="1"/>
        <v>12</v>
      </c>
    </row>
    <row r="18" spans="1:11" s="10" customFormat="1" ht="18" customHeight="1" x14ac:dyDescent="0.25">
      <c r="A18" s="6">
        <v>13</v>
      </c>
      <c r="B18" s="11" t="s">
        <v>132</v>
      </c>
      <c r="C18" s="5">
        <v>2008</v>
      </c>
      <c r="D18" s="5" t="s">
        <v>19</v>
      </c>
      <c r="E18" s="16">
        <v>135</v>
      </c>
      <c r="F18" s="17">
        <v>1.7013888888888901E-2</v>
      </c>
      <c r="G18" s="17">
        <v>1.9421296296296294E-2</v>
      </c>
      <c r="H18" s="17">
        <f t="shared" si="0"/>
        <v>2.4074074074073928E-3</v>
      </c>
      <c r="I18" s="9">
        <v>1</v>
      </c>
      <c r="J18" s="9" t="str">
        <f>VLOOKUP(C18,впр!$A$2:$C$75,2)</f>
        <v>ср.юноши</v>
      </c>
      <c r="K18" s="9">
        <f t="shared" si="1"/>
        <v>13</v>
      </c>
    </row>
    <row r="19" spans="1:11" s="10" customFormat="1" ht="18" customHeight="1" x14ac:dyDescent="0.25">
      <c r="A19" s="6">
        <v>14</v>
      </c>
      <c r="B19" s="11" t="s">
        <v>60</v>
      </c>
      <c r="C19" s="5">
        <v>2007</v>
      </c>
      <c r="D19" s="5" t="s">
        <v>19</v>
      </c>
      <c r="E19" s="16">
        <v>151</v>
      </c>
      <c r="F19" s="17">
        <v>1.97916666666666E-2</v>
      </c>
      <c r="G19" s="17">
        <v>2.2222222222222223E-2</v>
      </c>
      <c r="H19" s="17">
        <f t="shared" si="0"/>
        <v>2.4305555555556232E-3</v>
      </c>
      <c r="I19" s="9">
        <v>5</v>
      </c>
      <c r="J19" s="9" t="str">
        <f>VLOOKUP(C19,впр!$A$2:$C$75,2)</f>
        <v>ст.юноши</v>
      </c>
      <c r="K19" s="9">
        <f t="shared" si="1"/>
        <v>14</v>
      </c>
    </row>
    <row r="20" spans="1:11" s="10" customFormat="1" ht="18" customHeight="1" x14ac:dyDescent="0.25">
      <c r="A20" s="6">
        <v>15</v>
      </c>
      <c r="B20" s="11" t="s">
        <v>114</v>
      </c>
      <c r="C20" s="5">
        <v>2007</v>
      </c>
      <c r="D20" s="5" t="s">
        <v>19</v>
      </c>
      <c r="E20" s="16">
        <v>141</v>
      </c>
      <c r="F20" s="17">
        <v>1.8055555555555498E-2</v>
      </c>
      <c r="G20" s="17">
        <v>2.0497685185185185E-2</v>
      </c>
      <c r="H20" s="17">
        <f t="shared" si="0"/>
        <v>2.4421296296296864E-3</v>
      </c>
      <c r="I20" s="9">
        <v>6</v>
      </c>
      <c r="J20" s="9" t="str">
        <f>VLOOKUP(C20,впр!$A$2:$C$75,2)</f>
        <v>ст.юноши</v>
      </c>
      <c r="K20" s="9">
        <f t="shared" si="1"/>
        <v>15</v>
      </c>
    </row>
    <row r="21" spans="1:11" s="10" customFormat="1" ht="18" customHeight="1" x14ac:dyDescent="0.25">
      <c r="A21" s="6">
        <v>16</v>
      </c>
      <c r="B21" s="11" t="s">
        <v>51</v>
      </c>
      <c r="C21" s="5">
        <v>2008</v>
      </c>
      <c r="D21" s="5" t="s">
        <v>30</v>
      </c>
      <c r="E21" s="16">
        <v>138</v>
      </c>
      <c r="F21" s="17">
        <v>1.7534722222222202E-2</v>
      </c>
      <c r="G21" s="17">
        <v>2.0069444444444442E-2</v>
      </c>
      <c r="H21" s="17">
        <f t="shared" si="0"/>
        <v>2.5347222222222403E-3</v>
      </c>
      <c r="I21" s="9">
        <v>2</v>
      </c>
      <c r="J21" s="9" t="str">
        <f>VLOOKUP(C21,впр!$A$2:$C$75,2)</f>
        <v>ср.юноши</v>
      </c>
      <c r="K21" s="9">
        <f t="shared" si="1"/>
        <v>16</v>
      </c>
    </row>
    <row r="22" spans="1:11" s="10" customFormat="1" ht="18" customHeight="1" x14ac:dyDescent="0.25">
      <c r="A22" s="6">
        <v>17</v>
      </c>
      <c r="B22" s="11" t="s">
        <v>106</v>
      </c>
      <c r="C22" s="5">
        <v>2011</v>
      </c>
      <c r="D22" s="5" t="s">
        <v>19</v>
      </c>
      <c r="E22" s="16">
        <v>117</v>
      </c>
      <c r="F22" s="17">
        <v>1.38888888888889E-2</v>
      </c>
      <c r="G22" s="17">
        <v>1.6446759259259262E-2</v>
      </c>
      <c r="H22" s="17">
        <f t="shared" si="0"/>
        <v>2.5578703703703614E-3</v>
      </c>
      <c r="I22" s="9">
        <v>1</v>
      </c>
      <c r="J22" s="9" t="str">
        <f>VLOOKUP(C22,впр!$A$2:$C$75,2)</f>
        <v>ср.мальчики</v>
      </c>
      <c r="K22" s="9">
        <f t="shared" si="1"/>
        <v>17</v>
      </c>
    </row>
    <row r="23" spans="1:11" s="10" customFormat="1" ht="18" customHeight="1" x14ac:dyDescent="0.25">
      <c r="A23" s="6">
        <v>18</v>
      </c>
      <c r="B23" s="11" t="s">
        <v>104</v>
      </c>
      <c r="C23" s="5">
        <v>2008</v>
      </c>
      <c r="D23" s="5" t="s">
        <v>19</v>
      </c>
      <c r="E23" s="16">
        <v>133</v>
      </c>
      <c r="F23" s="17">
        <v>1.6666666666666701E-2</v>
      </c>
      <c r="G23" s="17">
        <v>1.9259259259259261E-2</v>
      </c>
      <c r="H23" s="17">
        <f t="shared" si="0"/>
        <v>2.5925925925925596E-3</v>
      </c>
      <c r="I23" s="9">
        <v>3</v>
      </c>
      <c r="J23" s="9" t="str">
        <f>VLOOKUP(C23,впр!$A$2:$C$75,2)</f>
        <v>ср.юноши</v>
      </c>
      <c r="K23" s="9">
        <f t="shared" si="1"/>
        <v>18</v>
      </c>
    </row>
    <row r="24" spans="1:11" s="10" customFormat="1" ht="18" customHeight="1" x14ac:dyDescent="0.25">
      <c r="A24" s="6">
        <v>19</v>
      </c>
      <c r="B24" s="11" t="s">
        <v>94</v>
      </c>
      <c r="C24" s="5">
        <v>2006</v>
      </c>
      <c r="D24" s="5" t="s">
        <v>19</v>
      </c>
      <c r="E24" s="16">
        <v>152</v>
      </c>
      <c r="F24" s="17">
        <v>1.9965277777777801E-2</v>
      </c>
      <c r="G24" s="17">
        <v>2.2569444444444444E-2</v>
      </c>
      <c r="H24" s="17">
        <f t="shared" si="0"/>
        <v>2.6041666666666435E-3</v>
      </c>
      <c r="I24" s="9">
        <v>7</v>
      </c>
      <c r="J24" s="9" t="str">
        <f>VLOOKUP(C24,впр!$A$2:$C$75,2)</f>
        <v>ст.юноши</v>
      </c>
      <c r="K24" s="9">
        <f t="shared" si="1"/>
        <v>19</v>
      </c>
    </row>
    <row r="25" spans="1:11" s="10" customFormat="1" ht="18" customHeight="1" x14ac:dyDescent="0.25">
      <c r="A25" s="6">
        <v>20</v>
      </c>
      <c r="B25" s="11" t="s">
        <v>95</v>
      </c>
      <c r="C25" s="5">
        <v>2010</v>
      </c>
      <c r="D25" s="5" t="s">
        <v>30</v>
      </c>
      <c r="E25" s="16">
        <v>123</v>
      </c>
      <c r="F25" s="17">
        <v>1.4930555555555501E-2</v>
      </c>
      <c r="G25" s="17">
        <v>1.7534722222222222E-2</v>
      </c>
      <c r="H25" s="17">
        <f t="shared" si="0"/>
        <v>2.6041666666667216E-3</v>
      </c>
      <c r="I25" s="9">
        <v>2</v>
      </c>
      <c r="J25" s="9" t="str">
        <f>VLOOKUP(C25,впр!$A$2:$C$75,2)</f>
        <v>ср.мальчики</v>
      </c>
      <c r="K25" s="9">
        <f t="shared" si="1"/>
        <v>20</v>
      </c>
    </row>
    <row r="26" spans="1:11" s="10" customFormat="1" ht="18" customHeight="1" x14ac:dyDescent="0.25">
      <c r="A26" s="6">
        <v>21</v>
      </c>
      <c r="B26" s="11" t="s">
        <v>50</v>
      </c>
      <c r="C26" s="5">
        <v>2009</v>
      </c>
      <c r="D26" s="5" t="s">
        <v>30</v>
      </c>
      <c r="E26" s="16">
        <v>131</v>
      </c>
      <c r="F26" s="17">
        <v>1.63194444444444E-2</v>
      </c>
      <c r="G26" s="17">
        <v>1.8935185185185183E-2</v>
      </c>
      <c r="H26" s="17">
        <f t="shared" si="0"/>
        <v>2.615740740740783E-3</v>
      </c>
      <c r="I26" s="9">
        <v>4</v>
      </c>
      <c r="J26" s="9" t="str">
        <f>VLOOKUP(C26,впр!$A$2:$C$75,2)</f>
        <v>ср.юноши</v>
      </c>
      <c r="K26" s="9">
        <f t="shared" si="1"/>
        <v>21</v>
      </c>
    </row>
    <row r="27" spans="1:11" s="10" customFormat="1" ht="18" customHeight="1" x14ac:dyDescent="0.25">
      <c r="A27" s="6">
        <v>22</v>
      </c>
      <c r="B27" s="11" t="s">
        <v>136</v>
      </c>
      <c r="C27" s="5">
        <v>2006</v>
      </c>
      <c r="D27" s="5" t="s">
        <v>19</v>
      </c>
      <c r="E27" s="16">
        <v>142</v>
      </c>
      <c r="F27" s="17">
        <v>1.8229166666666598E-2</v>
      </c>
      <c r="G27" s="17">
        <v>2.0844907407407406E-2</v>
      </c>
      <c r="H27" s="17">
        <f t="shared" si="0"/>
        <v>2.6157407407408073E-3</v>
      </c>
      <c r="I27" s="9">
        <v>8</v>
      </c>
      <c r="J27" s="9" t="str">
        <f>VLOOKUP(C27,впр!$A$2:$C$75,2)</f>
        <v>ст.юноши</v>
      </c>
      <c r="K27" s="9">
        <f t="shared" si="1"/>
        <v>22</v>
      </c>
    </row>
    <row r="28" spans="1:11" s="10" customFormat="1" ht="18" customHeight="1" x14ac:dyDescent="0.25">
      <c r="A28" s="6">
        <v>23</v>
      </c>
      <c r="B28" s="12" t="s">
        <v>47</v>
      </c>
      <c r="C28" s="13">
        <v>2012</v>
      </c>
      <c r="D28" s="13" t="s">
        <v>30</v>
      </c>
      <c r="E28" s="16">
        <v>108</v>
      </c>
      <c r="F28" s="17">
        <v>1.2326388888888901E-2</v>
      </c>
      <c r="G28" s="17">
        <v>1.4965277777777779E-2</v>
      </c>
      <c r="H28" s="17">
        <f t="shared" si="0"/>
        <v>2.6388888888888781E-3</v>
      </c>
      <c r="I28" s="9">
        <v>1</v>
      </c>
      <c r="J28" s="9" t="str">
        <f>VLOOKUP(C28,впр!$A$2:$C$75,2)</f>
        <v>мл.мальчики</v>
      </c>
      <c r="K28" s="9">
        <f t="shared" si="1"/>
        <v>23</v>
      </c>
    </row>
    <row r="29" spans="1:11" s="10" customFormat="1" ht="18" customHeight="1" x14ac:dyDescent="0.25">
      <c r="A29" s="6">
        <v>24</v>
      </c>
      <c r="B29" s="11" t="s">
        <v>85</v>
      </c>
      <c r="C29" s="5">
        <v>2007</v>
      </c>
      <c r="D29" s="5" t="s">
        <v>19</v>
      </c>
      <c r="E29" s="16">
        <v>146</v>
      </c>
      <c r="F29" s="17">
        <v>1.8923611111111099E-2</v>
      </c>
      <c r="G29" s="17">
        <v>2.1585648148148145E-2</v>
      </c>
      <c r="H29" s="17">
        <f t="shared" si="0"/>
        <v>2.6620370370370461E-3</v>
      </c>
      <c r="I29" s="9">
        <v>9</v>
      </c>
      <c r="J29" s="9" t="str">
        <f>VLOOKUP(C29,впр!$A$2:$C$75,2)</f>
        <v>ст.юноши</v>
      </c>
      <c r="K29" s="9">
        <f t="shared" si="1"/>
        <v>24</v>
      </c>
    </row>
    <row r="30" spans="1:11" s="10" customFormat="1" ht="18" customHeight="1" x14ac:dyDescent="0.25">
      <c r="A30" s="6">
        <v>25</v>
      </c>
      <c r="B30" s="11" t="s">
        <v>62</v>
      </c>
      <c r="C30" s="5">
        <v>2010</v>
      </c>
      <c r="D30" s="5" t="s">
        <v>19</v>
      </c>
      <c r="E30" s="16">
        <v>129</v>
      </c>
      <c r="F30" s="17">
        <v>1.59722222222222E-2</v>
      </c>
      <c r="G30" s="17">
        <v>1.8703703703703705E-2</v>
      </c>
      <c r="H30" s="17">
        <f t="shared" si="0"/>
        <v>2.7314814814815049E-3</v>
      </c>
      <c r="I30" s="9">
        <v>3</v>
      </c>
      <c r="J30" s="9" t="str">
        <f>VLOOKUP(C30,впр!$A$2:$C$75,2)</f>
        <v>ср.мальчики</v>
      </c>
      <c r="K30" s="9">
        <f t="shared" si="1"/>
        <v>25</v>
      </c>
    </row>
    <row r="31" spans="1:11" s="10" customFormat="1" ht="18" customHeight="1" x14ac:dyDescent="0.25">
      <c r="A31" s="6">
        <v>26</v>
      </c>
      <c r="B31" s="11" t="s">
        <v>67</v>
      </c>
      <c r="C31" s="5">
        <v>2009</v>
      </c>
      <c r="D31" s="5" t="s">
        <v>19</v>
      </c>
      <c r="E31" s="16">
        <v>137</v>
      </c>
      <c r="F31" s="17">
        <v>1.7361111111111101E-2</v>
      </c>
      <c r="G31" s="17">
        <v>2.0104166666666666E-2</v>
      </c>
      <c r="H31" s="17">
        <f t="shared" si="0"/>
        <v>2.7430555555555645E-3</v>
      </c>
      <c r="I31" s="9">
        <v>5</v>
      </c>
      <c r="J31" s="9" t="str">
        <f>VLOOKUP(C31,впр!$A$2:$C$75,2)</f>
        <v>ср.юноши</v>
      </c>
      <c r="K31" s="9">
        <f t="shared" si="1"/>
        <v>26</v>
      </c>
    </row>
    <row r="32" spans="1:11" s="10" customFormat="1" ht="18" customHeight="1" x14ac:dyDescent="0.25">
      <c r="A32" s="6">
        <v>27</v>
      </c>
      <c r="B32" s="12" t="s">
        <v>131</v>
      </c>
      <c r="C32" s="13">
        <v>2006</v>
      </c>
      <c r="D32" s="13" t="s">
        <v>19</v>
      </c>
      <c r="E32" s="16">
        <v>149</v>
      </c>
      <c r="F32" s="17">
        <v>1.94444444444444E-2</v>
      </c>
      <c r="G32" s="17">
        <v>2.2187499999999999E-2</v>
      </c>
      <c r="H32" s="17">
        <f t="shared" si="0"/>
        <v>2.7430555555555992E-3</v>
      </c>
      <c r="I32" s="9">
        <v>10</v>
      </c>
      <c r="J32" s="9" t="str">
        <f>VLOOKUP(C32,впр!$A$2:$C$75,2)</f>
        <v>ст.юноши</v>
      </c>
      <c r="K32" s="9">
        <f t="shared" si="1"/>
        <v>27</v>
      </c>
    </row>
    <row r="33" spans="1:11" s="10" customFormat="1" ht="18" customHeight="1" x14ac:dyDescent="0.25">
      <c r="A33" s="6">
        <v>28</v>
      </c>
      <c r="B33" s="11" t="s">
        <v>34</v>
      </c>
      <c r="C33" s="5">
        <v>2006</v>
      </c>
      <c r="D33" s="5" t="s">
        <v>19</v>
      </c>
      <c r="E33" s="16">
        <v>150</v>
      </c>
      <c r="F33" s="17">
        <v>1.96180555555555E-2</v>
      </c>
      <c r="G33" s="17">
        <v>2.2407407407407407E-2</v>
      </c>
      <c r="H33" s="17">
        <f t="shared" si="0"/>
        <v>2.7893518518519074E-3</v>
      </c>
      <c r="I33" s="9">
        <v>11</v>
      </c>
      <c r="J33" s="9" t="str">
        <f>VLOOKUP(C33,впр!$A$2:$C$75,2)</f>
        <v>ст.юноши</v>
      </c>
      <c r="K33" s="9">
        <f t="shared" si="1"/>
        <v>28</v>
      </c>
    </row>
    <row r="34" spans="1:11" s="10" customFormat="1" ht="18" customHeight="1" x14ac:dyDescent="0.25">
      <c r="A34" s="6">
        <v>29</v>
      </c>
      <c r="B34" s="11" t="s">
        <v>90</v>
      </c>
      <c r="C34" s="5">
        <v>2010</v>
      </c>
      <c r="D34" s="5" t="s">
        <v>19</v>
      </c>
      <c r="E34" s="16">
        <v>116</v>
      </c>
      <c r="F34" s="17">
        <v>1.37152777777778E-2</v>
      </c>
      <c r="G34" s="17">
        <v>1.6527777777777777E-2</v>
      </c>
      <c r="H34" s="17">
        <f t="shared" si="0"/>
        <v>2.8124999999999765E-3</v>
      </c>
      <c r="I34" s="9">
        <v>4</v>
      </c>
      <c r="J34" s="9" t="str">
        <f>VLOOKUP(C34,впр!$A$2:$C$75,2)</f>
        <v>ср.мальчики</v>
      </c>
      <c r="K34" s="9">
        <f t="shared" si="1"/>
        <v>29</v>
      </c>
    </row>
    <row r="35" spans="1:11" s="10" customFormat="1" ht="18" customHeight="1" x14ac:dyDescent="0.25">
      <c r="A35" s="6">
        <v>30</v>
      </c>
      <c r="B35" s="11" t="s">
        <v>122</v>
      </c>
      <c r="C35" s="5">
        <v>2011</v>
      </c>
      <c r="D35" s="5" t="s">
        <v>19</v>
      </c>
      <c r="E35" s="16">
        <v>127</v>
      </c>
      <c r="F35" s="17">
        <v>1.5625E-2</v>
      </c>
      <c r="G35" s="17">
        <v>1.8541666666666668E-2</v>
      </c>
      <c r="H35" s="17">
        <f t="shared" si="0"/>
        <v>2.9166666666666681E-3</v>
      </c>
      <c r="I35" s="9">
        <v>5</v>
      </c>
      <c r="J35" s="9" t="str">
        <f>VLOOKUP(C35,впр!$A$2:$C$75,2)</f>
        <v>ср.мальчики</v>
      </c>
      <c r="K35" s="9">
        <f t="shared" si="1"/>
        <v>30</v>
      </c>
    </row>
    <row r="36" spans="1:11" s="10" customFormat="1" ht="18" customHeight="1" x14ac:dyDescent="0.25">
      <c r="A36" s="6">
        <v>31</v>
      </c>
      <c r="B36" s="11" t="s">
        <v>105</v>
      </c>
      <c r="C36" s="5">
        <v>2014</v>
      </c>
      <c r="D36" s="5" t="s">
        <v>19</v>
      </c>
      <c r="E36" s="16">
        <v>110</v>
      </c>
      <c r="F36" s="17">
        <v>1.2673611111111101E-2</v>
      </c>
      <c r="G36" s="17">
        <v>1.5625E-2</v>
      </c>
      <c r="H36" s="17">
        <f t="shared" si="0"/>
        <v>2.9513888888888992E-3</v>
      </c>
      <c r="I36" s="9">
        <v>2</v>
      </c>
      <c r="J36" s="9" t="str">
        <f>VLOOKUP(C36,впр!$A$2:$C$75,2)</f>
        <v>малыши</v>
      </c>
      <c r="K36" s="9">
        <f t="shared" si="1"/>
        <v>31</v>
      </c>
    </row>
    <row r="37" spans="1:11" s="10" customFormat="1" ht="18" customHeight="1" x14ac:dyDescent="0.25">
      <c r="A37" s="6">
        <v>32</v>
      </c>
      <c r="B37" s="12" t="s">
        <v>99</v>
      </c>
      <c r="C37" s="13">
        <v>2009</v>
      </c>
      <c r="D37" s="13" t="s">
        <v>30</v>
      </c>
      <c r="E37" s="16">
        <v>130</v>
      </c>
      <c r="F37" s="17">
        <v>1.61458333333333E-2</v>
      </c>
      <c r="G37" s="17">
        <v>1.909722222222222E-2</v>
      </c>
      <c r="H37" s="17">
        <f t="shared" si="0"/>
        <v>2.95138888888892E-3</v>
      </c>
      <c r="I37" s="9">
        <v>6</v>
      </c>
      <c r="J37" s="9" t="str">
        <f>VLOOKUP(C37,впр!$A$2:$C$75,2)</f>
        <v>ср.юноши</v>
      </c>
      <c r="K37" s="9">
        <f t="shared" si="1"/>
        <v>32</v>
      </c>
    </row>
    <row r="38" spans="1:11" s="10" customFormat="1" ht="18" customHeight="1" x14ac:dyDescent="0.25">
      <c r="A38" s="6">
        <v>33</v>
      </c>
      <c r="B38" s="12" t="s">
        <v>48</v>
      </c>
      <c r="C38" s="13">
        <v>2011</v>
      </c>
      <c r="D38" s="13" t="s">
        <v>30</v>
      </c>
      <c r="E38" s="16">
        <v>114</v>
      </c>
      <c r="F38" s="17">
        <v>1.33680555555556E-2</v>
      </c>
      <c r="G38" s="17">
        <v>1.6342592592592593E-2</v>
      </c>
      <c r="H38" s="17">
        <f t="shared" ref="H38:H69" si="2">G38-F38</f>
        <v>2.9745370370369926E-3</v>
      </c>
      <c r="I38" s="9">
        <v>6</v>
      </c>
      <c r="J38" s="9" t="str">
        <f>VLOOKUP(C38,впр!$A$2:$C$75,2)</f>
        <v>ср.мальчики</v>
      </c>
      <c r="K38" s="9">
        <f t="shared" ref="K38:K66" si="3">RANK(H38,$H$6:$H$67,1)</f>
        <v>33</v>
      </c>
    </row>
    <row r="39" spans="1:11" s="10" customFormat="1" ht="18" customHeight="1" x14ac:dyDescent="0.25">
      <c r="A39" s="6">
        <v>34</v>
      </c>
      <c r="B39" s="11" t="s">
        <v>49</v>
      </c>
      <c r="C39" s="5">
        <v>2011</v>
      </c>
      <c r="D39" s="5" t="s">
        <v>30</v>
      </c>
      <c r="E39" s="16">
        <v>113</v>
      </c>
      <c r="F39" s="17">
        <v>1.3194444444444399E-2</v>
      </c>
      <c r="G39" s="17">
        <v>1.6192129629629629E-2</v>
      </c>
      <c r="H39" s="17">
        <f t="shared" si="2"/>
        <v>2.9976851851852299E-3</v>
      </c>
      <c r="I39" s="9">
        <v>7</v>
      </c>
      <c r="J39" s="9" t="str">
        <f>VLOOKUP(C39,впр!$A$2:$C$75,2)</f>
        <v>ср.мальчики</v>
      </c>
      <c r="K39" s="9">
        <f t="shared" si="3"/>
        <v>34</v>
      </c>
    </row>
    <row r="40" spans="1:11" s="10" customFormat="1" ht="18" customHeight="1" x14ac:dyDescent="0.25">
      <c r="A40" s="6">
        <v>35</v>
      </c>
      <c r="B40" s="11" t="s">
        <v>96</v>
      </c>
      <c r="C40" s="5">
        <v>2012</v>
      </c>
      <c r="D40" s="5" t="s">
        <v>30</v>
      </c>
      <c r="E40" s="16">
        <v>112</v>
      </c>
      <c r="F40" s="17">
        <v>1.3020833333333299E-2</v>
      </c>
      <c r="G40" s="17">
        <v>1.6030092592592592E-2</v>
      </c>
      <c r="H40" s="17">
        <f t="shared" si="2"/>
        <v>3.0092592592592931E-3</v>
      </c>
      <c r="I40" s="9">
        <v>3</v>
      </c>
      <c r="J40" s="9" t="str">
        <f>VLOOKUP(C40,впр!$A$2:$C$75,2)</f>
        <v>мл.мальчики</v>
      </c>
      <c r="K40" s="9">
        <f t="shared" si="3"/>
        <v>35</v>
      </c>
    </row>
    <row r="41" spans="1:11" s="10" customFormat="1" ht="18" customHeight="1" x14ac:dyDescent="0.25">
      <c r="A41" s="6">
        <v>36</v>
      </c>
      <c r="B41" s="11" t="s">
        <v>97</v>
      </c>
      <c r="C41" s="5">
        <v>2013</v>
      </c>
      <c r="D41" s="5" t="s">
        <v>30</v>
      </c>
      <c r="E41" s="16">
        <v>107</v>
      </c>
      <c r="F41" s="17">
        <v>1.2152777777777801E-2</v>
      </c>
      <c r="G41" s="17">
        <v>1.5185185185185185E-2</v>
      </c>
      <c r="H41" s="17">
        <f t="shared" si="2"/>
        <v>3.0324074074073847E-3</v>
      </c>
      <c r="I41" s="9">
        <v>4</v>
      </c>
      <c r="J41" s="9" t="str">
        <f>VLOOKUP(C41,впр!$A$2:$C$75,2)</f>
        <v>мл.мальчики</v>
      </c>
      <c r="K41" s="9">
        <f t="shared" si="3"/>
        <v>36</v>
      </c>
    </row>
    <row r="42" spans="1:11" s="10" customFormat="1" ht="18" customHeight="1" x14ac:dyDescent="0.25">
      <c r="A42" s="6">
        <v>37</v>
      </c>
      <c r="B42" s="11" t="s">
        <v>63</v>
      </c>
      <c r="C42" s="5">
        <v>2006</v>
      </c>
      <c r="D42" s="5" t="s">
        <v>19</v>
      </c>
      <c r="E42" s="16">
        <v>143</v>
      </c>
      <c r="F42" s="17">
        <v>1.8402777777777799E-2</v>
      </c>
      <c r="G42" s="17">
        <v>2.1458333333333333E-2</v>
      </c>
      <c r="H42" s="17">
        <f t="shared" si="2"/>
        <v>3.0555555555555336E-3</v>
      </c>
      <c r="I42" s="9">
        <v>12</v>
      </c>
      <c r="J42" s="9" t="str">
        <f>VLOOKUP(C42,впр!$A$2:$C$75,2)</f>
        <v>ст.юноши</v>
      </c>
      <c r="K42" s="9">
        <f t="shared" si="3"/>
        <v>37</v>
      </c>
    </row>
    <row r="43" spans="1:11" s="10" customFormat="1" ht="18" customHeight="1" x14ac:dyDescent="0.25">
      <c r="A43" s="6">
        <v>38</v>
      </c>
      <c r="B43" s="11" t="s">
        <v>92</v>
      </c>
      <c r="C43" s="5">
        <v>2013</v>
      </c>
      <c r="D43" s="5" t="s">
        <v>19</v>
      </c>
      <c r="E43" s="16">
        <v>109</v>
      </c>
      <c r="F43" s="17">
        <v>1.2500000000000001E-2</v>
      </c>
      <c r="G43" s="17">
        <v>1.5578703703703704E-2</v>
      </c>
      <c r="H43" s="17">
        <f t="shared" si="2"/>
        <v>3.0787037037037033E-3</v>
      </c>
      <c r="I43" s="9">
        <v>5</v>
      </c>
      <c r="J43" s="9" t="str">
        <f>VLOOKUP(C43,впр!$A$2:$C$75,2)</f>
        <v>мл.мальчики</v>
      </c>
      <c r="K43" s="9">
        <f t="shared" si="3"/>
        <v>38</v>
      </c>
    </row>
    <row r="44" spans="1:11" s="10" customFormat="1" ht="18" customHeight="1" x14ac:dyDescent="0.25">
      <c r="A44" s="6">
        <v>39</v>
      </c>
      <c r="B44" s="11" t="s">
        <v>112</v>
      </c>
      <c r="C44" s="5">
        <v>2012</v>
      </c>
      <c r="D44" s="5" t="s">
        <v>19</v>
      </c>
      <c r="E44" s="16">
        <v>103</v>
      </c>
      <c r="F44" s="17">
        <v>1.14583333333333E-2</v>
      </c>
      <c r="G44" s="17">
        <v>1.4548611111111111E-2</v>
      </c>
      <c r="H44" s="17">
        <f t="shared" si="2"/>
        <v>3.0902777777778116E-3</v>
      </c>
      <c r="I44" s="9">
        <v>6</v>
      </c>
      <c r="J44" s="9" t="str">
        <f>VLOOKUP(C44,впр!$A$2:$C$75,2)</f>
        <v>мл.мальчики</v>
      </c>
      <c r="K44" s="9">
        <f t="shared" si="3"/>
        <v>39</v>
      </c>
    </row>
    <row r="45" spans="1:11" s="10" customFormat="1" ht="18" customHeight="1" x14ac:dyDescent="0.25">
      <c r="A45" s="6">
        <v>40</v>
      </c>
      <c r="B45" s="11" t="s">
        <v>74</v>
      </c>
      <c r="C45" s="5">
        <v>2013</v>
      </c>
      <c r="D45" s="5" t="s">
        <v>19</v>
      </c>
      <c r="E45" s="16">
        <v>101</v>
      </c>
      <c r="F45" s="17">
        <v>1.1111111111111112E-2</v>
      </c>
      <c r="G45" s="17">
        <v>1.4236111111111111E-2</v>
      </c>
      <c r="H45" s="17">
        <f t="shared" si="2"/>
        <v>3.1249999999999993E-3</v>
      </c>
      <c r="I45" s="9">
        <v>7</v>
      </c>
      <c r="J45" s="9" t="str">
        <f>VLOOKUP(C45,впр!$A$2:$C$75,2)</f>
        <v>мл.мальчики</v>
      </c>
      <c r="K45" s="9">
        <f t="shared" si="3"/>
        <v>40</v>
      </c>
    </row>
    <row r="46" spans="1:11" s="10" customFormat="1" ht="18" customHeight="1" x14ac:dyDescent="0.25">
      <c r="A46" s="6">
        <v>41</v>
      </c>
      <c r="B46" s="11" t="s">
        <v>56</v>
      </c>
      <c r="C46" s="5">
        <v>2009</v>
      </c>
      <c r="D46" s="5" t="s">
        <v>19</v>
      </c>
      <c r="E46" s="16">
        <v>139</v>
      </c>
      <c r="F46" s="17">
        <v>1.7708333333333302E-2</v>
      </c>
      <c r="G46" s="17">
        <v>2.0833333333333332E-2</v>
      </c>
      <c r="H46" s="17">
        <f t="shared" si="2"/>
        <v>3.1250000000000305E-3</v>
      </c>
      <c r="I46" s="9">
        <v>7</v>
      </c>
      <c r="J46" s="9" t="str">
        <f>VLOOKUP(C46,впр!$A$2:$C$75,2)</f>
        <v>ср.юноши</v>
      </c>
      <c r="K46" s="9">
        <f t="shared" si="3"/>
        <v>41</v>
      </c>
    </row>
    <row r="47" spans="1:11" s="10" customFormat="1" ht="18" customHeight="1" x14ac:dyDescent="0.25">
      <c r="A47" s="6">
        <v>42</v>
      </c>
      <c r="B47" s="11" t="s">
        <v>120</v>
      </c>
      <c r="C47" s="5">
        <v>2010</v>
      </c>
      <c r="D47" s="5" t="s">
        <v>19</v>
      </c>
      <c r="E47" s="16">
        <v>128</v>
      </c>
      <c r="F47" s="17">
        <v>1.57986111111111E-2</v>
      </c>
      <c r="G47" s="17">
        <v>1.8981481481481481E-2</v>
      </c>
      <c r="H47" s="17">
        <f t="shared" si="2"/>
        <v>3.182870370370381E-3</v>
      </c>
      <c r="I47" s="9">
        <v>8</v>
      </c>
      <c r="J47" s="9" t="str">
        <f>VLOOKUP(C47,впр!$A$2:$C$75,2)</f>
        <v>ср.мальчики</v>
      </c>
      <c r="K47" s="9">
        <f t="shared" si="3"/>
        <v>42</v>
      </c>
    </row>
    <row r="48" spans="1:11" s="10" customFormat="1" ht="18" customHeight="1" x14ac:dyDescent="0.25">
      <c r="A48" s="6">
        <v>43</v>
      </c>
      <c r="B48" s="11" t="s">
        <v>70</v>
      </c>
      <c r="C48" s="5">
        <v>2010</v>
      </c>
      <c r="D48" s="5" t="s">
        <v>19</v>
      </c>
      <c r="E48" s="16">
        <v>119</v>
      </c>
      <c r="F48" s="17">
        <v>1.42361111111111E-2</v>
      </c>
      <c r="G48" s="17">
        <v>1.7430555555555557E-2</v>
      </c>
      <c r="H48" s="17">
        <f t="shared" si="2"/>
        <v>3.1944444444444563E-3</v>
      </c>
      <c r="I48" s="9">
        <v>9</v>
      </c>
      <c r="J48" s="9" t="str">
        <f>VLOOKUP(C48,впр!$A$2:$C$75,2)</f>
        <v>ср.мальчики</v>
      </c>
      <c r="K48" s="9">
        <f t="shared" si="3"/>
        <v>43</v>
      </c>
    </row>
    <row r="49" spans="1:11" s="10" customFormat="1" ht="18" customHeight="1" x14ac:dyDescent="0.25">
      <c r="A49" s="6">
        <v>44</v>
      </c>
      <c r="B49" s="11" t="s">
        <v>121</v>
      </c>
      <c r="C49" s="5">
        <v>2010</v>
      </c>
      <c r="D49" s="5" t="s">
        <v>19</v>
      </c>
      <c r="E49" s="16">
        <v>115</v>
      </c>
      <c r="F49" s="17">
        <v>1.35416666666667E-2</v>
      </c>
      <c r="G49" s="17">
        <v>1.6759259259259258E-2</v>
      </c>
      <c r="H49" s="17">
        <f t="shared" si="2"/>
        <v>3.2175925925925584E-3</v>
      </c>
      <c r="I49" s="9">
        <v>10</v>
      </c>
      <c r="J49" s="9" t="str">
        <f>VLOOKUP(C49,впр!$A$2:$C$75,2)</f>
        <v>ср.мальчики</v>
      </c>
      <c r="K49" s="9">
        <f t="shared" si="3"/>
        <v>44</v>
      </c>
    </row>
    <row r="50" spans="1:11" s="10" customFormat="1" ht="18" customHeight="1" x14ac:dyDescent="0.25">
      <c r="A50" s="6">
        <v>45</v>
      </c>
      <c r="B50" s="11" t="s">
        <v>36</v>
      </c>
      <c r="C50" s="5">
        <v>2012</v>
      </c>
      <c r="D50" s="5" t="s">
        <v>19</v>
      </c>
      <c r="E50" s="16">
        <v>162</v>
      </c>
      <c r="F50" s="17">
        <v>2.1701388888888801E-2</v>
      </c>
      <c r="G50" s="17">
        <v>2.49537037037037E-2</v>
      </c>
      <c r="H50" s="17">
        <f t="shared" si="2"/>
        <v>3.2523148148148988E-3</v>
      </c>
      <c r="I50" s="9">
        <v>8</v>
      </c>
      <c r="J50" s="9" t="str">
        <f>VLOOKUP(C50,впр!$A$2:$C$75,2)</f>
        <v>мл.мальчики</v>
      </c>
      <c r="K50" s="9">
        <f t="shared" si="3"/>
        <v>45</v>
      </c>
    </row>
    <row r="51" spans="1:11" s="10" customFormat="1" ht="18" customHeight="1" x14ac:dyDescent="0.25">
      <c r="A51" s="6">
        <v>46</v>
      </c>
      <c r="B51" s="11" t="s">
        <v>98</v>
      </c>
      <c r="C51" s="5">
        <v>2013</v>
      </c>
      <c r="D51" s="5" t="s">
        <v>30</v>
      </c>
      <c r="E51" s="16">
        <v>111</v>
      </c>
      <c r="F51" s="17">
        <v>1.2847222222222201E-2</v>
      </c>
      <c r="G51" s="17">
        <v>1.6180555555555556E-2</v>
      </c>
      <c r="H51" s="17">
        <f t="shared" si="2"/>
        <v>3.3333333333333548E-3</v>
      </c>
      <c r="I51" s="9">
        <v>9</v>
      </c>
      <c r="J51" s="9" t="str">
        <f>VLOOKUP(C51,впр!$A$2:$C$75,2)</f>
        <v>мл.мальчики</v>
      </c>
      <c r="K51" s="9">
        <f t="shared" si="3"/>
        <v>46</v>
      </c>
    </row>
    <row r="52" spans="1:11" s="10" customFormat="1" ht="18" customHeight="1" x14ac:dyDescent="0.25">
      <c r="A52" s="6">
        <v>47</v>
      </c>
      <c r="B52" s="11" t="s">
        <v>144</v>
      </c>
      <c r="C52" s="5">
        <v>2014</v>
      </c>
      <c r="D52" s="5" t="s">
        <v>19</v>
      </c>
      <c r="E52" s="16">
        <v>105</v>
      </c>
      <c r="F52" s="17">
        <v>1.18055555555556E-2</v>
      </c>
      <c r="G52" s="17">
        <v>1.5277777777777777E-2</v>
      </c>
      <c r="H52" s="17">
        <f t="shared" si="2"/>
        <v>3.4722222222221769E-3</v>
      </c>
      <c r="I52" s="9">
        <v>10</v>
      </c>
      <c r="J52" s="9" t="str">
        <f>VLOOKUP(C52,впр!$A$2:$C$75,2)</f>
        <v>малыши</v>
      </c>
      <c r="K52" s="9">
        <f t="shared" si="3"/>
        <v>47</v>
      </c>
    </row>
    <row r="53" spans="1:11" s="10" customFormat="1" ht="18" customHeight="1" x14ac:dyDescent="0.25">
      <c r="A53" s="6">
        <v>48</v>
      </c>
      <c r="B53" s="11" t="s">
        <v>64</v>
      </c>
      <c r="C53" s="5">
        <v>2009</v>
      </c>
      <c r="D53" s="5" t="s">
        <v>19</v>
      </c>
      <c r="E53" s="16">
        <v>161</v>
      </c>
      <c r="F53" s="17">
        <v>2.1527777777777701E-2</v>
      </c>
      <c r="G53" s="17">
        <v>2.4999999999999998E-2</v>
      </c>
      <c r="H53" s="17">
        <f t="shared" si="2"/>
        <v>3.4722222222222966E-3</v>
      </c>
      <c r="I53" s="9">
        <v>8</v>
      </c>
      <c r="J53" s="9" t="str">
        <f>VLOOKUP(C53,впр!$A$2:$C$75,2)</f>
        <v>ср.юноши</v>
      </c>
      <c r="K53" s="9">
        <f t="shared" si="3"/>
        <v>48</v>
      </c>
    </row>
    <row r="54" spans="1:11" s="10" customFormat="1" ht="18" customHeight="1" x14ac:dyDescent="0.25">
      <c r="A54" s="6">
        <v>49</v>
      </c>
      <c r="B54" s="11" t="s">
        <v>71</v>
      </c>
      <c r="C54" s="5">
        <v>2014</v>
      </c>
      <c r="D54" s="5" t="s">
        <v>19</v>
      </c>
      <c r="E54" s="16">
        <v>106</v>
      </c>
      <c r="F54" s="17">
        <v>1.19791666666667E-2</v>
      </c>
      <c r="G54" s="17">
        <v>1.5462962962962963E-2</v>
      </c>
      <c r="H54" s="17">
        <f t="shared" si="2"/>
        <v>3.4837962962962626E-3</v>
      </c>
      <c r="I54" s="9">
        <v>11</v>
      </c>
      <c r="J54" s="9" t="str">
        <f>VLOOKUP(C54,впр!$A$2:$C$75,2)</f>
        <v>малыши</v>
      </c>
      <c r="K54" s="9">
        <f t="shared" si="3"/>
        <v>49</v>
      </c>
    </row>
    <row r="55" spans="1:11" s="10" customFormat="1" ht="18" customHeight="1" x14ac:dyDescent="0.25">
      <c r="A55" s="6">
        <v>50</v>
      </c>
      <c r="B55" s="11" t="s">
        <v>91</v>
      </c>
      <c r="C55" s="5">
        <v>2013</v>
      </c>
      <c r="D55" s="5" t="s">
        <v>19</v>
      </c>
      <c r="E55" s="16">
        <v>102</v>
      </c>
      <c r="F55" s="17">
        <v>1.1284722222222222E-2</v>
      </c>
      <c r="G55" s="17">
        <v>1.4780092592592595E-2</v>
      </c>
      <c r="H55" s="17">
        <f t="shared" si="2"/>
        <v>3.4953703703703726E-3</v>
      </c>
      <c r="I55" s="9">
        <v>12</v>
      </c>
      <c r="J55" s="9" t="str">
        <f>VLOOKUP(C55,впр!$A$2:$C$75,2)</f>
        <v>мл.мальчики</v>
      </c>
      <c r="K55" s="9">
        <f t="shared" si="3"/>
        <v>50</v>
      </c>
    </row>
    <row r="56" spans="1:11" s="10" customFormat="1" ht="18" customHeight="1" x14ac:dyDescent="0.25">
      <c r="A56" s="6">
        <v>51</v>
      </c>
      <c r="B56" s="11" t="s">
        <v>140</v>
      </c>
      <c r="C56" s="5">
        <v>2010</v>
      </c>
      <c r="D56" s="5" t="s">
        <v>19</v>
      </c>
      <c r="E56" s="16">
        <v>120</v>
      </c>
      <c r="F56" s="17">
        <v>1.4409722222222201E-2</v>
      </c>
      <c r="G56" s="17">
        <v>1.8043981481481484E-2</v>
      </c>
      <c r="H56" s="17">
        <f t="shared" si="2"/>
        <v>3.6342592592592832E-3</v>
      </c>
      <c r="I56" s="9">
        <v>11</v>
      </c>
      <c r="J56" s="9" t="str">
        <f>VLOOKUP(C56,впр!$A$2:$C$75,2)</f>
        <v>ср.мальчики</v>
      </c>
      <c r="K56" s="9">
        <f t="shared" si="3"/>
        <v>51</v>
      </c>
    </row>
    <row r="57" spans="1:11" s="10" customFormat="1" ht="18" customHeight="1" x14ac:dyDescent="0.25">
      <c r="A57" s="6">
        <v>52</v>
      </c>
      <c r="B57" s="11" t="s">
        <v>84</v>
      </c>
      <c r="C57" s="5">
        <v>2009</v>
      </c>
      <c r="D57" s="5" t="s">
        <v>19</v>
      </c>
      <c r="E57" s="16">
        <v>132</v>
      </c>
      <c r="F57" s="17">
        <v>1.64930555555555E-2</v>
      </c>
      <c r="G57" s="17">
        <v>2.0266203703703703E-2</v>
      </c>
      <c r="H57" s="17">
        <f t="shared" si="2"/>
        <v>3.7731481481482025E-3</v>
      </c>
      <c r="I57" s="9">
        <v>9</v>
      </c>
      <c r="J57" s="9" t="str">
        <f>VLOOKUP(C57,впр!$A$2:$C$75,2)</f>
        <v>ср.юноши</v>
      </c>
      <c r="K57" s="9">
        <f t="shared" si="3"/>
        <v>52</v>
      </c>
    </row>
    <row r="58" spans="1:11" s="10" customFormat="1" ht="18" customHeight="1" x14ac:dyDescent="0.25">
      <c r="A58" s="6">
        <v>53</v>
      </c>
      <c r="B58" s="12" t="s">
        <v>127</v>
      </c>
      <c r="C58" s="13">
        <v>2013</v>
      </c>
      <c r="D58" s="13" t="s">
        <v>19</v>
      </c>
      <c r="E58" s="16">
        <v>104</v>
      </c>
      <c r="F58" s="17">
        <v>1.16319444444444E-2</v>
      </c>
      <c r="G58" s="17">
        <v>1.5532407407407406E-2</v>
      </c>
      <c r="H58" s="17">
        <f t="shared" si="2"/>
        <v>3.9004629629630066E-3</v>
      </c>
      <c r="I58" s="9">
        <v>13</v>
      </c>
      <c r="J58" s="9" t="str">
        <f>VLOOKUP(C58,впр!$A$2:$C$75,2)</f>
        <v>мл.мальчики</v>
      </c>
      <c r="K58" s="9">
        <f t="shared" si="3"/>
        <v>53</v>
      </c>
    </row>
    <row r="59" spans="1:11" s="10" customFormat="1" ht="18" customHeight="1" x14ac:dyDescent="0.25">
      <c r="A59" s="6">
        <v>54</v>
      </c>
      <c r="B59" s="11" t="s">
        <v>146</v>
      </c>
      <c r="C59" s="5">
        <v>2010</v>
      </c>
      <c r="D59" s="5" t="s">
        <v>19</v>
      </c>
      <c r="E59" s="16">
        <v>125</v>
      </c>
      <c r="F59" s="17">
        <v>1.52777777777778E-2</v>
      </c>
      <c r="G59" s="17">
        <v>1.9201388888888889E-2</v>
      </c>
      <c r="H59" s="17">
        <f t="shared" si="2"/>
        <v>3.9236111111110895E-3</v>
      </c>
      <c r="I59" s="9">
        <v>12</v>
      </c>
      <c r="J59" s="9" t="str">
        <f>VLOOKUP(C59,впр!$A$2:$C$75,2)</f>
        <v>ср.мальчики</v>
      </c>
      <c r="K59" s="9">
        <f t="shared" si="3"/>
        <v>54</v>
      </c>
    </row>
    <row r="60" spans="1:11" s="10" customFormat="1" ht="18" customHeight="1" x14ac:dyDescent="0.25">
      <c r="A60" s="6">
        <v>55</v>
      </c>
      <c r="B60" s="11" t="s">
        <v>134</v>
      </c>
      <c r="C60" s="5">
        <v>2009</v>
      </c>
      <c r="D60" s="5" t="s">
        <v>19</v>
      </c>
      <c r="E60" s="16">
        <v>136</v>
      </c>
      <c r="F60" s="17">
        <v>1.7187500000000001E-2</v>
      </c>
      <c r="G60" s="17">
        <v>2.1550925925925928E-2</v>
      </c>
      <c r="H60" s="17">
        <f t="shared" si="2"/>
        <v>4.3634259259259268E-3</v>
      </c>
      <c r="I60" s="9">
        <v>10</v>
      </c>
      <c r="J60" s="9" t="str">
        <f>VLOOKUP(C60,впр!$A$2:$C$75,2)</f>
        <v>ср.юноши</v>
      </c>
      <c r="K60" s="9">
        <f t="shared" si="3"/>
        <v>55</v>
      </c>
    </row>
    <row r="61" spans="1:11" s="10" customFormat="1" ht="18" customHeight="1" x14ac:dyDescent="0.25">
      <c r="A61" s="6">
        <v>56</v>
      </c>
      <c r="B61" s="11" t="s">
        <v>148</v>
      </c>
      <c r="C61" s="5">
        <v>2010</v>
      </c>
      <c r="D61" s="5" t="s">
        <v>19</v>
      </c>
      <c r="E61" s="16">
        <v>122</v>
      </c>
      <c r="F61" s="17">
        <v>1.4756944444444401E-2</v>
      </c>
      <c r="G61" s="17">
        <v>1.9189814814814816E-2</v>
      </c>
      <c r="H61" s="17">
        <f t="shared" si="2"/>
        <v>4.4328703703704151E-3</v>
      </c>
      <c r="I61" s="9">
        <v>13</v>
      </c>
      <c r="J61" s="9" t="str">
        <f>VLOOKUP(C61,впр!$A$2:$C$75,2)</f>
        <v>ср.мальчики</v>
      </c>
      <c r="K61" s="9">
        <f t="shared" si="3"/>
        <v>56</v>
      </c>
    </row>
    <row r="62" spans="1:11" s="10" customFormat="1" ht="18" customHeight="1" x14ac:dyDescent="0.25">
      <c r="A62" s="6">
        <v>57</v>
      </c>
      <c r="B62" s="11" t="s">
        <v>149</v>
      </c>
      <c r="C62" s="5">
        <v>2010</v>
      </c>
      <c r="D62" s="5" t="s">
        <v>19</v>
      </c>
      <c r="E62" s="16">
        <v>118</v>
      </c>
      <c r="F62" s="17">
        <v>1.40625E-2</v>
      </c>
      <c r="G62" s="17">
        <v>1.8564814814814815E-2</v>
      </c>
      <c r="H62" s="17">
        <f t="shared" si="2"/>
        <v>4.5023148148148149E-3</v>
      </c>
      <c r="I62" s="9">
        <v>14</v>
      </c>
      <c r="J62" s="9" t="str">
        <f>VLOOKUP(C62,впр!$A$2:$C$75,2)</f>
        <v>ср.мальчики</v>
      </c>
      <c r="K62" s="9">
        <f t="shared" si="3"/>
        <v>57</v>
      </c>
    </row>
    <row r="63" spans="1:11" s="10" customFormat="1" ht="18" customHeight="1" x14ac:dyDescent="0.25">
      <c r="A63" s="6">
        <v>58</v>
      </c>
      <c r="B63" s="12" t="s">
        <v>145</v>
      </c>
      <c r="C63" s="13">
        <v>2009</v>
      </c>
      <c r="D63" s="13" t="s">
        <v>19</v>
      </c>
      <c r="E63" s="16">
        <v>134</v>
      </c>
      <c r="F63" s="17">
        <v>1.6840277777777801E-2</v>
      </c>
      <c r="G63" s="17">
        <v>2.1701388888888892E-2</v>
      </c>
      <c r="H63" s="17">
        <f t="shared" si="2"/>
        <v>4.8611111111110904E-3</v>
      </c>
      <c r="I63" s="9">
        <v>11</v>
      </c>
      <c r="J63" s="9" t="str">
        <f>VLOOKUP(C63,впр!$A$2:$C$75,2)</f>
        <v>ср.юноши</v>
      </c>
      <c r="K63" s="9">
        <f t="shared" si="3"/>
        <v>58</v>
      </c>
    </row>
    <row r="64" spans="1:11" s="10" customFormat="1" ht="18" customHeight="1" x14ac:dyDescent="0.25">
      <c r="A64" s="6">
        <v>59</v>
      </c>
      <c r="B64" s="11" t="s">
        <v>150</v>
      </c>
      <c r="C64" s="5">
        <v>2010</v>
      </c>
      <c r="D64" s="5" t="s">
        <v>19</v>
      </c>
      <c r="E64" s="16">
        <v>124</v>
      </c>
      <c r="F64" s="17">
        <v>1.51041666666667E-2</v>
      </c>
      <c r="G64" s="17">
        <v>2.0046296296296295E-2</v>
      </c>
      <c r="H64" s="17">
        <f t="shared" si="2"/>
        <v>4.942129629629595E-3</v>
      </c>
      <c r="I64" s="9">
        <v>15</v>
      </c>
      <c r="J64" s="9" t="str">
        <f>VLOOKUP(C64,впр!$A$2:$C$75,2)</f>
        <v>ср.мальчики</v>
      </c>
      <c r="K64" s="9">
        <f t="shared" si="3"/>
        <v>59</v>
      </c>
    </row>
    <row r="65" spans="1:11" s="10" customFormat="1" ht="18" customHeight="1" x14ac:dyDescent="0.25">
      <c r="A65" s="6">
        <v>60</v>
      </c>
      <c r="B65" s="11" t="s">
        <v>141</v>
      </c>
      <c r="C65" s="5">
        <v>2011</v>
      </c>
      <c r="D65" s="5" t="s">
        <v>19</v>
      </c>
      <c r="E65" s="16">
        <v>126</v>
      </c>
      <c r="F65" s="17">
        <v>1.54513888888889E-2</v>
      </c>
      <c r="G65" s="17">
        <v>2.1030092592592597E-2</v>
      </c>
      <c r="H65" s="17">
        <f t="shared" si="2"/>
        <v>5.5787037037036968E-3</v>
      </c>
      <c r="I65" s="9">
        <v>16</v>
      </c>
      <c r="J65" s="9" t="str">
        <f>VLOOKUP(C65,впр!$A$2:$C$75,2)</f>
        <v>ср.мальчики</v>
      </c>
      <c r="K65" s="9">
        <f t="shared" si="3"/>
        <v>60</v>
      </c>
    </row>
    <row r="66" spans="1:11" s="10" customFormat="1" ht="18" customHeight="1" x14ac:dyDescent="0.25">
      <c r="A66" s="6">
        <v>61</v>
      </c>
      <c r="B66" s="11" t="s">
        <v>147</v>
      </c>
      <c r="C66" s="5">
        <v>2010</v>
      </c>
      <c r="D66" s="5" t="s">
        <v>19</v>
      </c>
      <c r="E66" s="16">
        <v>121</v>
      </c>
      <c r="F66" s="17">
        <v>1.4583333333333301E-2</v>
      </c>
      <c r="G66" s="17">
        <v>2.101851851851852E-2</v>
      </c>
      <c r="H66" s="17">
        <f t="shared" si="2"/>
        <v>6.4351851851852191E-3</v>
      </c>
      <c r="I66" s="9">
        <v>17</v>
      </c>
      <c r="J66" s="9" t="str">
        <f>VLOOKUP(C66,впр!$A$2:$C$75,2)</f>
        <v>ср.мальчики</v>
      </c>
      <c r="K66" s="9">
        <f t="shared" si="3"/>
        <v>61</v>
      </c>
    </row>
    <row r="67" spans="1:11" s="10" customFormat="1" ht="18" customHeight="1" x14ac:dyDescent="0.25">
      <c r="A67" s="6">
        <v>62</v>
      </c>
      <c r="B67" s="11" t="s">
        <v>86</v>
      </c>
      <c r="C67" s="5">
        <v>2007</v>
      </c>
      <c r="D67" s="5" t="s">
        <v>19</v>
      </c>
      <c r="E67" s="16">
        <v>145</v>
      </c>
      <c r="F67" s="17">
        <v>1.8749999999999999E-2</v>
      </c>
      <c r="G67" s="17">
        <v>6.2488425925925926E-2</v>
      </c>
      <c r="H67" s="17" t="s">
        <v>151</v>
      </c>
      <c r="I67" s="9">
        <v>13</v>
      </c>
      <c r="J67" s="9" t="str">
        <f>VLOOKUP(C67,впр!$A$2:$C$75,2)</f>
        <v>ст.юноши</v>
      </c>
      <c r="K67" s="9">
        <v>62</v>
      </c>
    </row>
    <row r="68" spans="1:11" x14ac:dyDescent="0.25">
      <c r="A68" s="19"/>
      <c r="B68" s="3"/>
      <c r="C68" s="19"/>
      <c r="D68" s="19"/>
      <c r="E68" s="19"/>
      <c r="F68" s="1"/>
      <c r="G68" s="1"/>
      <c r="H68" s="1"/>
      <c r="I68" s="2"/>
      <c r="J68" s="2"/>
      <c r="K68" s="2"/>
    </row>
    <row r="69" spans="1:11" x14ac:dyDescent="0.25">
      <c r="A69" s="22" t="s">
        <v>18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1" x14ac:dyDescent="0.25">
      <c r="A70" s="19"/>
      <c r="B70" s="3"/>
      <c r="C70" s="19"/>
      <c r="D70" s="19"/>
      <c r="E70" s="19"/>
      <c r="F70" s="1"/>
      <c r="G70" s="1"/>
      <c r="H70" s="1"/>
      <c r="I70" s="2"/>
      <c r="J70" s="2"/>
      <c r="K70" s="2"/>
    </row>
    <row r="71" spans="1:11" x14ac:dyDescent="0.25">
      <c r="A71" s="19"/>
      <c r="B71" s="3"/>
      <c r="C71" s="19"/>
      <c r="D71" s="19"/>
      <c r="E71" s="19"/>
      <c r="F71" s="1"/>
      <c r="G71" s="1"/>
      <c r="H71" s="1"/>
      <c r="I71" s="2"/>
      <c r="J71" s="2"/>
      <c r="K71" s="2"/>
    </row>
    <row r="72" spans="1:11" x14ac:dyDescent="0.25">
      <c r="A72" s="19"/>
      <c r="B72" s="3"/>
      <c r="C72" s="19"/>
      <c r="D72" s="19"/>
      <c r="E72" s="19"/>
      <c r="F72" s="1"/>
      <c r="G72" s="1"/>
      <c r="H72" s="1"/>
      <c r="I72" s="2"/>
      <c r="J72" s="2"/>
      <c r="K72" s="2"/>
    </row>
    <row r="73" spans="1:11" x14ac:dyDescent="0.25">
      <c r="A73" s="19"/>
      <c r="B73" s="3"/>
      <c r="C73" s="19"/>
      <c r="D73" s="19"/>
      <c r="E73" s="19"/>
      <c r="F73" s="1"/>
      <c r="G73" s="1"/>
      <c r="H73" s="1"/>
      <c r="I73" s="2"/>
      <c r="J73" s="2"/>
      <c r="K73" s="2"/>
    </row>
  </sheetData>
  <sortState ref="B6:K67">
    <sortCondition ref="K6:K67"/>
  </sortState>
  <mergeCells count="15">
    <mergeCell ref="A1:K1"/>
    <mergeCell ref="A2:B2"/>
    <mergeCell ref="D2:K2"/>
    <mergeCell ref="A3:K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K5"/>
    <mergeCell ref="A69:K69"/>
  </mergeCells>
  <pageMargins left="0.70866141732283472" right="0.11811023622047245" top="0.59055118110236227" bottom="0.59055118110236227" header="0" footer="0"/>
  <pageSetup paperSize="9" orientation="portrait" r:id="rId1"/>
  <headerFooter>
    <oddHeader>&amp;CВерста 2022&amp;RМальчики, юноши, мужчины,Страница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Жен</vt:lpstr>
      <vt:lpstr>Муж</vt:lpstr>
      <vt:lpstr>впр</vt:lpstr>
      <vt:lpstr>Жен (2)</vt:lpstr>
      <vt:lpstr>Муж (2)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2023-05-07T10:23:41Z</dcterms:modified>
</cp:coreProperties>
</file>