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впр" sheetId="11" r:id="rId1"/>
    <sheet name="Жен (2)" sheetId="20" r:id="rId2"/>
    <sheet name="Муж (2)" sheetId="22" r:id="rId3"/>
    <sheet name="Лист1" sheetId="13" r:id="rId4"/>
  </sheets>
  <calcPr calcId="145621"/>
</workbook>
</file>

<file path=xl/calcChain.xml><?xml version="1.0" encoding="utf-8"?>
<calcChain xmlns="http://schemas.openxmlformats.org/spreadsheetml/2006/main">
  <c r="H35" i="20" l="1"/>
  <c r="H24" i="20"/>
  <c r="H52" i="20"/>
  <c r="H21" i="20"/>
  <c r="H12" i="20"/>
  <c r="H28" i="20"/>
  <c r="H33" i="20"/>
  <c r="H19" i="20"/>
  <c r="J24" i="20"/>
  <c r="J34" i="20"/>
  <c r="J35" i="20"/>
  <c r="J52" i="20"/>
  <c r="J6" i="20"/>
  <c r="J8" i="20"/>
  <c r="J10" i="20"/>
  <c r="J19" i="20"/>
  <c r="H36" i="22"/>
  <c r="H72" i="22"/>
  <c r="H39" i="22"/>
  <c r="H96" i="22"/>
  <c r="H60" i="22"/>
  <c r="H67" i="22"/>
  <c r="H92" i="22"/>
  <c r="H37" i="22"/>
  <c r="H25" i="22"/>
  <c r="H58" i="22"/>
  <c r="H42" i="22"/>
  <c r="H61" i="22"/>
  <c r="H21" i="22"/>
  <c r="H52" i="22"/>
  <c r="H99" i="22"/>
  <c r="H17" i="22"/>
  <c r="H47" i="22"/>
  <c r="H41" i="22"/>
  <c r="H33" i="22"/>
  <c r="H32" i="22"/>
  <c r="H18" i="22"/>
  <c r="H24" i="22"/>
  <c r="H15" i="22"/>
  <c r="H46" i="22"/>
  <c r="H50" i="22"/>
  <c r="H16" i="22"/>
  <c r="H31" i="22"/>
  <c r="H12" i="22"/>
  <c r="J97" i="22"/>
  <c r="J17" i="22"/>
  <c r="J21" i="22"/>
  <c r="J25" i="22"/>
  <c r="J37" i="22"/>
  <c r="J39" i="22"/>
  <c r="J41" i="22"/>
  <c r="J42" i="22"/>
  <c r="J47" i="22"/>
  <c r="J52" i="22"/>
  <c r="J58" i="22"/>
  <c r="J60" i="22"/>
  <c r="J61" i="22"/>
  <c r="J67" i="22"/>
  <c r="J72" i="22"/>
  <c r="J92" i="22"/>
  <c r="J96" i="22"/>
  <c r="J99" i="22"/>
  <c r="J15" i="22"/>
  <c r="J16" i="22"/>
  <c r="J18" i="22"/>
  <c r="J24" i="22"/>
  <c r="J30" i="22"/>
  <c r="J31" i="22"/>
  <c r="J32" i="22"/>
  <c r="J33" i="22"/>
  <c r="J46" i="22"/>
  <c r="H91" i="22"/>
  <c r="H94" i="22"/>
  <c r="H54" i="22"/>
  <c r="H83" i="22"/>
  <c r="H85" i="22"/>
  <c r="H78" i="22"/>
  <c r="H101" i="22"/>
  <c r="H77" i="22"/>
  <c r="H86" i="22"/>
  <c r="H80" i="22"/>
  <c r="H79" i="22"/>
  <c r="H45" i="22"/>
  <c r="H76" i="22"/>
  <c r="H62" i="22"/>
  <c r="H95" i="22"/>
  <c r="H64" i="22"/>
  <c r="H73" i="22"/>
  <c r="H100" i="22"/>
  <c r="H98" i="22"/>
  <c r="H53" i="22"/>
  <c r="H90" i="22"/>
  <c r="H84" i="22"/>
  <c r="H88" i="22"/>
  <c r="H87" i="22"/>
  <c r="H81" i="22"/>
  <c r="H43" i="22"/>
  <c r="H34" i="22"/>
  <c r="H51" i="22"/>
  <c r="H57" i="22"/>
  <c r="H63" i="22"/>
  <c r="H75" i="22"/>
  <c r="H82" i="22"/>
  <c r="H49" i="22"/>
  <c r="H70" i="22"/>
  <c r="H71" i="22"/>
  <c r="H89" i="22"/>
  <c r="H65" i="22"/>
  <c r="H69" i="22"/>
  <c r="H48" i="22"/>
  <c r="H44" i="22"/>
  <c r="H22" i="22"/>
  <c r="H66" i="22"/>
  <c r="H93" i="22"/>
  <c r="H68" i="22"/>
  <c r="H19" i="22"/>
  <c r="H35" i="22"/>
  <c r="H97" i="22"/>
  <c r="H59" i="22"/>
  <c r="H55" i="22"/>
  <c r="H56" i="22"/>
  <c r="H30" i="22"/>
  <c r="H40" i="22"/>
  <c r="H20" i="22"/>
  <c r="H8" i="22"/>
  <c r="H14" i="22"/>
  <c r="H6" i="22"/>
  <c r="H29" i="22"/>
  <c r="H23" i="22"/>
  <c r="H26" i="22"/>
  <c r="H9" i="22"/>
  <c r="H13" i="22"/>
  <c r="H28" i="22"/>
  <c r="H27" i="22"/>
  <c r="H11" i="22"/>
  <c r="H7" i="22"/>
  <c r="H10" i="22"/>
  <c r="H38" i="22"/>
  <c r="H74" i="22"/>
  <c r="K46" i="22" l="1"/>
  <c r="K32" i="22"/>
  <c r="K30" i="22"/>
  <c r="K18" i="22"/>
  <c r="K15" i="22"/>
  <c r="K96" i="22"/>
  <c r="K72" i="22"/>
  <c r="K61" i="22"/>
  <c r="K58" i="22"/>
  <c r="K52" i="22"/>
  <c r="K42" i="22"/>
  <c r="K39" i="22"/>
  <c r="K25" i="22"/>
  <c r="K17" i="22"/>
  <c r="K97" i="22"/>
  <c r="K33" i="22"/>
  <c r="K31" i="22"/>
  <c r="K24" i="22"/>
  <c r="K16" i="22"/>
  <c r="K99" i="22"/>
  <c r="K92" i="22"/>
  <c r="K67" i="22"/>
  <c r="K60" i="22"/>
  <c r="K47" i="22"/>
  <c r="K41" i="22"/>
  <c r="K37" i="22"/>
  <c r="K21" i="22"/>
  <c r="J51" i="22"/>
  <c r="H54" i="20"/>
  <c r="H37" i="20"/>
  <c r="J45" i="20"/>
  <c r="J17" i="20"/>
  <c r="H15" i="20"/>
  <c r="J36" i="20"/>
  <c r="J26" i="22"/>
  <c r="J27" i="22"/>
  <c r="J28" i="22"/>
  <c r="J29" i="22"/>
  <c r="J38" i="22"/>
  <c r="J7" i="22"/>
  <c r="J9" i="22"/>
  <c r="J10" i="22"/>
  <c r="J11" i="22"/>
  <c r="J12" i="22"/>
  <c r="J13" i="22"/>
  <c r="J23" i="22"/>
  <c r="J78" i="22" l="1"/>
  <c r="J74" i="22"/>
  <c r="J64" i="22"/>
  <c r="J45" i="22"/>
  <c r="J34" i="22"/>
  <c r="J62" i="22"/>
  <c r="J54" i="22"/>
  <c r="J43" i="22"/>
  <c r="J101" i="22"/>
  <c r="J100" i="22"/>
  <c r="J94" i="22"/>
  <c r="J90" i="22"/>
  <c r="J86" i="22"/>
  <c r="J81" i="22"/>
  <c r="J80" i="22"/>
  <c r="J77" i="22"/>
  <c r="J76" i="22"/>
  <c r="J73" i="22"/>
  <c r="J53" i="22"/>
  <c r="J14" i="22"/>
  <c r="J89" i="22"/>
  <c r="J70" i="22"/>
  <c r="J57" i="22"/>
  <c r="J35" i="22"/>
  <c r="J98" i="22"/>
  <c r="J88" i="22"/>
  <c r="J85" i="22"/>
  <c r="J83" i="22"/>
  <c r="J79" i="22"/>
  <c r="J40" i="22"/>
  <c r="J20" i="22"/>
  <c r="J8" i="22"/>
  <c r="J6" i="22"/>
  <c r="J50" i="22"/>
  <c r="J82" i="22"/>
  <c r="J65" i="22"/>
  <c r="J63" i="22"/>
  <c r="J59" i="22"/>
  <c r="J44" i="22"/>
  <c r="J36" i="22"/>
  <c r="J19" i="22"/>
  <c r="J102" i="22"/>
  <c r="J95" i="22"/>
  <c r="J87" i="22"/>
  <c r="J84" i="22"/>
  <c r="J93" i="22"/>
  <c r="J75" i="22"/>
  <c r="J71" i="22"/>
  <c r="J69" i="22"/>
  <c r="J68" i="22"/>
  <c r="J66" i="22"/>
  <c r="J56" i="22"/>
  <c r="J55" i="22"/>
  <c r="J49" i="22"/>
  <c r="J48" i="22"/>
  <c r="J22" i="22"/>
  <c r="J91" i="22"/>
  <c r="J56" i="20"/>
  <c r="H44" i="20"/>
  <c r="J44" i="20"/>
  <c r="H9" i="20"/>
  <c r="J23" i="20"/>
  <c r="H17" i="20"/>
  <c r="J41" i="20"/>
  <c r="H55" i="20"/>
  <c r="J9" i="20"/>
  <c r="H50" i="20"/>
  <c r="J28" i="20"/>
  <c r="J12" i="20"/>
  <c r="H47" i="20"/>
  <c r="J42" i="20"/>
  <c r="H48" i="20"/>
  <c r="J26" i="20"/>
  <c r="H16" i="20"/>
  <c r="J53" i="20"/>
  <c r="H6" i="20"/>
  <c r="J25" i="20"/>
  <c r="H20" i="20"/>
  <c r="J30" i="20"/>
  <c r="H51" i="20"/>
  <c r="J33" i="20"/>
  <c r="H7" i="20"/>
  <c r="J22" i="20"/>
  <c r="H22" i="20"/>
  <c r="J21" i="20"/>
  <c r="H29" i="20"/>
  <c r="J32" i="20"/>
  <c r="H41" i="20"/>
  <c r="J20" i="20"/>
  <c r="H10" i="20"/>
  <c r="J54" i="20"/>
  <c r="H40" i="20"/>
  <c r="J51" i="20"/>
  <c r="H8" i="20"/>
  <c r="J50" i="20"/>
  <c r="H49" i="20"/>
  <c r="J48" i="20"/>
  <c r="H11" i="20"/>
  <c r="J47" i="20"/>
  <c r="H43" i="20"/>
  <c r="J40" i="20"/>
  <c r="H46" i="20"/>
  <c r="J38" i="20"/>
  <c r="H25" i="20"/>
  <c r="J37" i="20"/>
  <c r="H34" i="20"/>
  <c r="J31" i="20"/>
  <c r="H38" i="20"/>
  <c r="J49" i="20"/>
  <c r="H13" i="20"/>
  <c r="J43" i="20"/>
  <c r="H26" i="20"/>
  <c r="J18" i="20"/>
  <c r="H30" i="20"/>
  <c r="J13" i="20"/>
  <c r="H39" i="20"/>
  <c r="H32" i="20"/>
  <c r="J29" i="20"/>
  <c r="H31" i="20"/>
  <c r="J46" i="20"/>
  <c r="H23" i="20"/>
  <c r="J11" i="20"/>
  <c r="H53" i="20"/>
  <c r="J7" i="20"/>
  <c r="H27" i="20"/>
  <c r="J14" i="20"/>
  <c r="H36" i="20"/>
  <c r="J27" i="20"/>
  <c r="H45" i="20"/>
  <c r="J39" i="20"/>
  <c r="H56" i="20"/>
  <c r="J16" i="20"/>
  <c r="H14" i="20"/>
  <c r="J15" i="20"/>
  <c r="H18" i="20"/>
  <c r="J55" i="20"/>
  <c r="H42" i="20"/>
  <c r="K24" i="20" l="1"/>
  <c r="K35" i="20"/>
  <c r="K6" i="20"/>
  <c r="K10" i="20"/>
  <c r="K34" i="20"/>
  <c r="K52" i="20"/>
  <c r="K8" i="20"/>
  <c r="K19" i="20"/>
  <c r="K45" i="20"/>
  <c r="K36" i="20"/>
  <c r="K51" i="22"/>
  <c r="K55" i="20"/>
  <c r="K17" i="20"/>
  <c r="K26" i="22"/>
  <c r="K28" i="22"/>
  <c r="K38" i="22"/>
  <c r="K27" i="22"/>
  <c r="K29" i="22"/>
  <c r="K11" i="22"/>
  <c r="K12" i="22"/>
  <c r="K13" i="22"/>
  <c r="K9" i="22"/>
  <c r="K23" i="22"/>
  <c r="K10" i="22"/>
  <c r="K7" i="22"/>
  <c r="K91" i="22"/>
  <c r="K22" i="22"/>
  <c r="K48" i="22"/>
  <c r="K49" i="22"/>
  <c r="K55" i="22"/>
  <c r="K56" i="22"/>
  <c r="K66" i="22"/>
  <c r="K68" i="22"/>
  <c r="K69" i="22"/>
  <c r="K71" i="22"/>
  <c r="K75" i="22"/>
  <c r="K93" i="22"/>
  <c r="K84" i="22"/>
  <c r="K87" i="22"/>
  <c r="K95" i="22"/>
  <c r="K19" i="22"/>
  <c r="K36" i="22"/>
  <c r="K44" i="22"/>
  <c r="K59" i="22"/>
  <c r="K63" i="22"/>
  <c r="K65" i="22"/>
  <c r="K82" i="22"/>
  <c r="K50" i="22"/>
  <c r="K6" i="22"/>
  <c r="K8" i="22"/>
  <c r="K20" i="22"/>
  <c r="K40" i="22"/>
  <c r="K79" i="22"/>
  <c r="K83" i="22"/>
  <c r="K85" i="22"/>
  <c r="K88" i="22"/>
  <c r="K98" i="22"/>
  <c r="K35" i="22"/>
  <c r="K57" i="22"/>
  <c r="K70" i="22"/>
  <c r="K89" i="22"/>
  <c r="K14" i="22"/>
  <c r="K53" i="22"/>
  <c r="K73" i="22"/>
  <c r="K76" i="22"/>
  <c r="K77" i="22"/>
  <c r="K80" i="22"/>
  <c r="K81" i="22"/>
  <c r="K86" i="22"/>
  <c r="K90" i="22"/>
  <c r="K94" i="22"/>
  <c r="K100" i="22"/>
  <c r="K101" i="22"/>
  <c r="K43" i="22"/>
  <c r="K54" i="22"/>
  <c r="K62" i="22"/>
  <c r="K34" i="22"/>
  <c r="K45" i="22"/>
  <c r="K64" i="22"/>
  <c r="K74" i="22"/>
  <c r="K78" i="22"/>
  <c r="K15" i="20"/>
  <c r="K16" i="20"/>
  <c r="K39" i="20"/>
  <c r="K27" i="20"/>
  <c r="K14" i="20"/>
  <c r="K7" i="20"/>
  <c r="K11" i="20"/>
  <c r="K46" i="20"/>
  <c r="K29" i="20"/>
  <c r="K13" i="20"/>
  <c r="K18" i="20"/>
  <c r="K43" i="20"/>
  <c r="K49" i="20"/>
  <c r="K31" i="20"/>
  <c r="K37" i="20"/>
  <c r="K38" i="20"/>
  <c r="K40" i="20"/>
  <c r="K47" i="20"/>
  <c r="K48" i="20"/>
  <c r="K50" i="20"/>
  <c r="K51" i="20"/>
  <c r="K54" i="20"/>
  <c r="K20" i="20"/>
  <c r="K32" i="20"/>
  <c r="K21" i="20"/>
  <c r="K22" i="20"/>
  <c r="K33" i="20"/>
  <c r="K30" i="20"/>
  <c r="K25" i="20"/>
  <c r="K53" i="20"/>
  <c r="K26" i="20"/>
  <c r="K42" i="20"/>
  <c r="K12" i="20"/>
  <c r="K28" i="20"/>
  <c r="K9" i="20"/>
  <c r="K41" i="20"/>
  <c r="K23" i="20"/>
  <c r="K44" i="20"/>
  <c r="K56" i="20"/>
</calcChain>
</file>

<file path=xl/sharedStrings.xml><?xml version="1.0" encoding="utf-8"?>
<sst xmlns="http://schemas.openxmlformats.org/spreadsheetml/2006/main" count="491" uniqueCount="180">
  <si>
    <t>Фамилия, имя</t>
  </si>
  <si>
    <t>Год рожд.</t>
  </si>
  <si>
    <t>Старт. номер</t>
  </si>
  <si>
    <t>Общее место</t>
  </si>
  <si>
    <t>Старт</t>
  </si>
  <si>
    <t>Финиш</t>
  </si>
  <si>
    <t>с. Усть-Кулом</t>
  </si>
  <si>
    <t>Результат</t>
  </si>
  <si>
    <t>Команда</t>
  </si>
  <si>
    <t>Девочки, девушки, женщины - 1000 м</t>
  </si>
  <si>
    <t>№ п/п</t>
  </si>
  <si>
    <t>малыши</t>
  </si>
  <si>
    <t>мужчины</t>
  </si>
  <si>
    <t>женщины</t>
  </si>
  <si>
    <t>Возрастная группа</t>
  </si>
  <si>
    <t>Место</t>
  </si>
  <si>
    <t>Группа</t>
  </si>
  <si>
    <t>Мальчики, юноши, мужчины</t>
  </si>
  <si>
    <t>Усть-Кулом</t>
  </si>
  <si>
    <t>мл.девочки</t>
  </si>
  <si>
    <t>мл.мальчики</t>
  </si>
  <si>
    <t>ср.мальчики</t>
  </si>
  <si>
    <t>ср.девочки</t>
  </si>
  <si>
    <t>ср.юноши</t>
  </si>
  <si>
    <t>ср.девушки</t>
  </si>
  <si>
    <t>ст.юноши</t>
  </si>
  <si>
    <t>ст.девушки</t>
  </si>
  <si>
    <t>Есева Елизавета</t>
  </si>
  <si>
    <t>Напалков Никита</t>
  </si>
  <si>
    <t>Чаланов Илья</t>
  </si>
  <si>
    <t>Сонина Виктория</t>
  </si>
  <si>
    <t>Мальцев Матвей</t>
  </si>
  <si>
    <t>Попвасев Даниил</t>
  </si>
  <si>
    <t>Логинова Таисия</t>
  </si>
  <si>
    <t>Власюк Анна</t>
  </si>
  <si>
    <t>Лебедева Анастасия</t>
  </si>
  <si>
    <t>Кочанов Владислав</t>
  </si>
  <si>
    <t>Сонин Артем</t>
  </si>
  <si>
    <t>Нехорошев Тимур</t>
  </si>
  <si>
    <t>Турков Максим</t>
  </si>
  <si>
    <t>Ябсен Роман</t>
  </si>
  <si>
    <t>Приказчиков Арсений</t>
  </si>
  <si>
    <t>Чаланова Злата</t>
  </si>
  <si>
    <t>Кочанова Дарья</t>
  </si>
  <si>
    <t>Чураков Александр</t>
  </si>
  <si>
    <t>Опарина Александра</t>
  </si>
  <si>
    <t>Копылова Мария</t>
  </si>
  <si>
    <t>Тимушев Василий</t>
  </si>
  <si>
    <t>Савина Арина</t>
  </si>
  <si>
    <t>Ракин Ясон</t>
  </si>
  <si>
    <t>Турьев Костя</t>
  </si>
  <si>
    <t>Третьяков Александр</t>
  </si>
  <si>
    <t>Ткачук Карина</t>
  </si>
  <si>
    <t>Помоздино</t>
  </si>
  <si>
    <t>Карманов Мирон</t>
  </si>
  <si>
    <t>Тимушева Александра</t>
  </si>
  <si>
    <t>Липин Павел</t>
  </si>
  <si>
    <t>Рассыхаева Анастасия</t>
  </si>
  <si>
    <t>Нестерова Виктория</t>
  </si>
  <si>
    <t>Мамонтова Оксана</t>
  </si>
  <si>
    <t>Липин Денис</t>
  </si>
  <si>
    <t>Деринг Прохор</t>
  </si>
  <si>
    <t>Мамонтов Илья</t>
  </si>
  <si>
    <t>Мамонтов Вячеслав</t>
  </si>
  <si>
    <t>Удоратин Данил</t>
  </si>
  <si>
    <t>Гаджибеков Дамир</t>
  </si>
  <si>
    <t>Цовгуев Артем</t>
  </si>
  <si>
    <t>Рассыхаев Иван</t>
  </si>
  <si>
    <t>Ногиев Николай</t>
  </si>
  <si>
    <t>Булышев Евгений</t>
  </si>
  <si>
    <t>Булышева Анастасия</t>
  </si>
  <si>
    <t>Пашнин Алексей</t>
  </si>
  <si>
    <t>Мальцева Милана</t>
  </si>
  <si>
    <t>Штейнбах Агата</t>
  </si>
  <si>
    <t>Тарабукина Вероника</t>
  </si>
  <si>
    <t>Чаланов Захар</t>
  </si>
  <si>
    <t>Напалков Клим</t>
  </si>
  <si>
    <t>Нестеров Борис</t>
  </si>
  <si>
    <t>Дон</t>
  </si>
  <si>
    <t>Логинов Платон</t>
  </si>
  <si>
    <t>Холопов Тимофей</t>
  </si>
  <si>
    <t>Гилев Вячеслав</t>
  </si>
  <si>
    <t>Попов Артемий</t>
  </si>
  <si>
    <t>Чекин Денис</t>
  </si>
  <si>
    <t>Хребет Михаил</t>
  </si>
  <si>
    <t>Мехоношин Константин</t>
  </si>
  <si>
    <t>Юсифов Роял</t>
  </si>
  <si>
    <t>Панюкова Варвара</t>
  </si>
  <si>
    <t>Удоратин Денис</t>
  </si>
  <si>
    <t>Нехорошева Екатерина</t>
  </si>
  <si>
    <t>Торлопов Матвей</t>
  </si>
  <si>
    <t>Мишарин Иван</t>
  </si>
  <si>
    <t>Чуракова Арина</t>
  </si>
  <si>
    <t>Панюков Алексей</t>
  </si>
  <si>
    <t>Усть-Куломская верста - 2025</t>
  </si>
  <si>
    <t>8 мая 2025 года</t>
  </si>
  <si>
    <t>Гл. судья -                                             А.А.Холопов</t>
  </si>
  <si>
    <t>Егоров Алексей</t>
  </si>
  <si>
    <t>Воробьев Владислав</t>
  </si>
  <si>
    <t>Напалкова Вероника</t>
  </si>
  <si>
    <t>Булышев Александр</t>
  </si>
  <si>
    <t>Попов Иван</t>
  </si>
  <si>
    <t xml:space="preserve">Лодыгин Артем </t>
  </si>
  <si>
    <t>Евплов Илья</t>
  </si>
  <si>
    <t>Холопов Владислав</t>
  </si>
  <si>
    <t xml:space="preserve">Карманов Роберт </t>
  </si>
  <si>
    <t>Кун Егор</t>
  </si>
  <si>
    <t>Деринг Елизавета</t>
  </si>
  <si>
    <t>Липина Дарина</t>
  </si>
  <si>
    <t>Ерчин Тимур</t>
  </si>
  <si>
    <t>Тимушев Кирилл</t>
  </si>
  <si>
    <t>Гуляева Эльвира</t>
  </si>
  <si>
    <t xml:space="preserve">Буланов Артем </t>
  </si>
  <si>
    <t>Русинова Александра</t>
  </si>
  <si>
    <t>Кинащук Кристина</t>
  </si>
  <si>
    <t>Рассыхаев Александр</t>
  </si>
  <si>
    <t>Быков Максим</t>
  </si>
  <si>
    <t>Лысенко Данил</t>
  </si>
  <si>
    <t>Лысенко Олеся</t>
  </si>
  <si>
    <t>Никифоров Максим</t>
  </si>
  <si>
    <t>Русецкий Никита</t>
  </si>
  <si>
    <t>Русецкая Ирина</t>
  </si>
  <si>
    <t>Липин Савелий</t>
  </si>
  <si>
    <t>Тимушев Тимофей</t>
  </si>
  <si>
    <t>Гаврилин Артем</t>
  </si>
  <si>
    <t>Мамонтова Юля</t>
  </si>
  <si>
    <t>Попова Снежана</t>
  </si>
  <si>
    <t>Попова Елизавета</t>
  </si>
  <si>
    <t>Попов Денис</t>
  </si>
  <si>
    <t>Молочкова Елизавета</t>
  </si>
  <si>
    <t>Попов Матвей</t>
  </si>
  <si>
    <t>Попов Алексей</t>
  </si>
  <si>
    <t>Скрыплев Павел</t>
  </si>
  <si>
    <t>Чаланов Артем</t>
  </si>
  <si>
    <t>Кинжалов Сергей</t>
  </si>
  <si>
    <t>Мишенев Максим</t>
  </si>
  <si>
    <t>Панюков Иван</t>
  </si>
  <si>
    <t>Маракулин Данил</t>
  </si>
  <si>
    <t>Гичев Александр</t>
  </si>
  <si>
    <t>Золотарева Кристина</t>
  </si>
  <si>
    <t>Мишенева Ульяна</t>
  </si>
  <si>
    <t>Холопова Полина</t>
  </si>
  <si>
    <t>Кондрашкин Михаил</t>
  </si>
  <si>
    <t>Кондрашкина Варвара</t>
  </si>
  <si>
    <t>Рассыхаева Надежда</t>
  </si>
  <si>
    <t>Чаланова Арина</t>
  </si>
  <si>
    <t>Попов Илья</t>
  </si>
  <si>
    <t>Молочкова Анастасия</t>
  </si>
  <si>
    <t>Лютоева Алина</t>
  </si>
  <si>
    <t>Попов Давид</t>
  </si>
  <si>
    <t>Кочанов Сергей</t>
  </si>
  <si>
    <t>Нестеров Николай</t>
  </si>
  <si>
    <t>Гришин Макар</t>
  </si>
  <si>
    <t xml:space="preserve">Баладурина Ева </t>
  </si>
  <si>
    <t>Кебанъель</t>
  </si>
  <si>
    <t>Ракин Дамир</t>
  </si>
  <si>
    <t>Рассыхаев Михаил</t>
  </si>
  <si>
    <t>Турьев Рома</t>
  </si>
  <si>
    <t>Самарина Валентина</t>
  </si>
  <si>
    <t>Липина Евгения</t>
  </si>
  <si>
    <t>Липина София</t>
  </si>
  <si>
    <t>Пименов Лев</t>
  </si>
  <si>
    <t>Пименов Иван</t>
  </si>
  <si>
    <t xml:space="preserve">Напалков Алексей </t>
  </si>
  <si>
    <t>Игнатов Михаил</t>
  </si>
  <si>
    <t>Ведункина Екатерина</t>
  </si>
  <si>
    <t>Булышев Тимофей</t>
  </si>
  <si>
    <t>Тюрнин Демид</t>
  </si>
  <si>
    <t>Кинжалов Николай</t>
  </si>
  <si>
    <t>Мишенева Анастасия</t>
  </si>
  <si>
    <t>Пашнина Наталья</t>
  </si>
  <si>
    <t>Катаева София</t>
  </si>
  <si>
    <t>Шебырев Савелий</t>
  </si>
  <si>
    <t>Клюжев Дмитрий</t>
  </si>
  <si>
    <t>Уляшев Василий</t>
  </si>
  <si>
    <t>Паршуков Егор</t>
  </si>
  <si>
    <t>Чураков Арсений</t>
  </si>
  <si>
    <t>Напалков Виталий</t>
  </si>
  <si>
    <t>Попова галина</t>
  </si>
  <si>
    <t>сошел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</si>
</sst>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8"/>
      <color rgb="FFFF0000"/>
      <name val="Arial Black"/>
      <family val="2"/>
      <charset val="204"/>
    </font>
    <font>
      <i/>
      <sz val="14"/>
      <color rgb="FF00B050"/>
      <name val="Arial Black"/>
      <family val="2"/>
      <charset val="204"/>
    </font>
    <font>
      <i/>
      <sz val="14"/>
      <color rgb="FF0070C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4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5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D9" sqref="D9"/>
    </sheetView>
  </sheetViews>
  <sheetFormatPr defaultRowHeight="15" x14ac:dyDescent="0.25"/>
  <cols>
    <col min="2" max="2" width="13.28515625" customWidth="1"/>
    <col min="3" max="3" width="11.85546875" customWidth="1"/>
  </cols>
  <sheetData>
    <row r="1" spans="1:3" x14ac:dyDescent="0.25">
      <c r="A1">
        <v>1945</v>
      </c>
      <c r="B1" t="s">
        <v>12</v>
      </c>
      <c r="C1" t="s">
        <v>13</v>
      </c>
    </row>
    <row r="2" spans="1:3" x14ac:dyDescent="0.25">
      <c r="A2">
        <v>1946</v>
      </c>
      <c r="B2" t="s">
        <v>12</v>
      </c>
      <c r="C2" t="s">
        <v>13</v>
      </c>
    </row>
    <row r="3" spans="1:3" x14ac:dyDescent="0.25">
      <c r="A3">
        <v>1947</v>
      </c>
      <c r="B3" t="s">
        <v>12</v>
      </c>
      <c r="C3" t="s">
        <v>13</v>
      </c>
    </row>
    <row r="4" spans="1:3" x14ac:dyDescent="0.25">
      <c r="A4">
        <v>1948</v>
      </c>
      <c r="B4" t="s">
        <v>12</v>
      </c>
      <c r="C4" t="s">
        <v>13</v>
      </c>
    </row>
    <row r="5" spans="1:3" x14ac:dyDescent="0.25">
      <c r="A5">
        <v>1949</v>
      </c>
      <c r="B5" t="s">
        <v>12</v>
      </c>
      <c r="C5" t="s">
        <v>13</v>
      </c>
    </row>
    <row r="6" spans="1:3" x14ac:dyDescent="0.25">
      <c r="A6">
        <v>1950</v>
      </c>
      <c r="B6" t="s">
        <v>12</v>
      </c>
      <c r="C6" t="s">
        <v>13</v>
      </c>
    </row>
    <row r="7" spans="1:3" x14ac:dyDescent="0.25">
      <c r="A7">
        <v>1951</v>
      </c>
      <c r="B7" t="s">
        <v>12</v>
      </c>
      <c r="C7" t="s">
        <v>13</v>
      </c>
    </row>
    <row r="8" spans="1:3" x14ac:dyDescent="0.25">
      <c r="A8">
        <v>1952</v>
      </c>
      <c r="B8" t="s">
        <v>12</v>
      </c>
      <c r="C8" t="s">
        <v>13</v>
      </c>
    </row>
    <row r="9" spans="1:3" x14ac:dyDescent="0.25">
      <c r="A9">
        <v>1953</v>
      </c>
      <c r="B9" t="s">
        <v>12</v>
      </c>
      <c r="C9" t="s">
        <v>13</v>
      </c>
    </row>
    <row r="10" spans="1:3" x14ac:dyDescent="0.25">
      <c r="A10">
        <v>1954</v>
      </c>
      <c r="B10" t="s">
        <v>12</v>
      </c>
      <c r="C10" t="s">
        <v>13</v>
      </c>
    </row>
    <row r="11" spans="1:3" x14ac:dyDescent="0.25">
      <c r="A11">
        <v>1955</v>
      </c>
      <c r="B11" t="s">
        <v>12</v>
      </c>
      <c r="C11" t="s">
        <v>13</v>
      </c>
    </row>
    <row r="12" spans="1:3" x14ac:dyDescent="0.25">
      <c r="A12">
        <v>1956</v>
      </c>
      <c r="B12" t="s">
        <v>12</v>
      </c>
      <c r="C12" t="s">
        <v>13</v>
      </c>
    </row>
    <row r="13" spans="1:3" x14ac:dyDescent="0.25">
      <c r="A13">
        <v>1957</v>
      </c>
      <c r="B13" t="s">
        <v>12</v>
      </c>
      <c r="C13" t="s">
        <v>13</v>
      </c>
    </row>
    <row r="14" spans="1:3" x14ac:dyDescent="0.25">
      <c r="A14">
        <v>1958</v>
      </c>
      <c r="B14" t="s">
        <v>12</v>
      </c>
      <c r="C14" t="s">
        <v>13</v>
      </c>
    </row>
    <row r="15" spans="1:3" x14ac:dyDescent="0.25">
      <c r="A15">
        <v>1959</v>
      </c>
      <c r="B15" t="s">
        <v>12</v>
      </c>
      <c r="C15" t="s">
        <v>13</v>
      </c>
    </row>
    <row r="16" spans="1:3" x14ac:dyDescent="0.25">
      <c r="A16">
        <v>1960</v>
      </c>
      <c r="B16" t="s">
        <v>12</v>
      </c>
      <c r="C16" t="s">
        <v>13</v>
      </c>
    </row>
    <row r="17" spans="1:3" x14ac:dyDescent="0.25">
      <c r="A17">
        <v>1961</v>
      </c>
      <c r="B17" t="s">
        <v>12</v>
      </c>
      <c r="C17" t="s">
        <v>13</v>
      </c>
    </row>
    <row r="18" spans="1:3" x14ac:dyDescent="0.25">
      <c r="A18">
        <v>1962</v>
      </c>
      <c r="B18" t="s">
        <v>12</v>
      </c>
      <c r="C18" t="s">
        <v>13</v>
      </c>
    </row>
    <row r="19" spans="1:3" x14ac:dyDescent="0.25">
      <c r="A19">
        <v>1963</v>
      </c>
      <c r="B19" t="s">
        <v>12</v>
      </c>
      <c r="C19" t="s">
        <v>13</v>
      </c>
    </row>
    <row r="20" spans="1:3" x14ac:dyDescent="0.25">
      <c r="A20">
        <v>1964</v>
      </c>
      <c r="B20" t="s">
        <v>12</v>
      </c>
      <c r="C20" t="s">
        <v>13</v>
      </c>
    </row>
    <row r="21" spans="1:3" x14ac:dyDescent="0.25">
      <c r="A21">
        <v>1965</v>
      </c>
      <c r="B21" t="s">
        <v>12</v>
      </c>
      <c r="C21" t="s">
        <v>13</v>
      </c>
    </row>
    <row r="22" spans="1:3" x14ac:dyDescent="0.25">
      <c r="A22">
        <v>1966</v>
      </c>
      <c r="B22" t="s">
        <v>12</v>
      </c>
      <c r="C22" t="s">
        <v>13</v>
      </c>
    </row>
    <row r="23" spans="1:3" x14ac:dyDescent="0.25">
      <c r="A23">
        <v>1967</v>
      </c>
      <c r="B23" t="s">
        <v>12</v>
      </c>
      <c r="C23" t="s">
        <v>13</v>
      </c>
    </row>
    <row r="24" spans="1:3" x14ac:dyDescent="0.25">
      <c r="A24">
        <v>1968</v>
      </c>
      <c r="B24" t="s">
        <v>12</v>
      </c>
      <c r="C24" t="s">
        <v>13</v>
      </c>
    </row>
    <row r="25" spans="1:3" x14ac:dyDescent="0.25">
      <c r="A25">
        <v>1969</v>
      </c>
      <c r="B25" t="s">
        <v>12</v>
      </c>
      <c r="C25" t="s">
        <v>13</v>
      </c>
    </row>
    <row r="26" spans="1:3" x14ac:dyDescent="0.25">
      <c r="A26">
        <v>1970</v>
      </c>
      <c r="B26" t="s">
        <v>12</v>
      </c>
      <c r="C26" t="s">
        <v>13</v>
      </c>
    </row>
    <row r="27" spans="1:3" x14ac:dyDescent="0.25">
      <c r="A27">
        <v>1971</v>
      </c>
      <c r="B27" t="s">
        <v>12</v>
      </c>
      <c r="C27" t="s">
        <v>13</v>
      </c>
    </row>
    <row r="28" spans="1:3" x14ac:dyDescent="0.25">
      <c r="A28">
        <v>1972</v>
      </c>
      <c r="B28" t="s">
        <v>12</v>
      </c>
      <c r="C28" t="s">
        <v>13</v>
      </c>
    </row>
    <row r="29" spans="1:3" x14ac:dyDescent="0.25">
      <c r="A29">
        <v>1973</v>
      </c>
      <c r="B29" t="s">
        <v>12</v>
      </c>
      <c r="C29" t="s">
        <v>13</v>
      </c>
    </row>
    <row r="30" spans="1:3" x14ac:dyDescent="0.25">
      <c r="A30">
        <v>1974</v>
      </c>
      <c r="B30" t="s">
        <v>12</v>
      </c>
      <c r="C30" t="s">
        <v>13</v>
      </c>
    </row>
    <row r="31" spans="1:3" x14ac:dyDescent="0.25">
      <c r="A31">
        <v>1975</v>
      </c>
      <c r="B31" t="s">
        <v>12</v>
      </c>
      <c r="C31" t="s">
        <v>13</v>
      </c>
    </row>
    <row r="32" spans="1:3" x14ac:dyDescent="0.25">
      <c r="A32">
        <v>1976</v>
      </c>
      <c r="B32" t="s">
        <v>12</v>
      </c>
      <c r="C32" t="s">
        <v>13</v>
      </c>
    </row>
    <row r="33" spans="1:3" x14ac:dyDescent="0.25">
      <c r="A33">
        <v>1977</v>
      </c>
      <c r="B33" t="s">
        <v>12</v>
      </c>
      <c r="C33" t="s">
        <v>13</v>
      </c>
    </row>
    <row r="34" spans="1:3" x14ac:dyDescent="0.25">
      <c r="A34">
        <v>1978</v>
      </c>
      <c r="B34" t="s">
        <v>12</v>
      </c>
      <c r="C34" t="s">
        <v>13</v>
      </c>
    </row>
    <row r="35" spans="1:3" x14ac:dyDescent="0.25">
      <c r="A35">
        <v>1979</v>
      </c>
      <c r="B35" t="s">
        <v>12</v>
      </c>
      <c r="C35" t="s">
        <v>13</v>
      </c>
    </row>
    <row r="36" spans="1:3" x14ac:dyDescent="0.25">
      <c r="A36">
        <v>1980</v>
      </c>
      <c r="B36" t="s">
        <v>12</v>
      </c>
      <c r="C36" t="s">
        <v>13</v>
      </c>
    </row>
    <row r="37" spans="1:3" x14ac:dyDescent="0.25">
      <c r="A37">
        <v>1981</v>
      </c>
      <c r="B37" t="s">
        <v>12</v>
      </c>
      <c r="C37" t="s">
        <v>13</v>
      </c>
    </row>
    <row r="38" spans="1:3" x14ac:dyDescent="0.25">
      <c r="A38">
        <v>1982</v>
      </c>
      <c r="B38" t="s">
        <v>12</v>
      </c>
      <c r="C38" t="s">
        <v>13</v>
      </c>
    </row>
    <row r="39" spans="1:3" x14ac:dyDescent="0.25">
      <c r="A39">
        <v>1983</v>
      </c>
      <c r="B39" t="s">
        <v>12</v>
      </c>
      <c r="C39" t="s">
        <v>13</v>
      </c>
    </row>
    <row r="40" spans="1:3" x14ac:dyDescent="0.25">
      <c r="A40">
        <v>1984</v>
      </c>
      <c r="B40" t="s">
        <v>12</v>
      </c>
      <c r="C40" t="s">
        <v>13</v>
      </c>
    </row>
    <row r="41" spans="1:3" x14ac:dyDescent="0.25">
      <c r="A41">
        <v>1985</v>
      </c>
      <c r="B41" t="s">
        <v>12</v>
      </c>
      <c r="C41" t="s">
        <v>13</v>
      </c>
    </row>
    <row r="42" spans="1:3" x14ac:dyDescent="0.25">
      <c r="A42">
        <v>1986</v>
      </c>
      <c r="B42" t="s">
        <v>12</v>
      </c>
      <c r="C42" t="s">
        <v>13</v>
      </c>
    </row>
    <row r="43" spans="1:3" x14ac:dyDescent="0.25">
      <c r="A43">
        <v>1987</v>
      </c>
      <c r="B43" t="s">
        <v>12</v>
      </c>
      <c r="C43" t="s">
        <v>13</v>
      </c>
    </row>
    <row r="44" spans="1:3" x14ac:dyDescent="0.25">
      <c r="A44">
        <v>1988</v>
      </c>
      <c r="B44" t="s">
        <v>12</v>
      </c>
      <c r="C44" t="s">
        <v>13</v>
      </c>
    </row>
    <row r="45" spans="1:3" x14ac:dyDescent="0.25">
      <c r="A45">
        <v>1989</v>
      </c>
      <c r="B45" t="s">
        <v>12</v>
      </c>
      <c r="C45" t="s">
        <v>13</v>
      </c>
    </row>
    <row r="46" spans="1:3" x14ac:dyDescent="0.25">
      <c r="A46">
        <v>1990</v>
      </c>
      <c r="B46" t="s">
        <v>12</v>
      </c>
      <c r="C46" t="s">
        <v>13</v>
      </c>
    </row>
    <row r="47" spans="1:3" x14ac:dyDescent="0.25">
      <c r="A47">
        <v>1991</v>
      </c>
      <c r="B47" t="s">
        <v>12</v>
      </c>
      <c r="C47" t="s">
        <v>13</v>
      </c>
    </row>
    <row r="48" spans="1:3" x14ac:dyDescent="0.25">
      <c r="A48">
        <v>1992</v>
      </c>
      <c r="B48" t="s">
        <v>12</v>
      </c>
      <c r="C48" t="s">
        <v>13</v>
      </c>
    </row>
    <row r="49" spans="1:3" x14ac:dyDescent="0.25">
      <c r="A49">
        <v>1993</v>
      </c>
      <c r="B49" t="s">
        <v>12</v>
      </c>
      <c r="C49" t="s">
        <v>13</v>
      </c>
    </row>
    <row r="50" spans="1:3" x14ac:dyDescent="0.25">
      <c r="A50">
        <v>1994</v>
      </c>
      <c r="B50" t="s">
        <v>12</v>
      </c>
      <c r="C50" t="s">
        <v>13</v>
      </c>
    </row>
    <row r="51" spans="1:3" x14ac:dyDescent="0.25">
      <c r="A51">
        <v>1995</v>
      </c>
      <c r="B51" t="s">
        <v>12</v>
      </c>
      <c r="C51" t="s">
        <v>13</v>
      </c>
    </row>
    <row r="52" spans="1:3" x14ac:dyDescent="0.25">
      <c r="A52">
        <v>1996</v>
      </c>
      <c r="B52" t="s">
        <v>12</v>
      </c>
      <c r="C52" t="s">
        <v>13</v>
      </c>
    </row>
    <row r="53" spans="1:3" x14ac:dyDescent="0.25">
      <c r="A53">
        <v>1997</v>
      </c>
      <c r="B53" t="s">
        <v>12</v>
      </c>
      <c r="C53" t="s">
        <v>13</v>
      </c>
    </row>
    <row r="54" spans="1:3" x14ac:dyDescent="0.25">
      <c r="A54">
        <v>1998</v>
      </c>
      <c r="B54" t="s">
        <v>12</v>
      </c>
      <c r="C54" t="s">
        <v>13</v>
      </c>
    </row>
    <row r="55" spans="1:3" x14ac:dyDescent="0.25">
      <c r="A55">
        <v>1999</v>
      </c>
      <c r="B55" t="s">
        <v>12</v>
      </c>
      <c r="C55" t="s">
        <v>13</v>
      </c>
    </row>
    <row r="56" spans="1:3" x14ac:dyDescent="0.25">
      <c r="A56">
        <v>2000</v>
      </c>
      <c r="B56" t="s">
        <v>12</v>
      </c>
      <c r="C56" t="s">
        <v>13</v>
      </c>
    </row>
    <row r="57" spans="1:3" x14ac:dyDescent="0.25">
      <c r="A57">
        <v>2001</v>
      </c>
      <c r="B57" t="s">
        <v>12</v>
      </c>
      <c r="C57" t="s">
        <v>13</v>
      </c>
    </row>
    <row r="58" spans="1:3" x14ac:dyDescent="0.25">
      <c r="A58">
        <v>2002</v>
      </c>
      <c r="B58" t="s">
        <v>12</v>
      </c>
      <c r="C58" t="s">
        <v>13</v>
      </c>
    </row>
    <row r="59" spans="1:3" x14ac:dyDescent="0.25">
      <c r="A59">
        <v>2003</v>
      </c>
      <c r="B59" t="s">
        <v>12</v>
      </c>
      <c r="C59" t="s">
        <v>13</v>
      </c>
    </row>
    <row r="60" spans="1:3" x14ac:dyDescent="0.25">
      <c r="A60">
        <v>2004</v>
      </c>
      <c r="B60" t="s">
        <v>12</v>
      </c>
      <c r="C60" t="s">
        <v>13</v>
      </c>
    </row>
    <row r="61" spans="1:3" x14ac:dyDescent="0.25">
      <c r="A61">
        <v>2005</v>
      </c>
      <c r="B61" t="s">
        <v>12</v>
      </c>
      <c r="C61" t="s">
        <v>13</v>
      </c>
    </row>
    <row r="62" spans="1:3" x14ac:dyDescent="0.25">
      <c r="A62">
        <v>2006</v>
      </c>
      <c r="B62" t="s">
        <v>12</v>
      </c>
      <c r="C62" t="s">
        <v>13</v>
      </c>
    </row>
    <row r="63" spans="1:3" x14ac:dyDescent="0.25">
      <c r="A63">
        <v>2007</v>
      </c>
      <c r="B63" t="s">
        <v>12</v>
      </c>
      <c r="C63" t="s">
        <v>13</v>
      </c>
    </row>
    <row r="64" spans="1:3" x14ac:dyDescent="0.25">
      <c r="A64">
        <v>2008</v>
      </c>
      <c r="B64" t="s">
        <v>25</v>
      </c>
      <c r="C64" t="s">
        <v>26</v>
      </c>
    </row>
    <row r="65" spans="1:3" x14ac:dyDescent="0.25">
      <c r="A65">
        <v>2009</v>
      </c>
      <c r="B65" t="s">
        <v>25</v>
      </c>
      <c r="C65" t="s">
        <v>26</v>
      </c>
    </row>
    <row r="66" spans="1:3" x14ac:dyDescent="0.25">
      <c r="A66">
        <v>2010</v>
      </c>
      <c r="B66" t="s">
        <v>23</v>
      </c>
      <c r="C66" t="s">
        <v>24</v>
      </c>
    </row>
    <row r="67" spans="1:3" x14ac:dyDescent="0.25">
      <c r="A67">
        <v>2011</v>
      </c>
      <c r="B67" t="s">
        <v>23</v>
      </c>
      <c r="C67" t="s">
        <v>24</v>
      </c>
    </row>
    <row r="68" spans="1:3" x14ac:dyDescent="0.25">
      <c r="A68">
        <v>2012</v>
      </c>
      <c r="B68" t="s">
        <v>21</v>
      </c>
      <c r="C68" t="s">
        <v>22</v>
      </c>
    </row>
    <row r="69" spans="1:3" x14ac:dyDescent="0.25">
      <c r="A69">
        <v>2013</v>
      </c>
      <c r="B69" t="s">
        <v>21</v>
      </c>
      <c r="C69" t="s">
        <v>22</v>
      </c>
    </row>
    <row r="70" spans="1:3" x14ac:dyDescent="0.25">
      <c r="A70">
        <v>2014</v>
      </c>
      <c r="B70" t="s">
        <v>20</v>
      </c>
      <c r="C70" t="s">
        <v>19</v>
      </c>
    </row>
    <row r="71" spans="1:3" x14ac:dyDescent="0.25">
      <c r="A71">
        <v>2015</v>
      </c>
      <c r="B71" t="s">
        <v>20</v>
      </c>
      <c r="C71" t="s">
        <v>19</v>
      </c>
    </row>
    <row r="72" spans="1:3" x14ac:dyDescent="0.25">
      <c r="A72">
        <v>2016</v>
      </c>
      <c r="B72" t="s">
        <v>11</v>
      </c>
      <c r="C72" t="s">
        <v>11</v>
      </c>
    </row>
    <row r="73" spans="1:3" x14ac:dyDescent="0.25">
      <c r="A73">
        <v>2017</v>
      </c>
      <c r="B73" t="s">
        <v>11</v>
      </c>
      <c r="C73" t="s">
        <v>11</v>
      </c>
    </row>
    <row r="74" spans="1:3" x14ac:dyDescent="0.25">
      <c r="A74">
        <v>2018</v>
      </c>
      <c r="B74" t="s">
        <v>11</v>
      </c>
      <c r="C74" t="s">
        <v>11</v>
      </c>
    </row>
    <row r="75" spans="1:3" x14ac:dyDescent="0.25">
      <c r="A75">
        <v>2019</v>
      </c>
      <c r="B75" t="s">
        <v>11</v>
      </c>
      <c r="C75" t="s">
        <v>11</v>
      </c>
    </row>
    <row r="76" spans="1:3" x14ac:dyDescent="0.25">
      <c r="A76">
        <v>2020</v>
      </c>
      <c r="B76" t="s">
        <v>11</v>
      </c>
      <c r="C76" t="s">
        <v>11</v>
      </c>
    </row>
    <row r="77" spans="1:3" x14ac:dyDescent="0.25">
      <c r="A77">
        <v>2021</v>
      </c>
      <c r="B77" t="s">
        <v>11</v>
      </c>
      <c r="C77" t="s">
        <v>11</v>
      </c>
    </row>
    <row r="78" spans="1:3" x14ac:dyDescent="0.25">
      <c r="A78">
        <v>2022</v>
      </c>
      <c r="B78" t="s">
        <v>11</v>
      </c>
      <c r="C78" t="s">
        <v>11</v>
      </c>
    </row>
    <row r="79" spans="1:3" x14ac:dyDescent="0.25">
      <c r="A79">
        <v>2023</v>
      </c>
      <c r="B79" t="s">
        <v>11</v>
      </c>
      <c r="C79" t="s">
        <v>11</v>
      </c>
    </row>
    <row r="80" spans="1:3" x14ac:dyDescent="0.25">
      <c r="A80">
        <v>2024</v>
      </c>
      <c r="B80" t="s">
        <v>11</v>
      </c>
      <c r="C80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Q10" sqref="Q10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2.14062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94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95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18" t="s">
        <v>15</v>
      </c>
      <c r="J5" s="18" t="s">
        <v>16</v>
      </c>
      <c r="K5" s="29"/>
    </row>
    <row r="6" spans="1:13" s="9" customFormat="1" ht="18" customHeight="1" x14ac:dyDescent="0.25">
      <c r="A6" s="6">
        <v>1</v>
      </c>
      <c r="B6" s="32" t="s">
        <v>52</v>
      </c>
      <c r="C6" s="33">
        <v>2010</v>
      </c>
      <c r="D6" s="33" t="s">
        <v>53</v>
      </c>
      <c r="E6" s="14">
        <v>71</v>
      </c>
      <c r="F6" s="15">
        <v>4.7453703703703703E-3</v>
      </c>
      <c r="G6" s="15">
        <v>7.0254629629629634E-3</v>
      </c>
      <c r="H6" s="15">
        <f>G6-F6</f>
        <v>2.2800925925925931E-3</v>
      </c>
      <c r="I6" s="8">
        <v>1</v>
      </c>
      <c r="J6" s="8" t="str">
        <f>VLOOKUP(C6,впр!$A$2:$C$75,3)</f>
        <v>ср.девушки</v>
      </c>
      <c r="K6" s="8">
        <f>RANK(H6,$H$6:$H$56,1)</f>
        <v>1</v>
      </c>
    </row>
    <row r="7" spans="1:13" s="9" customFormat="1" ht="18" customHeight="1" x14ac:dyDescent="0.25">
      <c r="A7" s="6">
        <v>2</v>
      </c>
      <c r="B7" s="10" t="s">
        <v>27</v>
      </c>
      <c r="C7" s="5">
        <v>2005</v>
      </c>
      <c r="D7" s="5" t="s">
        <v>18</v>
      </c>
      <c r="E7" s="14">
        <v>81</v>
      </c>
      <c r="F7" s="15">
        <v>5.9027777777777802E-3</v>
      </c>
      <c r="G7" s="15">
        <v>8.2870370370370372E-3</v>
      </c>
      <c r="H7" s="15">
        <f>G7-F7</f>
        <v>2.384259259259257E-3</v>
      </c>
      <c r="I7" s="8">
        <v>1</v>
      </c>
      <c r="J7" s="8" t="str">
        <f>VLOOKUP(C7,впр!$A$2:$C$75,3)</f>
        <v>женщины</v>
      </c>
      <c r="K7" s="8">
        <f>RANK(H7,$H$6:$H$56,1)</f>
        <v>2</v>
      </c>
    </row>
    <row r="8" spans="1:13" s="9" customFormat="1" ht="18" customHeight="1" x14ac:dyDescent="0.25">
      <c r="A8" s="6">
        <v>3</v>
      </c>
      <c r="B8" s="10" t="s">
        <v>121</v>
      </c>
      <c r="C8" s="5">
        <v>2010</v>
      </c>
      <c r="D8" s="5" t="s">
        <v>18</v>
      </c>
      <c r="E8" s="14">
        <v>70</v>
      </c>
      <c r="F8" s="15">
        <v>4.6296296296296302E-3</v>
      </c>
      <c r="G8" s="15">
        <v>7.2337962962962963E-3</v>
      </c>
      <c r="H8" s="15">
        <f>G8-F8</f>
        <v>2.6041666666666661E-3</v>
      </c>
      <c r="I8" s="8">
        <v>2</v>
      </c>
      <c r="J8" s="8" t="str">
        <f>VLOOKUP(C8,впр!$A$2:$C$75,3)</f>
        <v>ср.девушки</v>
      </c>
      <c r="K8" s="8">
        <f>RANK(H8,$H$6:$H$56,1)</f>
        <v>3</v>
      </c>
      <c r="M8" s="16"/>
    </row>
    <row r="9" spans="1:13" s="9" customFormat="1" ht="18" customHeight="1" x14ac:dyDescent="0.25">
      <c r="A9" s="6">
        <v>4</v>
      </c>
      <c r="B9" s="10" t="s">
        <v>35</v>
      </c>
      <c r="C9" s="5">
        <v>2009</v>
      </c>
      <c r="D9" s="5" t="s">
        <v>18</v>
      </c>
      <c r="E9" s="14">
        <v>75</v>
      </c>
      <c r="F9" s="15">
        <v>5.2083333333333296E-3</v>
      </c>
      <c r="G9" s="15">
        <v>7.8240740740740753E-3</v>
      </c>
      <c r="H9" s="15">
        <f>G9-F9</f>
        <v>2.6157407407407457E-3</v>
      </c>
      <c r="I9" s="8">
        <v>1</v>
      </c>
      <c r="J9" s="8" t="str">
        <f>VLOOKUP(C9,впр!$A$2:$C$75,3)</f>
        <v>ст.девушки</v>
      </c>
      <c r="K9" s="8">
        <f>RANK(H9,$H$6:$H$56,1)</f>
        <v>4</v>
      </c>
    </row>
    <row r="10" spans="1:13" s="9" customFormat="1" ht="18" customHeight="1" x14ac:dyDescent="0.25">
      <c r="A10" s="6">
        <v>5</v>
      </c>
      <c r="B10" s="10" t="s">
        <v>30</v>
      </c>
      <c r="C10" s="5">
        <v>2011</v>
      </c>
      <c r="D10" s="5" t="s">
        <v>18</v>
      </c>
      <c r="E10" s="14">
        <v>69</v>
      </c>
      <c r="F10" s="15">
        <v>4.5138888888888902E-3</v>
      </c>
      <c r="G10" s="15">
        <v>7.2453703703703708E-3</v>
      </c>
      <c r="H10" s="15">
        <f>G10-F10</f>
        <v>2.7314814814814806E-3</v>
      </c>
      <c r="I10" s="8">
        <v>3</v>
      </c>
      <c r="J10" s="8" t="str">
        <f>VLOOKUP(C10,впр!$A$2:$C$75,3)</f>
        <v>ср.девушки</v>
      </c>
      <c r="K10" s="8">
        <f>RANK(H10,$H$6:$H$56,1)</f>
        <v>5</v>
      </c>
    </row>
    <row r="11" spans="1:13" s="9" customFormat="1" ht="18" customHeight="1" x14ac:dyDescent="0.25">
      <c r="A11" s="6">
        <v>6</v>
      </c>
      <c r="B11" s="10" t="s">
        <v>42</v>
      </c>
      <c r="C11" s="5">
        <v>1998</v>
      </c>
      <c r="D11" s="5" t="s">
        <v>18</v>
      </c>
      <c r="E11" s="14">
        <v>82</v>
      </c>
      <c r="F11" s="15">
        <v>6.0185185185185203E-3</v>
      </c>
      <c r="G11" s="15">
        <v>8.9120370370370378E-3</v>
      </c>
      <c r="H11" s="15">
        <f>G11-F11</f>
        <v>2.8935185185185175E-3</v>
      </c>
      <c r="I11" s="8">
        <v>2</v>
      </c>
      <c r="J11" s="8" t="str">
        <f>VLOOKUP(C11,впр!$A$2:$C$75,3)</f>
        <v>женщины</v>
      </c>
      <c r="K11" s="8">
        <f>RANK(H11,$H$6:$H$56,1)</f>
        <v>6</v>
      </c>
    </row>
    <row r="12" spans="1:13" s="9" customFormat="1" ht="18" customHeight="1" x14ac:dyDescent="0.25">
      <c r="A12" s="6">
        <v>7</v>
      </c>
      <c r="B12" s="10" t="s">
        <v>45</v>
      </c>
      <c r="C12" s="5">
        <v>2012</v>
      </c>
      <c r="D12" s="5" t="s">
        <v>18</v>
      </c>
      <c r="E12" s="14">
        <v>65</v>
      </c>
      <c r="F12" s="15">
        <v>4.0509259259259196E-3</v>
      </c>
      <c r="G12" s="15">
        <v>6.9444444444444441E-3</v>
      </c>
      <c r="H12" s="15">
        <f>G12-F12</f>
        <v>2.8935185185185244E-3</v>
      </c>
      <c r="I12" s="8">
        <v>1</v>
      </c>
      <c r="J12" s="8" t="str">
        <f>VLOOKUP(C12,впр!$A$2:$C$75,3)</f>
        <v>ср.девочки</v>
      </c>
      <c r="K12" s="8">
        <f>RANK(H12,$H$6:$H$56,1)</f>
        <v>7</v>
      </c>
    </row>
    <row r="13" spans="1:13" s="9" customFormat="1" ht="18" customHeight="1" x14ac:dyDescent="0.25">
      <c r="A13" s="6">
        <v>8</v>
      </c>
      <c r="B13" s="10" t="s">
        <v>141</v>
      </c>
      <c r="C13" s="5">
        <v>2015</v>
      </c>
      <c r="D13" s="5" t="s">
        <v>18</v>
      </c>
      <c r="E13" s="14">
        <v>50</v>
      </c>
      <c r="F13" s="15">
        <v>2.43055555555555E-3</v>
      </c>
      <c r="G13" s="15">
        <v>5.3240740740740748E-3</v>
      </c>
      <c r="H13" s="15">
        <f>G13-F13</f>
        <v>2.8935185185185249E-3</v>
      </c>
      <c r="I13" s="8">
        <v>1</v>
      </c>
      <c r="J13" s="8" t="str">
        <f>VLOOKUP(C13,впр!$A$2:$C$75,3)</f>
        <v>мл.девочки</v>
      </c>
      <c r="K13" s="8">
        <f>RANK(H13,$H$6:$H$56,1)</f>
        <v>8</v>
      </c>
    </row>
    <row r="14" spans="1:13" s="9" customFormat="1" ht="18" customHeight="1" x14ac:dyDescent="0.25">
      <c r="A14" s="6">
        <v>9</v>
      </c>
      <c r="B14" s="10" t="s">
        <v>43</v>
      </c>
      <c r="C14" s="5">
        <v>2009</v>
      </c>
      <c r="D14" s="5" t="s">
        <v>18</v>
      </c>
      <c r="E14" s="14">
        <v>73</v>
      </c>
      <c r="F14" s="15">
        <v>4.9768518518518504E-3</v>
      </c>
      <c r="G14" s="15">
        <v>7.8935185185185185E-3</v>
      </c>
      <c r="H14" s="15">
        <f>G14-F14</f>
        <v>2.9166666666666681E-3</v>
      </c>
      <c r="I14" s="8">
        <v>2</v>
      </c>
      <c r="J14" s="8" t="str">
        <f>VLOOKUP(C14,впр!$A$2:$C$75,3)</f>
        <v>ст.девушки</v>
      </c>
      <c r="K14" s="8">
        <f>RANK(H14,$H$6:$H$56,1)</f>
        <v>9</v>
      </c>
    </row>
    <row r="15" spans="1:13" s="9" customFormat="1" ht="18" customHeight="1" x14ac:dyDescent="0.25">
      <c r="A15" s="6">
        <v>10</v>
      </c>
      <c r="B15" s="10" t="s">
        <v>46</v>
      </c>
      <c r="C15" s="5">
        <v>2015</v>
      </c>
      <c r="D15" s="5" t="s">
        <v>18</v>
      </c>
      <c r="E15" s="14">
        <v>49</v>
      </c>
      <c r="F15" s="15">
        <v>2.3148148148148099E-3</v>
      </c>
      <c r="G15" s="15">
        <v>5.2314814814814819E-3</v>
      </c>
      <c r="H15" s="15">
        <f>G15-F15</f>
        <v>2.916666666666672E-3</v>
      </c>
      <c r="I15" s="8">
        <v>2</v>
      </c>
      <c r="J15" s="8" t="str">
        <f>VLOOKUP(C15,впр!$A$2:$C$75,3)</f>
        <v>мл.девочки</v>
      </c>
      <c r="K15" s="8">
        <f>RANK(H15,$H$6:$H$56,1)</f>
        <v>10</v>
      </c>
    </row>
    <row r="16" spans="1:13" s="9" customFormat="1" ht="18" customHeight="1" x14ac:dyDescent="0.25">
      <c r="A16" s="6">
        <v>11</v>
      </c>
      <c r="B16" s="10" t="s">
        <v>55</v>
      </c>
      <c r="C16" s="5">
        <v>2014</v>
      </c>
      <c r="D16" s="5" t="s">
        <v>18</v>
      </c>
      <c r="E16" s="14">
        <v>47</v>
      </c>
      <c r="F16" s="15">
        <v>2.0833333333333298E-3</v>
      </c>
      <c r="G16" s="15">
        <v>5.0925925925925921E-3</v>
      </c>
      <c r="H16" s="15">
        <f>G16-F16</f>
        <v>3.0092592592592623E-3</v>
      </c>
      <c r="I16" s="8">
        <v>3</v>
      </c>
      <c r="J16" s="8" t="str">
        <f>VLOOKUP(C16,впр!$A$2:$C$75,3)</f>
        <v>мл.девочки</v>
      </c>
      <c r="K16" s="8">
        <f>RANK(H16,$H$6:$H$56,1)</f>
        <v>11</v>
      </c>
    </row>
    <row r="17" spans="1:11" s="9" customFormat="1" ht="18" customHeight="1" x14ac:dyDescent="0.25">
      <c r="A17" s="6">
        <v>12</v>
      </c>
      <c r="B17" s="10" t="s">
        <v>169</v>
      </c>
      <c r="C17" s="5">
        <v>1988</v>
      </c>
      <c r="D17" s="5" t="s">
        <v>18</v>
      </c>
      <c r="E17" s="14">
        <v>79</v>
      </c>
      <c r="F17" s="15">
        <v>5.6712962962962897E-3</v>
      </c>
      <c r="G17" s="15">
        <v>8.7152777777777784E-3</v>
      </c>
      <c r="H17" s="15">
        <f>G17-F17</f>
        <v>3.0439814814814887E-3</v>
      </c>
      <c r="I17" s="8">
        <v>3</v>
      </c>
      <c r="J17" s="8" t="str">
        <f>VLOOKUP(C17,впр!$A$2:$C$75,3)</f>
        <v>женщины</v>
      </c>
      <c r="K17" s="8">
        <f>RANK(H17,$H$6:$H$56,1)</f>
        <v>12</v>
      </c>
    </row>
    <row r="18" spans="1:11" s="9" customFormat="1" ht="18" customHeight="1" x14ac:dyDescent="0.25">
      <c r="A18" s="6">
        <v>13</v>
      </c>
      <c r="B18" s="10" t="s">
        <v>87</v>
      </c>
      <c r="C18" s="5">
        <v>2014</v>
      </c>
      <c r="D18" s="5" t="s">
        <v>18</v>
      </c>
      <c r="E18" s="14">
        <v>54</v>
      </c>
      <c r="F18" s="15">
        <v>2.8935185185185201E-3</v>
      </c>
      <c r="G18" s="15">
        <v>5.9722222222222225E-3</v>
      </c>
      <c r="H18" s="15">
        <f>G18-F18</f>
        <v>3.0787037037037024E-3</v>
      </c>
      <c r="I18" s="8">
        <v>4</v>
      </c>
      <c r="J18" s="8" t="str">
        <f>VLOOKUP(C18,впр!$A$2:$C$75,3)</f>
        <v>мл.девочки</v>
      </c>
      <c r="K18" s="8">
        <f>RANK(H18,$H$6:$H$56,1)</f>
        <v>13</v>
      </c>
    </row>
    <row r="19" spans="1:11" s="9" customFormat="1" ht="18" customHeight="1" x14ac:dyDescent="0.25">
      <c r="A19" s="6">
        <v>14</v>
      </c>
      <c r="B19" s="10" t="s">
        <v>33</v>
      </c>
      <c r="C19" s="5">
        <v>2011</v>
      </c>
      <c r="D19" s="5" t="s">
        <v>18</v>
      </c>
      <c r="E19" s="14">
        <v>68</v>
      </c>
      <c r="F19" s="15">
        <v>4.3981481481481502E-3</v>
      </c>
      <c r="G19" s="15">
        <v>7.4768518518518526E-3</v>
      </c>
      <c r="H19" s="15">
        <f>G19-F19</f>
        <v>3.0787037037037024E-3</v>
      </c>
      <c r="I19" s="8">
        <v>4</v>
      </c>
      <c r="J19" s="8" t="str">
        <f>VLOOKUP(C19,впр!$A$2:$C$75,3)</f>
        <v>ср.девушки</v>
      </c>
      <c r="K19" s="8">
        <f>RANK(H19,$H$6:$H$56,1)</f>
        <v>13</v>
      </c>
    </row>
    <row r="20" spans="1:11" s="9" customFormat="1" ht="18" customHeight="1" x14ac:dyDescent="0.25">
      <c r="A20" s="6">
        <v>15</v>
      </c>
      <c r="B20" s="10" t="s">
        <v>144</v>
      </c>
      <c r="C20" s="5">
        <v>2015</v>
      </c>
      <c r="D20" s="5" t="s">
        <v>18</v>
      </c>
      <c r="E20" s="14">
        <v>58</v>
      </c>
      <c r="F20" s="15">
        <v>3.2407407407407402E-3</v>
      </c>
      <c r="G20" s="15">
        <v>6.3541666666666668E-3</v>
      </c>
      <c r="H20" s="15">
        <f>G20-F20</f>
        <v>3.1134259259259266E-3</v>
      </c>
      <c r="I20" s="8">
        <v>5</v>
      </c>
      <c r="J20" s="8" t="str">
        <f>VLOOKUP(C20,впр!$A$2:$C$75,3)</f>
        <v>мл.девочки</v>
      </c>
      <c r="K20" s="8">
        <f>RANK(H20,$H$6:$H$56,1)</f>
        <v>15</v>
      </c>
    </row>
    <row r="21" spans="1:11" s="9" customFormat="1" ht="18" customHeight="1" x14ac:dyDescent="0.25">
      <c r="A21" s="6">
        <v>16</v>
      </c>
      <c r="B21" s="10" t="s">
        <v>129</v>
      </c>
      <c r="C21" s="5">
        <v>2012</v>
      </c>
      <c r="D21" s="5" t="s">
        <v>18</v>
      </c>
      <c r="E21" s="14">
        <v>64</v>
      </c>
      <c r="F21" s="15">
        <v>3.9351851851851796E-3</v>
      </c>
      <c r="G21" s="15">
        <v>7.0601851851851841E-3</v>
      </c>
      <c r="H21" s="15">
        <f>G21-F21</f>
        <v>3.1250000000000045E-3</v>
      </c>
      <c r="I21" s="8">
        <v>2</v>
      </c>
      <c r="J21" s="8" t="str">
        <f>VLOOKUP(C21,впр!$A$2:$C$75,3)</f>
        <v>ср.девочки</v>
      </c>
      <c r="K21" s="8">
        <f>RANK(H21,$H$6:$H$56,1)</f>
        <v>16</v>
      </c>
    </row>
    <row r="22" spans="1:11" s="9" customFormat="1" ht="18" customHeight="1" x14ac:dyDescent="0.25">
      <c r="A22" s="6">
        <v>17</v>
      </c>
      <c r="B22" s="10" t="s">
        <v>140</v>
      </c>
      <c r="C22" s="5">
        <v>2013</v>
      </c>
      <c r="D22" s="5" t="s">
        <v>18</v>
      </c>
      <c r="E22" s="14">
        <v>60</v>
      </c>
      <c r="F22" s="15">
        <v>3.4722222222222199E-3</v>
      </c>
      <c r="G22" s="15">
        <v>6.6666666666666671E-3</v>
      </c>
      <c r="H22" s="15">
        <f>G22-F22</f>
        <v>3.1944444444444472E-3</v>
      </c>
      <c r="I22" s="8">
        <v>3</v>
      </c>
      <c r="J22" s="8" t="str">
        <f>VLOOKUP(C22,впр!$A$2:$C$75,3)</f>
        <v>ср.девочки</v>
      </c>
      <c r="K22" s="8">
        <f>RANK(H22,$H$6:$H$56,1)</f>
        <v>17</v>
      </c>
    </row>
    <row r="23" spans="1:11" s="9" customFormat="1" ht="18" customHeight="1" x14ac:dyDescent="0.25">
      <c r="A23" s="6">
        <v>18</v>
      </c>
      <c r="B23" s="10" t="s">
        <v>145</v>
      </c>
      <c r="C23" s="5">
        <v>2016</v>
      </c>
      <c r="D23" s="5" t="s">
        <v>18</v>
      </c>
      <c r="E23" s="14">
        <v>15</v>
      </c>
      <c r="F23" s="15">
        <v>3.4722222222222202E-4</v>
      </c>
      <c r="G23" s="15">
        <v>3.7268518518518514E-3</v>
      </c>
      <c r="H23" s="15">
        <f>G23-F23</f>
        <v>3.3796296296296296E-3</v>
      </c>
      <c r="I23" s="8">
        <v>1</v>
      </c>
      <c r="J23" s="8" t="str">
        <f>VLOOKUP(C23,впр!$A$2:$C$75,3)</f>
        <v>малыши</v>
      </c>
      <c r="K23" s="8">
        <f>RANK(H23,$H$6:$H$56,1)</f>
        <v>18</v>
      </c>
    </row>
    <row r="24" spans="1:11" s="9" customFormat="1" ht="18" customHeight="1" x14ac:dyDescent="0.25">
      <c r="A24" s="6">
        <v>19</v>
      </c>
      <c r="B24" s="10" t="s">
        <v>57</v>
      </c>
      <c r="C24" s="5">
        <v>2013</v>
      </c>
      <c r="D24" s="5" t="s">
        <v>18</v>
      </c>
      <c r="E24" s="14">
        <v>62</v>
      </c>
      <c r="F24" s="15">
        <v>3.7037037037036999E-3</v>
      </c>
      <c r="G24" s="15">
        <v>7.1759259259259259E-3</v>
      </c>
      <c r="H24" s="15">
        <f>G24-F24</f>
        <v>3.4722222222222259E-3</v>
      </c>
      <c r="I24" s="8">
        <v>4</v>
      </c>
      <c r="J24" s="8" t="str">
        <f>VLOOKUP(C24,впр!$A$2:$C$75,3)</f>
        <v>ср.девочки</v>
      </c>
      <c r="K24" s="8">
        <f>RANK(H24,$H$6:$H$56,1)</f>
        <v>19</v>
      </c>
    </row>
    <row r="25" spans="1:11" s="9" customFormat="1" ht="18" customHeight="1" x14ac:dyDescent="0.25">
      <c r="A25" s="6">
        <v>20</v>
      </c>
      <c r="B25" s="10" t="s">
        <v>73</v>
      </c>
      <c r="C25" s="5">
        <v>2016</v>
      </c>
      <c r="D25" s="5" t="s">
        <v>18</v>
      </c>
      <c r="E25" s="14">
        <v>39</v>
      </c>
      <c r="F25" s="15">
        <v>1.6203703703703701E-3</v>
      </c>
      <c r="G25" s="15">
        <v>5.1041666666666666E-3</v>
      </c>
      <c r="H25" s="15">
        <f>G25-F25</f>
        <v>3.4837962962962965E-3</v>
      </c>
      <c r="I25" s="8">
        <v>2</v>
      </c>
      <c r="J25" s="8" t="str">
        <f>VLOOKUP(C25,впр!$A$2:$C$75,3)</f>
        <v>малыши</v>
      </c>
      <c r="K25" s="8">
        <f>RANK(H25,$H$6:$H$56,1)</f>
        <v>20</v>
      </c>
    </row>
    <row r="26" spans="1:11" s="9" customFormat="1" ht="18" customHeight="1" x14ac:dyDescent="0.25">
      <c r="A26" s="6">
        <v>21</v>
      </c>
      <c r="B26" s="10" t="s">
        <v>113</v>
      </c>
      <c r="C26" s="5">
        <v>2015</v>
      </c>
      <c r="D26" s="5" t="s">
        <v>18</v>
      </c>
      <c r="E26" s="14">
        <v>53</v>
      </c>
      <c r="F26" s="15">
        <v>2.7777777777777801E-3</v>
      </c>
      <c r="G26" s="15">
        <v>6.2731481481481484E-3</v>
      </c>
      <c r="H26" s="15">
        <f>G26-F26</f>
        <v>3.4953703703703683E-3</v>
      </c>
      <c r="I26" s="8">
        <v>6</v>
      </c>
      <c r="J26" s="8" t="str">
        <f>VLOOKUP(C26,впр!$A$2:$C$75,3)</f>
        <v>мл.девочки</v>
      </c>
      <c r="K26" s="8">
        <f>RANK(H26,$H$6:$H$56,1)</f>
        <v>21</v>
      </c>
    </row>
    <row r="27" spans="1:11" s="9" customFormat="1" ht="18" customHeight="1" x14ac:dyDescent="0.25">
      <c r="A27" s="6">
        <v>22</v>
      </c>
      <c r="B27" s="10" t="s">
        <v>59</v>
      </c>
      <c r="C27" s="5">
        <v>2010</v>
      </c>
      <c r="D27" s="5" t="s">
        <v>18</v>
      </c>
      <c r="E27" s="14">
        <v>37</v>
      </c>
      <c r="F27" s="15">
        <v>1.5046296296296301E-3</v>
      </c>
      <c r="G27" s="15">
        <v>5.0000000000000001E-3</v>
      </c>
      <c r="H27" s="15">
        <f>G27-F27</f>
        <v>3.49537037037037E-3</v>
      </c>
      <c r="I27" s="8">
        <v>5</v>
      </c>
      <c r="J27" s="8" t="str">
        <f>VLOOKUP(C27,впр!$A$2:$C$75,3)</f>
        <v>ср.девушки</v>
      </c>
      <c r="K27" s="8">
        <f>RANK(H27,$H$6:$H$56,1)</f>
        <v>22</v>
      </c>
    </row>
    <row r="28" spans="1:11" s="9" customFormat="1" ht="18" customHeight="1" x14ac:dyDescent="0.25">
      <c r="A28" s="6">
        <v>23</v>
      </c>
      <c r="B28" s="10" t="s">
        <v>74</v>
      </c>
      <c r="C28" s="5">
        <v>2011</v>
      </c>
      <c r="D28" s="5" t="s">
        <v>18</v>
      </c>
      <c r="E28" s="14">
        <v>66</v>
      </c>
      <c r="F28" s="15">
        <v>4.1666666666666701E-3</v>
      </c>
      <c r="G28" s="15">
        <v>7.6736111111111111E-3</v>
      </c>
      <c r="H28" s="15">
        <f>G28-F28</f>
        <v>3.506944444444441E-3</v>
      </c>
      <c r="I28" s="8">
        <v>6</v>
      </c>
      <c r="J28" s="8" t="str">
        <f>VLOOKUP(C28,впр!$A$2:$C$75,3)</f>
        <v>ср.девушки</v>
      </c>
      <c r="K28" s="8">
        <f>RANK(H28,$H$6:$H$56,1)</f>
        <v>23</v>
      </c>
    </row>
    <row r="29" spans="1:11" s="9" customFormat="1" ht="18" customHeight="1" x14ac:dyDescent="0.25">
      <c r="A29" s="6">
        <v>24</v>
      </c>
      <c r="B29" s="11" t="s">
        <v>107</v>
      </c>
      <c r="C29" s="12">
        <v>2016</v>
      </c>
      <c r="D29" s="13" t="s">
        <v>18</v>
      </c>
      <c r="E29" s="14">
        <v>7</v>
      </c>
      <c r="F29" s="15">
        <v>1.1574074074074073E-4</v>
      </c>
      <c r="G29" s="15">
        <v>3.6226851851851854E-3</v>
      </c>
      <c r="H29" s="15">
        <f>G29-F29</f>
        <v>3.5069444444444445E-3</v>
      </c>
      <c r="I29" s="8">
        <v>3</v>
      </c>
      <c r="J29" s="8" t="str">
        <f>VLOOKUP(C29,впр!$A$2:$C$75,3)</f>
        <v>малыши</v>
      </c>
      <c r="K29" s="8">
        <f>RANK(H29,$H$6:$H$56,1)</f>
        <v>24</v>
      </c>
    </row>
    <row r="30" spans="1:11" s="9" customFormat="1" ht="18" customHeight="1" x14ac:dyDescent="0.25">
      <c r="A30" s="6">
        <v>25</v>
      </c>
      <c r="B30" s="10" t="s">
        <v>125</v>
      </c>
      <c r="C30" s="5">
        <v>2009</v>
      </c>
      <c r="D30" s="5" t="s">
        <v>18</v>
      </c>
      <c r="E30" s="14">
        <v>72</v>
      </c>
      <c r="F30" s="15">
        <v>4.8611111111111103E-3</v>
      </c>
      <c r="G30" s="15">
        <v>8.4027777777777781E-3</v>
      </c>
      <c r="H30" s="15">
        <f>G30-F30</f>
        <v>3.5416666666666678E-3</v>
      </c>
      <c r="I30" s="8">
        <v>3</v>
      </c>
      <c r="J30" s="8" t="str">
        <f>VLOOKUP(C30,впр!$A$2:$C$75,3)</f>
        <v>ст.девушки</v>
      </c>
      <c r="K30" s="8">
        <f>RANK(H30,$H$6:$H$56,1)</f>
        <v>25</v>
      </c>
    </row>
    <row r="31" spans="1:11" s="9" customFormat="1" ht="18" customHeight="1" x14ac:dyDescent="0.25">
      <c r="A31" s="6">
        <v>26</v>
      </c>
      <c r="B31" s="10" t="s">
        <v>108</v>
      </c>
      <c r="C31" s="5">
        <v>2009</v>
      </c>
      <c r="D31" s="5" t="s">
        <v>18</v>
      </c>
      <c r="E31" s="14">
        <v>76</v>
      </c>
      <c r="F31" s="15">
        <v>5.3240740740740696E-3</v>
      </c>
      <c r="G31" s="15">
        <v>8.8657407407407417E-3</v>
      </c>
      <c r="H31" s="15">
        <f>G31-F31</f>
        <v>3.5416666666666721E-3</v>
      </c>
      <c r="I31" s="8">
        <v>3</v>
      </c>
      <c r="J31" s="8" t="str">
        <f>VLOOKUP(C31,впр!$A$2:$C$75,3)</f>
        <v>ст.девушки</v>
      </c>
      <c r="K31" s="8">
        <f>RANK(H31,$H$6:$H$56,1)</f>
        <v>26</v>
      </c>
    </row>
    <row r="32" spans="1:11" s="9" customFormat="1" ht="18" customHeight="1" x14ac:dyDescent="0.25">
      <c r="A32" s="6">
        <v>27</v>
      </c>
      <c r="B32" s="10" t="s">
        <v>165</v>
      </c>
      <c r="C32" s="5">
        <v>2015</v>
      </c>
      <c r="D32" s="5" t="s">
        <v>18</v>
      </c>
      <c r="E32" s="14">
        <v>46</v>
      </c>
      <c r="F32" s="15">
        <v>1.9675925925925898E-3</v>
      </c>
      <c r="G32" s="15">
        <v>5.5555555555555558E-3</v>
      </c>
      <c r="H32" s="15">
        <f>G32-F32</f>
        <v>3.587962962962966E-3</v>
      </c>
      <c r="I32" s="8">
        <v>7</v>
      </c>
      <c r="J32" s="8" t="str">
        <f>VLOOKUP(C32,впр!$A$2:$C$75,3)</f>
        <v>мл.девочки</v>
      </c>
      <c r="K32" s="8">
        <f>RANK(H32,$H$6:$H$56,1)</f>
        <v>27</v>
      </c>
    </row>
    <row r="33" spans="1:11" s="9" customFormat="1" ht="18" customHeight="1" x14ac:dyDescent="0.25">
      <c r="A33" s="6">
        <v>28</v>
      </c>
      <c r="B33" s="10" t="s">
        <v>34</v>
      </c>
      <c r="C33" s="5">
        <v>2010</v>
      </c>
      <c r="D33" s="5" t="s">
        <v>18</v>
      </c>
      <c r="E33" s="14">
        <v>67</v>
      </c>
      <c r="F33" s="15">
        <v>4.2824074074074101E-3</v>
      </c>
      <c r="G33" s="15">
        <v>7.9282407407407409E-3</v>
      </c>
      <c r="H33" s="15">
        <f>G33-F33</f>
        <v>3.6458333333333308E-3</v>
      </c>
      <c r="I33" s="8">
        <v>7</v>
      </c>
      <c r="J33" s="8" t="str">
        <f>VLOOKUP(C33,впр!$A$2:$C$75,3)</f>
        <v>ср.девушки</v>
      </c>
      <c r="K33" s="8">
        <f>RANK(H33,$H$6:$H$56,1)</f>
        <v>28</v>
      </c>
    </row>
    <row r="34" spans="1:11" s="9" customFormat="1" ht="18" customHeight="1" x14ac:dyDescent="0.25">
      <c r="A34" s="6">
        <v>29</v>
      </c>
      <c r="B34" s="10" t="s">
        <v>159</v>
      </c>
      <c r="C34" s="5">
        <v>2013</v>
      </c>
      <c r="D34" s="5" t="s">
        <v>18</v>
      </c>
      <c r="E34" s="14">
        <v>59</v>
      </c>
      <c r="F34" s="15">
        <v>3.3564814814814798E-3</v>
      </c>
      <c r="G34" s="15">
        <v>7.0023148148148154E-3</v>
      </c>
      <c r="H34" s="15">
        <f>G34-F34</f>
        <v>3.6458333333333356E-3</v>
      </c>
      <c r="I34" s="8">
        <v>5</v>
      </c>
      <c r="J34" s="8" t="str">
        <f>VLOOKUP(C34,впр!$A$2:$C$75,3)</f>
        <v>ср.девочки</v>
      </c>
      <c r="K34" s="8">
        <f>RANK(H34,$H$6:$H$56,1)</f>
        <v>29</v>
      </c>
    </row>
    <row r="35" spans="1:11" s="9" customFormat="1" ht="18" customHeight="1" x14ac:dyDescent="0.25">
      <c r="A35" s="6">
        <v>30</v>
      </c>
      <c r="B35" s="10" t="s">
        <v>58</v>
      </c>
      <c r="C35" s="5">
        <v>2013</v>
      </c>
      <c r="D35" s="5" t="s">
        <v>18</v>
      </c>
      <c r="E35" s="14">
        <v>61</v>
      </c>
      <c r="F35" s="15">
        <v>3.5879629629629599E-3</v>
      </c>
      <c r="G35" s="15">
        <v>7.2685185185185188E-3</v>
      </c>
      <c r="H35" s="15">
        <f>G35-F35</f>
        <v>3.6805555555555589E-3</v>
      </c>
      <c r="I35" s="8">
        <v>6</v>
      </c>
      <c r="J35" s="8" t="str">
        <f>VLOOKUP(C35,впр!$A$2:$C$75,3)</f>
        <v>ср.девочки</v>
      </c>
      <c r="K35" s="8">
        <f>RANK(H35,$H$6:$H$56,1)</f>
        <v>30</v>
      </c>
    </row>
    <row r="36" spans="1:11" s="9" customFormat="1" ht="18" customHeight="1" x14ac:dyDescent="0.25">
      <c r="A36" s="6">
        <v>31</v>
      </c>
      <c r="B36" s="10" t="s">
        <v>72</v>
      </c>
      <c r="C36" s="5">
        <v>2015</v>
      </c>
      <c r="D36" s="5" t="s">
        <v>18</v>
      </c>
      <c r="E36" s="14">
        <v>57</v>
      </c>
      <c r="F36" s="15">
        <v>3.1250000000000002E-3</v>
      </c>
      <c r="G36" s="15">
        <v>6.8171296296296287E-3</v>
      </c>
      <c r="H36" s="15">
        <f>G36-F36</f>
        <v>3.6921296296296285E-3</v>
      </c>
      <c r="I36" s="8">
        <v>8</v>
      </c>
      <c r="J36" s="8" t="str">
        <f>VLOOKUP(C36,впр!$A$2:$C$75,3)</f>
        <v>мл.девочки</v>
      </c>
      <c r="K36" s="8">
        <f>RANK(H36,$H$6:$H$56,1)</f>
        <v>31</v>
      </c>
    </row>
    <row r="37" spans="1:11" s="9" customFormat="1" ht="18" customHeight="1" x14ac:dyDescent="0.25">
      <c r="A37" s="6">
        <v>32</v>
      </c>
      <c r="B37" s="10" t="s">
        <v>170</v>
      </c>
      <c r="C37" s="5">
        <v>1973</v>
      </c>
      <c r="D37" s="5" t="s">
        <v>18</v>
      </c>
      <c r="E37" s="14">
        <v>78</v>
      </c>
      <c r="F37" s="15">
        <v>5.5555555555555497E-3</v>
      </c>
      <c r="G37" s="15">
        <v>9.2592592592592605E-3</v>
      </c>
      <c r="H37" s="15">
        <f>G37-F37</f>
        <v>3.7037037037037108E-3</v>
      </c>
      <c r="I37" s="8">
        <v>4</v>
      </c>
      <c r="J37" s="8" t="str">
        <f>VLOOKUP(C37,впр!$A$2:$C$75,3)</f>
        <v>женщины</v>
      </c>
      <c r="K37" s="8">
        <f>RANK(H37,$H$6:$H$56,1)</f>
        <v>32</v>
      </c>
    </row>
    <row r="38" spans="1:11" s="9" customFormat="1" ht="18" customHeight="1" x14ac:dyDescent="0.25">
      <c r="A38" s="6">
        <v>33</v>
      </c>
      <c r="B38" s="10" t="s">
        <v>158</v>
      </c>
      <c r="C38" s="5">
        <v>1970</v>
      </c>
      <c r="D38" s="5" t="s">
        <v>18</v>
      </c>
      <c r="E38" s="14">
        <v>77</v>
      </c>
      <c r="F38" s="15">
        <v>5.4398148148148097E-3</v>
      </c>
      <c r="G38" s="15">
        <v>9.1550925925925931E-3</v>
      </c>
      <c r="H38" s="15">
        <f>G38-F38</f>
        <v>3.7152777777777835E-3</v>
      </c>
      <c r="I38" s="8">
        <v>5</v>
      </c>
      <c r="J38" s="8" t="str">
        <f>VLOOKUP(C38,впр!$A$2:$C$75,3)</f>
        <v>женщины</v>
      </c>
      <c r="K38" s="8">
        <f>RANK(H38,$H$6:$H$56,1)</f>
        <v>33</v>
      </c>
    </row>
    <row r="39" spans="1:11" s="9" customFormat="1" ht="18" customHeight="1" x14ac:dyDescent="0.25">
      <c r="A39" s="6">
        <v>34</v>
      </c>
      <c r="B39" s="10" t="s">
        <v>118</v>
      </c>
      <c r="C39" s="5">
        <v>2015</v>
      </c>
      <c r="D39" s="5" t="s">
        <v>18</v>
      </c>
      <c r="E39" s="14">
        <v>48</v>
      </c>
      <c r="F39" s="15">
        <v>2.1990740740740699E-3</v>
      </c>
      <c r="G39" s="15">
        <v>5.9259259259259256E-3</v>
      </c>
      <c r="H39" s="15">
        <f>G39-F39</f>
        <v>3.7268518518518558E-3</v>
      </c>
      <c r="I39" s="8">
        <v>9</v>
      </c>
      <c r="J39" s="8" t="str">
        <f>VLOOKUP(C39,впр!$A$2:$C$75,3)</f>
        <v>мл.девочки</v>
      </c>
      <c r="K39" s="8">
        <f>RANK(H39,$H$6:$H$56,1)</f>
        <v>34</v>
      </c>
    </row>
    <row r="40" spans="1:11" s="9" customFormat="1" ht="18" customHeight="1" x14ac:dyDescent="0.25">
      <c r="A40" s="6">
        <v>35</v>
      </c>
      <c r="B40" s="10" t="s">
        <v>127</v>
      </c>
      <c r="C40" s="5">
        <v>2016</v>
      </c>
      <c r="D40" s="5" t="s">
        <v>18</v>
      </c>
      <c r="E40" s="14">
        <v>16</v>
      </c>
      <c r="F40" s="15">
        <v>4.6296296296296298E-4</v>
      </c>
      <c r="G40" s="15">
        <v>4.2245370370370371E-3</v>
      </c>
      <c r="H40" s="15">
        <f>G40-F40</f>
        <v>3.7615740740740743E-3</v>
      </c>
      <c r="I40" s="8">
        <v>4</v>
      </c>
      <c r="J40" s="8" t="str">
        <f>VLOOKUP(C40,впр!$A$2:$C$75,3)</f>
        <v>малыши</v>
      </c>
      <c r="K40" s="8">
        <f>RANK(H40,$H$6:$H$56,1)</f>
        <v>35</v>
      </c>
    </row>
    <row r="41" spans="1:11" s="9" customFormat="1" ht="18" customHeight="1" x14ac:dyDescent="0.25">
      <c r="A41" s="6">
        <v>36</v>
      </c>
      <c r="B41" s="10" t="s">
        <v>48</v>
      </c>
      <c r="C41" s="5">
        <v>2009</v>
      </c>
      <c r="D41" s="5" t="s">
        <v>18</v>
      </c>
      <c r="E41" s="14">
        <v>74</v>
      </c>
      <c r="F41" s="15">
        <v>5.0925925925925904E-3</v>
      </c>
      <c r="G41" s="15">
        <v>8.8541666666666664E-3</v>
      </c>
      <c r="H41" s="15">
        <f>G41-F41</f>
        <v>3.761574074074076E-3</v>
      </c>
      <c r="I41" s="8">
        <v>5</v>
      </c>
      <c r="J41" s="8" t="str">
        <f>VLOOKUP(C41,впр!$A$2:$C$75,3)</f>
        <v>ст.девушки</v>
      </c>
      <c r="K41" s="8">
        <f>RANK(H41,$H$6:$H$56,1)</f>
        <v>36</v>
      </c>
    </row>
    <row r="42" spans="1:11" s="9" customFormat="1" ht="18" customHeight="1" x14ac:dyDescent="0.25">
      <c r="A42" s="6">
        <v>37</v>
      </c>
      <c r="B42" s="11" t="s">
        <v>147</v>
      </c>
      <c r="C42" s="12">
        <v>2015</v>
      </c>
      <c r="D42" s="13" t="s">
        <v>18</v>
      </c>
      <c r="E42" s="14">
        <v>56</v>
      </c>
      <c r="F42" s="15">
        <v>3.0092592592592601E-3</v>
      </c>
      <c r="G42" s="15">
        <v>6.8402777777777776E-3</v>
      </c>
      <c r="H42" s="15">
        <f>G42-F42</f>
        <v>3.8310185185185175E-3</v>
      </c>
      <c r="I42" s="8">
        <v>10</v>
      </c>
      <c r="J42" s="8" t="str">
        <f>VLOOKUP(C42,впр!$A$2:$C$75,3)</f>
        <v>мл.девочки</v>
      </c>
      <c r="K42" s="8">
        <f>RANK(H42,$H$6:$H$56,1)</f>
        <v>37</v>
      </c>
    </row>
    <row r="43" spans="1:11" s="9" customFormat="1" ht="18" customHeight="1" x14ac:dyDescent="0.25">
      <c r="A43" s="6">
        <v>38</v>
      </c>
      <c r="B43" s="10" t="s">
        <v>160</v>
      </c>
      <c r="C43" s="5">
        <v>2015</v>
      </c>
      <c r="D43" s="5" t="s">
        <v>18</v>
      </c>
      <c r="E43" s="14">
        <v>51</v>
      </c>
      <c r="F43" s="15">
        <v>2.5462962962963E-3</v>
      </c>
      <c r="G43" s="15">
        <v>6.3888888888888884E-3</v>
      </c>
      <c r="H43" s="15">
        <f>G43-F43</f>
        <v>3.8425925925925884E-3</v>
      </c>
      <c r="I43" s="8">
        <v>11</v>
      </c>
      <c r="J43" s="8" t="str">
        <f>VLOOKUP(C43,впр!$A$2:$C$75,3)</f>
        <v>мл.девочки</v>
      </c>
      <c r="K43" s="8">
        <f>RANK(H43,$H$6:$H$56,1)</f>
        <v>38</v>
      </c>
    </row>
    <row r="44" spans="1:11" s="9" customFormat="1" ht="18" customHeight="1" x14ac:dyDescent="0.25">
      <c r="A44" s="6">
        <v>39</v>
      </c>
      <c r="B44" s="10" t="s">
        <v>70</v>
      </c>
      <c r="C44" s="5">
        <v>2017</v>
      </c>
      <c r="D44" s="5" t="s">
        <v>18</v>
      </c>
      <c r="E44" s="14">
        <v>27</v>
      </c>
      <c r="F44" s="15">
        <v>1.1574074074074099E-3</v>
      </c>
      <c r="G44" s="15">
        <v>5.0115740740740737E-3</v>
      </c>
      <c r="H44" s="15">
        <f>G44-F44</f>
        <v>3.8541666666666637E-3</v>
      </c>
      <c r="I44" s="8">
        <v>5</v>
      </c>
      <c r="J44" s="8" t="str">
        <f>VLOOKUP(C44,впр!$A$2:$C$75,3)</f>
        <v>малыши</v>
      </c>
      <c r="K44" s="8">
        <f>RANK(H44,$H$6:$H$56,1)</f>
        <v>39</v>
      </c>
    </row>
    <row r="45" spans="1:11" s="9" customFormat="1" ht="18" customHeight="1" x14ac:dyDescent="0.25">
      <c r="A45" s="6">
        <v>40</v>
      </c>
      <c r="B45" s="10" t="s">
        <v>126</v>
      </c>
      <c r="C45" s="5">
        <v>2015</v>
      </c>
      <c r="D45" s="5" t="s">
        <v>18</v>
      </c>
      <c r="E45" s="14">
        <v>45</v>
      </c>
      <c r="F45" s="15">
        <v>1.85185185185185E-3</v>
      </c>
      <c r="G45" s="15">
        <v>5.7291666666666671E-3</v>
      </c>
      <c r="H45" s="15">
        <f>G45-F45</f>
        <v>3.8773148148148169E-3</v>
      </c>
      <c r="I45" s="8">
        <v>12</v>
      </c>
      <c r="J45" s="8" t="str">
        <f>VLOOKUP(C45,впр!$A$2:$C$75,3)</f>
        <v>мл.девочки</v>
      </c>
      <c r="K45" s="8">
        <f>RANK(H45,$H$6:$H$56,1)</f>
        <v>40</v>
      </c>
    </row>
    <row r="46" spans="1:11" s="9" customFormat="1" ht="18" customHeight="1" x14ac:dyDescent="0.25">
      <c r="A46" s="6">
        <v>41</v>
      </c>
      <c r="B46" s="10" t="s">
        <v>178</v>
      </c>
      <c r="C46" s="5">
        <v>1957</v>
      </c>
      <c r="D46" s="5" t="s">
        <v>18</v>
      </c>
      <c r="E46" s="14">
        <v>80</v>
      </c>
      <c r="F46" s="15">
        <v>5.7870370370370402E-3</v>
      </c>
      <c r="G46" s="15">
        <v>9.6759259259259264E-3</v>
      </c>
      <c r="H46" s="15">
        <f>G46-F46</f>
        <v>3.8888888888888862E-3</v>
      </c>
      <c r="I46" s="8">
        <v>6</v>
      </c>
      <c r="J46" s="8" t="str">
        <f>VLOOKUP(C46,впр!$A$2:$C$75,3)</f>
        <v>женщины</v>
      </c>
      <c r="K46" s="8">
        <f>RANK(H46,$H$6:$H$56,1)</f>
        <v>41</v>
      </c>
    </row>
    <row r="47" spans="1:11" s="9" customFormat="1" ht="18" customHeight="1" x14ac:dyDescent="0.25">
      <c r="A47" s="6">
        <v>42</v>
      </c>
      <c r="B47" s="11" t="s">
        <v>114</v>
      </c>
      <c r="C47" s="12">
        <v>2016</v>
      </c>
      <c r="D47" s="12" t="s">
        <v>18</v>
      </c>
      <c r="E47" s="14">
        <v>34</v>
      </c>
      <c r="F47" s="15">
        <v>1.38888888888889E-3</v>
      </c>
      <c r="G47" s="15">
        <v>5.4282407407407404E-3</v>
      </c>
      <c r="H47" s="15">
        <f>G47-F47</f>
        <v>4.0393518518518504E-3</v>
      </c>
      <c r="I47" s="8">
        <v>6</v>
      </c>
      <c r="J47" s="8" t="str">
        <f>VLOOKUP(C47,впр!$A$2:$C$75,3)</f>
        <v>малыши</v>
      </c>
      <c r="K47" s="8">
        <f>RANK(H47,$H$6:$H$56,1)</f>
        <v>42</v>
      </c>
    </row>
    <row r="48" spans="1:11" s="9" customFormat="1" ht="18" customHeight="1" x14ac:dyDescent="0.25">
      <c r="A48" s="6">
        <v>43</v>
      </c>
      <c r="B48" s="10" t="s">
        <v>92</v>
      </c>
      <c r="C48" s="5">
        <v>2016</v>
      </c>
      <c r="D48" s="5" t="s">
        <v>18</v>
      </c>
      <c r="E48" s="14">
        <v>20</v>
      </c>
      <c r="F48" s="15">
        <v>6.9444444444444501E-4</v>
      </c>
      <c r="G48" s="15">
        <v>4.7569444444444447E-3</v>
      </c>
      <c r="H48" s="15">
        <f>G48-F48</f>
        <v>4.0625000000000001E-3</v>
      </c>
      <c r="I48" s="8">
        <v>7</v>
      </c>
      <c r="J48" s="8" t="str">
        <f>VLOOKUP(C48,впр!$A$2:$C$75,3)</f>
        <v>малыши</v>
      </c>
      <c r="K48" s="8">
        <f>RANK(H48,$H$6:$H$56,1)</f>
        <v>43</v>
      </c>
    </row>
    <row r="49" spans="1:11" s="9" customFormat="1" ht="18" customHeight="1" x14ac:dyDescent="0.25">
      <c r="A49" s="6">
        <v>44</v>
      </c>
      <c r="B49" s="10" t="s">
        <v>143</v>
      </c>
      <c r="C49" s="5">
        <v>2015</v>
      </c>
      <c r="D49" s="5" t="s">
        <v>18</v>
      </c>
      <c r="E49" s="14">
        <v>44</v>
      </c>
      <c r="F49" s="15">
        <v>1.7361111111111099E-3</v>
      </c>
      <c r="G49" s="15">
        <v>5.8449074074074072E-3</v>
      </c>
      <c r="H49" s="15">
        <f>G49-F49</f>
        <v>4.108796296296297E-3</v>
      </c>
      <c r="I49" s="8">
        <v>13</v>
      </c>
      <c r="J49" s="8" t="str">
        <f>VLOOKUP(C49,впр!$A$2:$C$75,3)</f>
        <v>мл.девочки</v>
      </c>
      <c r="K49" s="8">
        <f>RANK(H49,$H$6:$H$56,1)</f>
        <v>44</v>
      </c>
    </row>
    <row r="50" spans="1:11" s="9" customFormat="1" ht="18" customHeight="1" x14ac:dyDescent="0.25">
      <c r="A50" s="6">
        <v>45</v>
      </c>
      <c r="B50" s="10" t="s">
        <v>89</v>
      </c>
      <c r="C50" s="12">
        <v>2017</v>
      </c>
      <c r="D50" s="13" t="s">
        <v>18</v>
      </c>
      <c r="E50" s="14">
        <v>25</v>
      </c>
      <c r="F50" s="15">
        <v>1.0416666666666699E-3</v>
      </c>
      <c r="G50" s="15">
        <v>5.2662037037037035E-3</v>
      </c>
      <c r="H50" s="15">
        <f>G50-F50</f>
        <v>4.2245370370370336E-3</v>
      </c>
      <c r="I50" s="8">
        <v>8</v>
      </c>
      <c r="J50" s="8" t="str">
        <f>VLOOKUP(C50,впр!$A$2:$C$75,3)</f>
        <v>малыши</v>
      </c>
      <c r="K50" s="8">
        <f>RANK(H50,$H$6:$H$56,1)</f>
        <v>45</v>
      </c>
    </row>
    <row r="51" spans="1:11" s="9" customFormat="1" ht="18" customHeight="1" x14ac:dyDescent="0.25">
      <c r="A51" s="6">
        <v>46</v>
      </c>
      <c r="B51" s="10" t="s">
        <v>148</v>
      </c>
      <c r="C51" s="5">
        <v>2016</v>
      </c>
      <c r="D51" s="5" t="s">
        <v>18</v>
      </c>
      <c r="E51" s="14">
        <v>23</v>
      </c>
      <c r="F51" s="15">
        <v>9.2592592592592596E-4</v>
      </c>
      <c r="G51" s="15">
        <v>5.185185185185185E-3</v>
      </c>
      <c r="H51" s="15">
        <f>G51-F51</f>
        <v>4.2592592592592595E-3</v>
      </c>
      <c r="I51" s="8">
        <v>9</v>
      </c>
      <c r="J51" s="8" t="str">
        <f>VLOOKUP(C51,впр!$A$2:$C$75,3)</f>
        <v>малыши</v>
      </c>
      <c r="K51" s="8">
        <f>RANK(H51,$H$6:$H$56,1)</f>
        <v>46</v>
      </c>
    </row>
    <row r="52" spans="1:11" s="9" customFormat="1" ht="18" customHeight="1" x14ac:dyDescent="0.25">
      <c r="A52" s="6">
        <v>47</v>
      </c>
      <c r="B52" s="10" t="s">
        <v>111</v>
      </c>
      <c r="C52" s="5">
        <v>2012</v>
      </c>
      <c r="D52" s="5" t="s">
        <v>18</v>
      </c>
      <c r="E52" s="14">
        <v>63</v>
      </c>
      <c r="F52" s="15">
        <v>3.81944444444444E-3</v>
      </c>
      <c r="G52" s="15">
        <v>8.2754629629629619E-3</v>
      </c>
      <c r="H52" s="15">
        <f>G52-F52</f>
        <v>4.4560185185185223E-3</v>
      </c>
      <c r="I52" s="8">
        <v>7</v>
      </c>
      <c r="J52" s="8" t="str">
        <f>VLOOKUP(C52,впр!$A$2:$C$75,3)</f>
        <v>ср.девочки</v>
      </c>
      <c r="K52" s="8">
        <f>RANK(H52,$H$6:$H$56,1)</f>
        <v>47</v>
      </c>
    </row>
    <row r="53" spans="1:11" s="9" customFormat="1" ht="18" customHeight="1" x14ac:dyDescent="0.25">
      <c r="A53" s="6">
        <v>48</v>
      </c>
      <c r="B53" s="10" t="s">
        <v>99</v>
      </c>
      <c r="C53" s="5">
        <v>2018</v>
      </c>
      <c r="D53" s="5" t="s">
        <v>18</v>
      </c>
      <c r="E53" s="14">
        <v>30</v>
      </c>
      <c r="F53" s="15">
        <v>1.27314814814815E-3</v>
      </c>
      <c r="G53" s="15">
        <v>6.122685185185185E-3</v>
      </c>
      <c r="H53" s="15">
        <f>G53-F53</f>
        <v>4.849537037037035E-3</v>
      </c>
      <c r="I53" s="8">
        <v>10</v>
      </c>
      <c r="J53" s="8" t="str">
        <f>VLOOKUP(C53,впр!$A$2:$C$75,3)</f>
        <v>малыши</v>
      </c>
      <c r="K53" s="8">
        <f>RANK(H53,$H$6:$H$56,1)</f>
        <v>48</v>
      </c>
    </row>
    <row r="54" spans="1:11" s="9" customFormat="1" ht="18" customHeight="1" x14ac:dyDescent="0.25">
      <c r="A54" s="6">
        <v>49</v>
      </c>
      <c r="B54" s="10" t="s">
        <v>171</v>
      </c>
      <c r="C54" s="5">
        <v>2018</v>
      </c>
      <c r="D54" s="5" t="s">
        <v>18</v>
      </c>
      <c r="E54" s="14">
        <v>13</v>
      </c>
      <c r="F54" s="15">
        <v>2.3148148148148146E-4</v>
      </c>
      <c r="G54" s="15">
        <v>5.1273148148148146E-3</v>
      </c>
      <c r="H54" s="15">
        <f>G54-F54</f>
        <v>4.8958333333333328E-3</v>
      </c>
      <c r="I54" s="8">
        <v>11</v>
      </c>
      <c r="J54" s="8" t="str">
        <f>VLOOKUP(C54,впр!$A$2:$C$75,3)</f>
        <v>малыши</v>
      </c>
      <c r="K54" s="8">
        <f>RANK(H54,$H$6:$H$56,1)</f>
        <v>49</v>
      </c>
    </row>
    <row r="55" spans="1:11" s="9" customFormat="1" ht="18" customHeight="1" x14ac:dyDescent="0.25">
      <c r="A55" s="6">
        <v>50</v>
      </c>
      <c r="B55" s="10" t="s">
        <v>153</v>
      </c>
      <c r="C55" s="5">
        <v>2019</v>
      </c>
      <c r="D55" s="5" t="s">
        <v>154</v>
      </c>
      <c r="E55" s="14">
        <v>18</v>
      </c>
      <c r="F55" s="15">
        <v>5.78703703703704E-4</v>
      </c>
      <c r="G55" s="15">
        <v>6.3310185185185197E-3</v>
      </c>
      <c r="H55" s="15">
        <f>G55-F55</f>
        <v>5.752314814814816E-3</v>
      </c>
      <c r="I55" s="8">
        <v>12</v>
      </c>
      <c r="J55" s="8" t="str">
        <f>VLOOKUP(C55,впр!$A$2:$C$75,3)</f>
        <v>малыши</v>
      </c>
      <c r="K55" s="8">
        <f>RANK(H55,$H$6:$H$56,1)</f>
        <v>50</v>
      </c>
    </row>
    <row r="56" spans="1:11" s="9" customFormat="1" ht="18" customHeight="1" x14ac:dyDescent="0.25">
      <c r="A56" s="6">
        <v>51</v>
      </c>
      <c r="B56" s="10" t="s">
        <v>139</v>
      </c>
      <c r="C56" s="5">
        <v>2015</v>
      </c>
      <c r="D56" s="5" t="s">
        <v>18</v>
      </c>
      <c r="E56" s="14">
        <v>52</v>
      </c>
      <c r="F56" s="15">
        <v>2.66203703703704E-3</v>
      </c>
      <c r="G56" s="15">
        <v>1.2627314814814815E-2</v>
      </c>
      <c r="H56" s="15">
        <f>G56-F56</f>
        <v>9.9652777777777743E-3</v>
      </c>
      <c r="I56" s="8">
        <v>14</v>
      </c>
      <c r="J56" s="8" t="str">
        <f>VLOOKUP(C56,впр!$A$2:$C$75,3)</f>
        <v>мл.девочки</v>
      </c>
      <c r="K56" s="8">
        <f>RANK(H56,$H$6:$H$56,1)</f>
        <v>51</v>
      </c>
    </row>
    <row r="58" spans="1:11" x14ac:dyDescent="0.25">
      <c r="A58" s="24" t="s">
        <v>96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</row>
  </sheetData>
  <sortState ref="B6:K56">
    <sortCondition ref="K6:K56"/>
  </sortState>
  <mergeCells count="15">
    <mergeCell ref="A58:K58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11811023622047245" top="0.59055118110236227" bottom="0.59055118110236227" header="0" footer="0"/>
  <pageSetup paperSize="9" orientation="portrait" r:id="rId1"/>
  <headerFooter>
    <oddHeader>&amp;CВерста-2025&amp;RДевочки, девушки, женщины,Страница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zoomScaleNormal="100" workbookViewId="0">
      <selection activeCell="K103" sqref="K103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2.2851562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94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95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18" t="s">
        <v>15</v>
      </c>
      <c r="J5" s="18" t="s">
        <v>16</v>
      </c>
      <c r="K5" s="29"/>
    </row>
    <row r="6" spans="1:13" s="9" customFormat="1" ht="18" customHeight="1" x14ac:dyDescent="0.25">
      <c r="A6" s="6">
        <v>1</v>
      </c>
      <c r="B6" s="7" t="s">
        <v>86</v>
      </c>
      <c r="C6" s="6">
        <v>2008</v>
      </c>
      <c r="D6" s="6" t="s">
        <v>18</v>
      </c>
      <c r="E6" s="14">
        <v>171</v>
      </c>
      <c r="F6" s="15">
        <v>1.65509259259259E-2</v>
      </c>
      <c r="G6" s="15">
        <v>1.8530092592592595E-2</v>
      </c>
      <c r="H6" s="15">
        <f>G6-F6</f>
        <v>1.979166666666695E-3</v>
      </c>
      <c r="I6" s="8">
        <v>1</v>
      </c>
      <c r="J6" s="8" t="str">
        <f>VLOOKUP(C6,впр!$A$2:$C$75,2)</f>
        <v>ст.юноши</v>
      </c>
      <c r="K6" s="8">
        <f>RANK(H6,$H$6:$H$102,1)</f>
        <v>1</v>
      </c>
    </row>
    <row r="7" spans="1:13" s="9" customFormat="1" ht="18" customHeight="1" x14ac:dyDescent="0.25">
      <c r="A7" s="6">
        <v>2</v>
      </c>
      <c r="B7" s="7" t="s">
        <v>136</v>
      </c>
      <c r="C7" s="6">
        <v>1991</v>
      </c>
      <c r="D7" s="6" t="s">
        <v>18</v>
      </c>
      <c r="E7" s="14">
        <v>180</v>
      </c>
      <c r="F7" s="15">
        <v>1.7592592592592601E-2</v>
      </c>
      <c r="G7" s="15">
        <v>1.9641203703703706E-2</v>
      </c>
      <c r="H7" s="15">
        <f>G7-F7</f>
        <v>2.0486111111111052E-3</v>
      </c>
      <c r="I7" s="8">
        <v>1</v>
      </c>
      <c r="J7" s="8" t="str">
        <f>VLOOKUP(C7,впр!$A$2:$C$75,2)</f>
        <v>мужчины</v>
      </c>
      <c r="K7" s="8">
        <f>RANK(H7,$H$6:$H$102,1)</f>
        <v>2</v>
      </c>
    </row>
    <row r="8" spans="1:13" s="9" customFormat="1" ht="18" customHeight="1" x14ac:dyDescent="0.25">
      <c r="A8" s="6">
        <v>3</v>
      </c>
      <c r="B8" s="10" t="s">
        <v>37</v>
      </c>
      <c r="C8" s="5">
        <v>2008</v>
      </c>
      <c r="D8" s="12" t="s">
        <v>18</v>
      </c>
      <c r="E8" s="14">
        <v>169</v>
      </c>
      <c r="F8" s="15">
        <v>1.6319444444444501E-2</v>
      </c>
      <c r="G8" s="15">
        <v>1.8379629629629628E-2</v>
      </c>
      <c r="H8" s="15">
        <f>G8-F8</f>
        <v>2.0601851851851267E-3</v>
      </c>
      <c r="I8" s="8">
        <v>2</v>
      </c>
      <c r="J8" s="8" t="str">
        <f>VLOOKUP(C8,впр!$A$2:$C$75,2)</f>
        <v>ст.юноши</v>
      </c>
      <c r="K8" s="8">
        <f>RANK(H8,$H$6:$H$102,1)</f>
        <v>3</v>
      </c>
      <c r="M8" s="16"/>
    </row>
    <row r="9" spans="1:13" s="9" customFormat="1" ht="18" customHeight="1" x14ac:dyDescent="0.25">
      <c r="A9" s="6">
        <v>4</v>
      </c>
      <c r="B9" s="10" t="s">
        <v>51</v>
      </c>
      <c r="C9" s="5">
        <v>2000</v>
      </c>
      <c r="D9" s="5" t="s">
        <v>18</v>
      </c>
      <c r="E9" s="14">
        <v>175</v>
      </c>
      <c r="F9" s="15">
        <v>1.7013888888888901E-2</v>
      </c>
      <c r="G9" s="15">
        <v>1.9155092592592592E-2</v>
      </c>
      <c r="H9" s="15">
        <f>G9-F9</f>
        <v>2.1412037037036903E-3</v>
      </c>
      <c r="I9" s="8">
        <v>2</v>
      </c>
      <c r="J9" s="8" t="str">
        <f>VLOOKUP(C9,впр!$A$2:$C$75,2)</f>
        <v>мужчины</v>
      </c>
      <c r="K9" s="8">
        <f>RANK(H9,$H$6:$H$102,1)</f>
        <v>4</v>
      </c>
    </row>
    <row r="10" spans="1:13" s="9" customFormat="1" ht="18" customHeight="1" x14ac:dyDescent="0.25">
      <c r="A10" s="6">
        <v>5</v>
      </c>
      <c r="B10" s="10" t="s">
        <v>93</v>
      </c>
      <c r="C10" s="5">
        <v>2007</v>
      </c>
      <c r="D10" s="5" t="s">
        <v>18</v>
      </c>
      <c r="E10" s="14">
        <v>181</v>
      </c>
      <c r="F10" s="15">
        <v>1.7708333333333302E-2</v>
      </c>
      <c r="G10" s="15">
        <v>1.9872685185185184E-2</v>
      </c>
      <c r="H10" s="15">
        <f>G10-F10</f>
        <v>2.1643518518518826E-3</v>
      </c>
      <c r="I10" s="8">
        <v>3</v>
      </c>
      <c r="J10" s="8" t="str">
        <f>VLOOKUP(C10,впр!$A$2:$C$75,2)</f>
        <v>мужчины</v>
      </c>
      <c r="K10" s="8">
        <f>RANK(H10,$H$6:$H$102,1)</f>
        <v>5</v>
      </c>
    </row>
    <row r="11" spans="1:13" s="9" customFormat="1" ht="18" customHeight="1" x14ac:dyDescent="0.25">
      <c r="A11" s="6">
        <v>6</v>
      </c>
      <c r="B11" s="10" t="s">
        <v>164</v>
      </c>
      <c r="C11" s="5">
        <v>1999</v>
      </c>
      <c r="D11" s="5" t="s">
        <v>18</v>
      </c>
      <c r="E11" s="14">
        <v>179</v>
      </c>
      <c r="F11" s="15">
        <v>1.74768518518519E-2</v>
      </c>
      <c r="G11" s="15">
        <v>1.9699074074074074E-2</v>
      </c>
      <c r="H11" s="15">
        <f>G11-F11</f>
        <v>2.2222222222221741E-3</v>
      </c>
      <c r="I11" s="8">
        <v>4</v>
      </c>
      <c r="J11" s="8" t="str">
        <f>VLOOKUP(C11,впр!$A$2:$C$75,2)</f>
        <v>мужчины</v>
      </c>
      <c r="K11" s="8">
        <f>RANK(H11,$H$6:$H$102,1)</f>
        <v>6</v>
      </c>
    </row>
    <row r="12" spans="1:13" s="9" customFormat="1" ht="18" customHeight="1" x14ac:dyDescent="0.25">
      <c r="A12" s="6">
        <v>7</v>
      </c>
      <c r="B12" s="10" t="s">
        <v>29</v>
      </c>
      <c r="C12" s="5">
        <v>1988</v>
      </c>
      <c r="D12" s="5" t="s">
        <v>18</v>
      </c>
      <c r="E12" s="14">
        <v>184</v>
      </c>
      <c r="F12" s="15">
        <v>1.5856481481481499E-2</v>
      </c>
      <c r="G12" s="15">
        <v>1.8113425925925925E-2</v>
      </c>
      <c r="H12" s="15">
        <f>G12-F12</f>
        <v>2.256944444444426E-3</v>
      </c>
      <c r="I12" s="8">
        <v>5</v>
      </c>
      <c r="J12" s="8" t="str">
        <f>VLOOKUP(C12,впр!$A$2:$C$75,2)</f>
        <v>мужчины</v>
      </c>
      <c r="K12" s="8">
        <f>RANK(H12,$H$6:$H$102,1)</f>
        <v>7</v>
      </c>
    </row>
    <row r="13" spans="1:13" s="9" customFormat="1" ht="18" customHeight="1" x14ac:dyDescent="0.25">
      <c r="A13" s="6">
        <v>8</v>
      </c>
      <c r="B13" s="10" t="s">
        <v>142</v>
      </c>
      <c r="C13" s="5">
        <v>1993</v>
      </c>
      <c r="D13" s="5" t="s">
        <v>18</v>
      </c>
      <c r="E13" s="14">
        <v>176</v>
      </c>
      <c r="F13" s="15">
        <v>1.7129629629629599E-2</v>
      </c>
      <c r="G13" s="15">
        <v>1.9490740740740743E-2</v>
      </c>
      <c r="H13" s="15">
        <f>G13-F13</f>
        <v>2.3611111111111437E-3</v>
      </c>
      <c r="I13" s="8">
        <v>6</v>
      </c>
      <c r="J13" s="8" t="str">
        <f>VLOOKUP(C13,впр!$A$2:$C$75,2)</f>
        <v>мужчины</v>
      </c>
      <c r="K13" s="8">
        <f>RANK(H13,$H$6:$H$102,1)</f>
        <v>8</v>
      </c>
    </row>
    <row r="14" spans="1:13" s="9" customFormat="1" ht="18" customHeight="1" x14ac:dyDescent="0.25">
      <c r="A14" s="6">
        <v>9</v>
      </c>
      <c r="B14" s="10" t="s">
        <v>104</v>
      </c>
      <c r="C14" s="5">
        <v>2009</v>
      </c>
      <c r="D14" s="5" t="s">
        <v>18</v>
      </c>
      <c r="E14" s="14">
        <v>170</v>
      </c>
      <c r="F14" s="15">
        <v>1.6435185185185198E-2</v>
      </c>
      <c r="G14" s="15">
        <v>1.8807870370370371E-2</v>
      </c>
      <c r="H14" s="15">
        <f>G14-F14</f>
        <v>2.3726851851851721E-3</v>
      </c>
      <c r="I14" s="8">
        <v>3</v>
      </c>
      <c r="J14" s="8" t="str">
        <f>VLOOKUP(C14,впр!$A$2:$C$75,2)</f>
        <v>ст.юноши</v>
      </c>
      <c r="K14" s="8">
        <f>RANK(H14,$H$6:$H$102,1)</f>
        <v>9</v>
      </c>
    </row>
    <row r="15" spans="1:13" s="9" customFormat="1" ht="18" customHeight="1" x14ac:dyDescent="0.25">
      <c r="A15" s="6">
        <v>10</v>
      </c>
      <c r="B15" s="10" t="s">
        <v>124</v>
      </c>
      <c r="C15" s="5">
        <v>2011</v>
      </c>
      <c r="D15" s="5" t="s">
        <v>18</v>
      </c>
      <c r="E15" s="14">
        <v>161</v>
      </c>
      <c r="F15" s="15">
        <v>1.52777777777778E-2</v>
      </c>
      <c r="G15" s="15">
        <v>1.7719907407407406E-2</v>
      </c>
      <c r="H15" s="15">
        <f>G15-F15</f>
        <v>2.4421296296296066E-3</v>
      </c>
      <c r="I15" s="8">
        <v>1</v>
      </c>
      <c r="J15" s="8" t="str">
        <f>VLOOKUP(C15,впр!$A$2:$C$75,2)</f>
        <v>ср.юноши</v>
      </c>
      <c r="K15" s="8">
        <f>RANK(H15,$H$6:$H$102,1)</f>
        <v>10</v>
      </c>
    </row>
    <row r="16" spans="1:13" s="9" customFormat="1" ht="18" customHeight="1" x14ac:dyDescent="0.25">
      <c r="A16" s="6">
        <v>11</v>
      </c>
      <c r="B16" s="10" t="s">
        <v>47</v>
      </c>
      <c r="C16" s="5">
        <v>2011</v>
      </c>
      <c r="D16" s="5" t="s">
        <v>18</v>
      </c>
      <c r="E16" s="14">
        <v>164</v>
      </c>
      <c r="F16" s="15">
        <v>1.5625E-2</v>
      </c>
      <c r="G16" s="15">
        <v>1.8067129629629631E-2</v>
      </c>
      <c r="H16" s="15">
        <f>G16-F16</f>
        <v>2.4421296296296309E-3</v>
      </c>
      <c r="I16" s="8">
        <v>1</v>
      </c>
      <c r="J16" s="8" t="str">
        <f>VLOOKUP(C16,впр!$A$2:$C$75,2)</f>
        <v>ср.юноши</v>
      </c>
      <c r="K16" s="8">
        <f>RANK(H16,$H$6:$H$102,1)</f>
        <v>11</v>
      </c>
    </row>
    <row r="17" spans="1:11" s="9" customFormat="1" ht="18" customHeight="1" x14ac:dyDescent="0.25">
      <c r="A17" s="6">
        <v>12</v>
      </c>
      <c r="B17" s="10" t="s">
        <v>105</v>
      </c>
      <c r="C17" s="5">
        <v>2013</v>
      </c>
      <c r="D17" s="5" t="s">
        <v>53</v>
      </c>
      <c r="E17" s="14">
        <v>154</v>
      </c>
      <c r="F17" s="15">
        <v>1.44675925925926E-2</v>
      </c>
      <c r="G17" s="15">
        <v>1.695601851851852E-2</v>
      </c>
      <c r="H17" s="15">
        <f>G17-F17</f>
        <v>2.48842592592592E-3</v>
      </c>
      <c r="I17" s="8">
        <v>1</v>
      </c>
      <c r="J17" s="8" t="str">
        <f>VLOOKUP(C17,впр!$A$2:$C$75,2)</f>
        <v>ср.мальчики</v>
      </c>
      <c r="K17" s="8">
        <f>RANK(H17,$H$6:$H$102,1)</f>
        <v>12</v>
      </c>
    </row>
    <row r="18" spans="1:11" s="9" customFormat="1" ht="18" customHeight="1" x14ac:dyDescent="0.25">
      <c r="A18" s="6">
        <v>13</v>
      </c>
      <c r="B18" s="10" t="s">
        <v>60</v>
      </c>
      <c r="C18" s="5">
        <v>2011</v>
      </c>
      <c r="D18" s="5" t="s">
        <v>18</v>
      </c>
      <c r="E18" s="14">
        <v>159</v>
      </c>
      <c r="F18" s="15">
        <v>1.5046296296296301E-2</v>
      </c>
      <c r="G18" s="15">
        <v>1.7534722222222222E-2</v>
      </c>
      <c r="H18" s="15">
        <f>G18-F18</f>
        <v>2.4884259259259217E-3</v>
      </c>
      <c r="I18" s="8">
        <v>3</v>
      </c>
      <c r="J18" s="8" t="str">
        <f>VLOOKUP(C18,впр!$A$2:$C$75,2)</f>
        <v>ср.юноши</v>
      </c>
      <c r="K18" s="8">
        <f>RANK(H18,$H$6:$H$102,1)</f>
        <v>13</v>
      </c>
    </row>
    <row r="19" spans="1:11" s="9" customFormat="1" ht="18" customHeight="1" x14ac:dyDescent="0.25">
      <c r="A19" s="6">
        <v>14</v>
      </c>
      <c r="B19" s="10" t="s">
        <v>80</v>
      </c>
      <c r="C19" s="5">
        <v>2015</v>
      </c>
      <c r="D19" s="5" t="s">
        <v>18</v>
      </c>
      <c r="E19" s="14">
        <v>131</v>
      </c>
      <c r="F19" s="15">
        <v>1.18055555555556E-2</v>
      </c>
      <c r="G19" s="15">
        <v>1.4351851851851852E-2</v>
      </c>
      <c r="H19" s="15">
        <f>G19-F19</f>
        <v>2.5462962962962514E-3</v>
      </c>
      <c r="I19" s="8">
        <v>1</v>
      </c>
      <c r="J19" s="8" t="str">
        <f>VLOOKUP(C19,впр!$A$2:$C$75,2)</f>
        <v>мл.мальчики</v>
      </c>
      <c r="K19" s="8">
        <f>RANK(H19,$H$6:$H$102,1)</f>
        <v>14</v>
      </c>
    </row>
    <row r="20" spans="1:11" s="9" customFormat="1" ht="18" customHeight="1" x14ac:dyDescent="0.25">
      <c r="A20" s="6">
        <v>15</v>
      </c>
      <c r="B20" s="11" t="s">
        <v>32</v>
      </c>
      <c r="C20" s="12">
        <v>2008</v>
      </c>
      <c r="D20" s="5" t="s">
        <v>18</v>
      </c>
      <c r="E20" s="14">
        <v>168</v>
      </c>
      <c r="F20" s="15">
        <v>1.6203703703703699E-2</v>
      </c>
      <c r="G20" s="15">
        <v>1.8761574074074073E-2</v>
      </c>
      <c r="H20" s="15">
        <f>G20-F20</f>
        <v>2.5578703703703735E-3</v>
      </c>
      <c r="I20" s="8">
        <v>4</v>
      </c>
      <c r="J20" s="8" t="str">
        <f>VLOOKUP(C20,впр!$A$2:$C$75,2)</f>
        <v>ст.юноши</v>
      </c>
      <c r="K20" s="8">
        <f>RANK(H20,$H$6:$H$102,1)</f>
        <v>15</v>
      </c>
    </row>
    <row r="21" spans="1:11" s="9" customFormat="1" ht="18" customHeight="1" x14ac:dyDescent="0.25">
      <c r="A21" s="6">
        <v>16</v>
      </c>
      <c r="B21" s="10" t="s">
        <v>115</v>
      </c>
      <c r="C21" s="5">
        <v>2013</v>
      </c>
      <c r="D21" s="5" t="s">
        <v>18</v>
      </c>
      <c r="E21" s="14">
        <v>151</v>
      </c>
      <c r="F21" s="15">
        <v>1.4120370370370399E-2</v>
      </c>
      <c r="G21" s="15">
        <v>1.6759259259259258E-2</v>
      </c>
      <c r="H21" s="15">
        <f>G21-F21</f>
        <v>2.638888888888859E-3</v>
      </c>
      <c r="I21" s="8">
        <v>2</v>
      </c>
      <c r="J21" s="8" t="str">
        <f>VLOOKUP(C21,впр!$A$2:$C$75,2)</f>
        <v>ср.мальчики</v>
      </c>
      <c r="K21" s="8">
        <f>RANK(H21,$H$6:$H$102,1)</f>
        <v>16</v>
      </c>
    </row>
    <row r="22" spans="1:11" s="9" customFormat="1" ht="18" customHeight="1" x14ac:dyDescent="0.25">
      <c r="A22" s="6">
        <v>17</v>
      </c>
      <c r="B22" s="10" t="s">
        <v>54</v>
      </c>
      <c r="C22" s="5">
        <v>2014</v>
      </c>
      <c r="D22" s="5" t="s">
        <v>53</v>
      </c>
      <c r="E22" s="14">
        <v>127</v>
      </c>
      <c r="F22" s="15">
        <v>1.13425925925926E-2</v>
      </c>
      <c r="G22" s="15">
        <v>1.3993055555555555E-2</v>
      </c>
      <c r="H22" s="15">
        <f>G22-F22</f>
        <v>2.6504629629629552E-3</v>
      </c>
      <c r="I22" s="8">
        <v>2</v>
      </c>
      <c r="J22" s="8" t="str">
        <f>VLOOKUP(C22,впр!$A$2:$C$75,2)</f>
        <v>мл.мальчики</v>
      </c>
      <c r="K22" s="8">
        <f>RANK(H22,$H$6:$H$102,1)</f>
        <v>17</v>
      </c>
    </row>
    <row r="23" spans="1:11" s="9" customFormat="1" ht="18" customHeight="1" x14ac:dyDescent="0.25">
      <c r="A23" s="6">
        <v>18</v>
      </c>
      <c r="B23" s="10" t="s">
        <v>68</v>
      </c>
      <c r="C23" s="5">
        <v>1984</v>
      </c>
      <c r="D23" s="5" t="s">
        <v>18</v>
      </c>
      <c r="E23" s="14">
        <v>173</v>
      </c>
      <c r="F23" s="15">
        <v>1.6782407407407399E-2</v>
      </c>
      <c r="G23" s="15">
        <v>1.9432870370370371E-2</v>
      </c>
      <c r="H23" s="15">
        <f>G23-F23</f>
        <v>2.6504629629629725E-3</v>
      </c>
      <c r="I23" s="8">
        <v>7</v>
      </c>
      <c r="J23" s="8" t="str">
        <f>VLOOKUP(C23,впр!$A$2:$C$75,2)</f>
        <v>мужчины</v>
      </c>
      <c r="K23" s="8">
        <f>RANK(H23,$H$6:$H$102,1)</f>
        <v>18</v>
      </c>
    </row>
    <row r="24" spans="1:11" s="9" customFormat="1" ht="18" customHeight="1" x14ac:dyDescent="0.25">
      <c r="A24" s="6">
        <v>19</v>
      </c>
      <c r="B24" s="10" t="s">
        <v>44</v>
      </c>
      <c r="C24" s="5">
        <v>2011</v>
      </c>
      <c r="D24" s="5" t="s">
        <v>18</v>
      </c>
      <c r="E24" s="14">
        <v>160</v>
      </c>
      <c r="F24" s="15">
        <v>1.5162037037037101E-2</v>
      </c>
      <c r="G24" s="15">
        <v>1.7858796296296296E-2</v>
      </c>
      <c r="H24" s="15">
        <f>G24-F24</f>
        <v>2.6967592592591957E-3</v>
      </c>
      <c r="I24" s="8">
        <v>4</v>
      </c>
      <c r="J24" s="8" t="str">
        <f>VLOOKUP(C24,впр!$A$2:$C$75,2)</f>
        <v>ср.юноши</v>
      </c>
      <c r="K24" s="8">
        <f>RANK(H24,$H$6:$H$102,1)</f>
        <v>19</v>
      </c>
    </row>
    <row r="25" spans="1:11" s="9" customFormat="1" ht="18" customHeight="1" x14ac:dyDescent="0.25">
      <c r="A25" s="6">
        <v>20</v>
      </c>
      <c r="B25" s="10" t="s">
        <v>123</v>
      </c>
      <c r="C25" s="5">
        <v>2012</v>
      </c>
      <c r="D25" s="5" t="s">
        <v>18</v>
      </c>
      <c r="E25" s="14">
        <v>146</v>
      </c>
      <c r="F25" s="15">
        <v>1.35416666666667E-2</v>
      </c>
      <c r="G25" s="15">
        <v>1.6261574074074074E-2</v>
      </c>
      <c r="H25" s="15">
        <f>G25-F25</f>
        <v>2.719907407407374E-3</v>
      </c>
      <c r="I25" s="8">
        <v>3</v>
      </c>
      <c r="J25" s="8" t="str">
        <f>VLOOKUP(C25,впр!$A$2:$C$75,2)</f>
        <v>ср.мальчики</v>
      </c>
      <c r="K25" s="8">
        <f>RANK(H25,$H$6:$H$102,1)</f>
        <v>20</v>
      </c>
    </row>
    <row r="26" spans="1:11" s="9" customFormat="1" ht="18" customHeight="1" x14ac:dyDescent="0.25">
      <c r="A26" s="6">
        <v>21</v>
      </c>
      <c r="B26" s="10" t="s">
        <v>174</v>
      </c>
      <c r="C26" s="5">
        <v>1956</v>
      </c>
      <c r="D26" s="5" t="s">
        <v>18</v>
      </c>
      <c r="E26" s="14">
        <v>174</v>
      </c>
      <c r="F26" s="15">
        <v>1.68981481481482E-2</v>
      </c>
      <c r="G26" s="15">
        <v>1.9629629629629629E-2</v>
      </c>
      <c r="H26" s="15">
        <f>G26-F26</f>
        <v>2.7314814814814285E-3</v>
      </c>
      <c r="I26" s="8">
        <v>8</v>
      </c>
      <c r="J26" s="8" t="str">
        <f>VLOOKUP(C26,впр!$A$2:$C$75,2)</f>
        <v>мужчины</v>
      </c>
      <c r="K26" s="8">
        <f>RANK(H26,$H$6:$H$102,1)</f>
        <v>21</v>
      </c>
    </row>
    <row r="27" spans="1:11" s="9" customFormat="1" ht="18" customHeight="1" x14ac:dyDescent="0.25">
      <c r="A27" s="6">
        <v>22</v>
      </c>
      <c r="B27" s="10" t="s">
        <v>168</v>
      </c>
      <c r="C27" s="5">
        <v>1983</v>
      </c>
      <c r="D27" s="5" t="s">
        <v>18</v>
      </c>
      <c r="E27" s="14">
        <v>178</v>
      </c>
      <c r="F27" s="15">
        <v>1.7361111111111101E-2</v>
      </c>
      <c r="G27" s="15">
        <v>2.0092592592592592E-2</v>
      </c>
      <c r="H27" s="15">
        <f>G27-F27</f>
        <v>2.731481481481491E-3</v>
      </c>
      <c r="I27" s="8">
        <v>8</v>
      </c>
      <c r="J27" s="8" t="str">
        <f>VLOOKUP(C27,впр!$A$2:$C$75,2)</f>
        <v>мужчины</v>
      </c>
      <c r="K27" s="8">
        <f>RANK(H27,$H$6:$H$102,1)</f>
        <v>22</v>
      </c>
    </row>
    <row r="28" spans="1:11" s="9" customFormat="1" ht="18" customHeight="1" x14ac:dyDescent="0.25">
      <c r="A28" s="6">
        <v>23</v>
      </c>
      <c r="B28" s="10" t="s">
        <v>77</v>
      </c>
      <c r="C28" s="5">
        <v>1984</v>
      </c>
      <c r="D28" s="5" t="s">
        <v>18</v>
      </c>
      <c r="E28" s="14">
        <v>177</v>
      </c>
      <c r="F28" s="15">
        <v>1.72453703703704E-2</v>
      </c>
      <c r="G28" s="15">
        <v>1.9988425925925927E-2</v>
      </c>
      <c r="H28" s="15">
        <f>G28-F28</f>
        <v>2.7430555555555264E-3</v>
      </c>
      <c r="I28" s="8">
        <v>10</v>
      </c>
      <c r="J28" s="8" t="str">
        <f>VLOOKUP(C28,впр!$A$2:$C$75,2)</f>
        <v>мужчины</v>
      </c>
      <c r="K28" s="8">
        <f>RANK(H28,$H$6:$H$102,1)</f>
        <v>23</v>
      </c>
    </row>
    <row r="29" spans="1:11" s="9" customFormat="1" ht="18" customHeight="1" x14ac:dyDescent="0.25">
      <c r="A29" s="6">
        <v>24</v>
      </c>
      <c r="B29" s="10" t="s">
        <v>151</v>
      </c>
      <c r="C29" s="5">
        <v>1967</v>
      </c>
      <c r="D29" s="5" t="s">
        <v>18</v>
      </c>
      <c r="E29" s="14">
        <v>172</v>
      </c>
      <c r="F29" s="15">
        <v>1.6666666666666701E-2</v>
      </c>
      <c r="G29" s="15">
        <v>1.9421296296296294E-2</v>
      </c>
      <c r="H29" s="15">
        <f>G29-F29</f>
        <v>2.754629629629593E-3</v>
      </c>
      <c r="I29" s="8">
        <v>11</v>
      </c>
      <c r="J29" s="8" t="str">
        <f>VLOOKUP(C29,впр!$A$2:$C$75,2)</f>
        <v>мужчины</v>
      </c>
      <c r="K29" s="8">
        <f>RANK(H29,$H$6:$H$102,1)</f>
        <v>24</v>
      </c>
    </row>
    <row r="30" spans="1:11" s="9" customFormat="1" ht="18" customHeight="1" x14ac:dyDescent="0.25">
      <c r="A30" s="6">
        <v>25</v>
      </c>
      <c r="B30" s="10" t="s">
        <v>36</v>
      </c>
      <c r="C30" s="5">
        <v>2011</v>
      </c>
      <c r="D30" s="5" t="s">
        <v>18</v>
      </c>
      <c r="E30" s="14">
        <v>166</v>
      </c>
      <c r="F30" s="15">
        <v>1.59722222222222E-2</v>
      </c>
      <c r="G30" s="15">
        <v>1.8726851851851852E-2</v>
      </c>
      <c r="H30" s="15">
        <f>G30-F30</f>
        <v>2.754629629629652E-3</v>
      </c>
      <c r="I30" s="8">
        <v>5</v>
      </c>
      <c r="J30" s="8" t="str">
        <f>VLOOKUP(C30,впр!$A$2:$C$75,2)</f>
        <v>ср.юноши</v>
      </c>
      <c r="K30" s="8">
        <f>RANK(H30,$H$6:$H$102,1)</f>
        <v>25</v>
      </c>
    </row>
    <row r="31" spans="1:11" s="9" customFormat="1" ht="18" customHeight="1" x14ac:dyDescent="0.25">
      <c r="A31" s="6">
        <v>26</v>
      </c>
      <c r="B31" s="10" t="s">
        <v>40</v>
      </c>
      <c r="C31" s="5">
        <v>2010</v>
      </c>
      <c r="D31" s="5" t="s">
        <v>18</v>
      </c>
      <c r="E31" s="14">
        <v>165</v>
      </c>
      <c r="F31" s="15">
        <v>1.5740740740740701E-2</v>
      </c>
      <c r="G31" s="15">
        <v>1.8518518518518521E-2</v>
      </c>
      <c r="H31" s="15">
        <f>G31-F31</f>
        <v>2.77777777777782E-3</v>
      </c>
      <c r="I31" s="8">
        <v>6</v>
      </c>
      <c r="J31" s="8" t="str">
        <f>VLOOKUP(C31,впр!$A$2:$C$75,2)</f>
        <v>ср.юноши</v>
      </c>
      <c r="K31" s="8">
        <f>RANK(H31,$H$6:$H$102,1)</f>
        <v>26</v>
      </c>
    </row>
    <row r="32" spans="1:11" s="9" customFormat="1" ht="18" customHeight="1" x14ac:dyDescent="0.25">
      <c r="A32" s="6">
        <v>27</v>
      </c>
      <c r="B32" s="10" t="s">
        <v>90</v>
      </c>
      <c r="C32" s="5">
        <v>2010</v>
      </c>
      <c r="D32" s="5" t="s">
        <v>18</v>
      </c>
      <c r="E32" s="14">
        <v>158</v>
      </c>
      <c r="F32" s="15">
        <v>1.49305555555556E-2</v>
      </c>
      <c r="G32" s="15">
        <v>1.7754629629629631E-2</v>
      </c>
      <c r="H32" s="15">
        <f>G32-F32</f>
        <v>2.824074074074031E-3</v>
      </c>
      <c r="I32" s="8">
        <v>7</v>
      </c>
      <c r="J32" s="8" t="str">
        <f>VLOOKUP(C32,впр!$A$2:$C$75,2)</f>
        <v>ср.юноши</v>
      </c>
      <c r="K32" s="8">
        <f>RANK(H32,$H$6:$H$102,1)</f>
        <v>27</v>
      </c>
    </row>
    <row r="33" spans="1:11" s="9" customFormat="1" ht="18" customHeight="1" x14ac:dyDescent="0.25">
      <c r="A33" s="6">
        <v>28</v>
      </c>
      <c r="B33" s="10" t="s">
        <v>75</v>
      </c>
      <c r="C33" s="5">
        <v>2010</v>
      </c>
      <c r="D33" s="5" t="s">
        <v>18</v>
      </c>
      <c r="E33" s="14">
        <v>157</v>
      </c>
      <c r="F33" s="15">
        <v>1.48148148148148E-2</v>
      </c>
      <c r="G33" s="15">
        <v>1.7696759259259259E-2</v>
      </c>
      <c r="H33" s="15">
        <f>G33-F33</f>
        <v>2.8819444444444595E-3</v>
      </c>
      <c r="I33" s="8">
        <v>8</v>
      </c>
      <c r="J33" s="8" t="str">
        <f>VLOOKUP(C33,впр!$A$2:$C$75,2)</f>
        <v>ср.юноши</v>
      </c>
      <c r="K33" s="8">
        <f>RANK(H33,$H$6:$H$102,1)</f>
        <v>28</v>
      </c>
    </row>
    <row r="34" spans="1:11" s="9" customFormat="1" ht="18" customHeight="1" x14ac:dyDescent="0.25">
      <c r="A34" s="6">
        <v>29</v>
      </c>
      <c r="B34" s="10" t="s">
        <v>133</v>
      </c>
      <c r="C34" s="5">
        <v>2018</v>
      </c>
      <c r="D34" s="5" t="s">
        <v>18</v>
      </c>
      <c r="E34" s="14">
        <v>112</v>
      </c>
      <c r="F34" s="15">
        <v>9.4907407407407492E-3</v>
      </c>
      <c r="G34" s="15">
        <v>1.238425925925926E-2</v>
      </c>
      <c r="H34" s="15">
        <f>G34-F34</f>
        <v>2.8935185185185106E-3</v>
      </c>
      <c r="I34" s="8">
        <v>1</v>
      </c>
      <c r="J34" s="8" t="str">
        <f>VLOOKUP(C34,впр!$A$2:$C$75,2)</f>
        <v>малыши</v>
      </c>
      <c r="K34" s="8">
        <f>RANK(H34,$H$6:$H$102,1)</f>
        <v>29</v>
      </c>
    </row>
    <row r="35" spans="1:11" s="9" customFormat="1" ht="18" customHeight="1" x14ac:dyDescent="0.25">
      <c r="A35" s="6">
        <v>30</v>
      </c>
      <c r="B35" s="10" t="s">
        <v>163</v>
      </c>
      <c r="C35" s="5">
        <v>2015</v>
      </c>
      <c r="D35" s="5" t="s">
        <v>18</v>
      </c>
      <c r="E35" s="14">
        <v>132</v>
      </c>
      <c r="F35" s="15">
        <v>1.19212962962963E-2</v>
      </c>
      <c r="G35" s="15">
        <v>1.4826388888888889E-2</v>
      </c>
      <c r="H35" s="15">
        <f>G35-F35</f>
        <v>2.9050925925925893E-3</v>
      </c>
      <c r="I35" s="8">
        <v>3</v>
      </c>
      <c r="J35" s="8" t="str">
        <f>VLOOKUP(C35,впр!$A$2:$C$75,2)</f>
        <v>мл.мальчики</v>
      </c>
      <c r="K35" s="8">
        <f>RANK(H35,$H$6:$H$102,1)</f>
        <v>30</v>
      </c>
    </row>
    <row r="36" spans="1:11" s="9" customFormat="1" ht="18" customHeight="1" x14ac:dyDescent="0.25">
      <c r="A36" s="6">
        <v>31</v>
      </c>
      <c r="B36" s="10" t="s">
        <v>106</v>
      </c>
      <c r="C36" s="5">
        <v>2015</v>
      </c>
      <c r="D36" s="5" t="s">
        <v>18</v>
      </c>
      <c r="E36" s="14">
        <v>137</v>
      </c>
      <c r="F36" s="15">
        <v>1.2500000000000001E-2</v>
      </c>
      <c r="G36" s="15">
        <v>1.5405092592592593E-2</v>
      </c>
      <c r="H36" s="15">
        <f>G36-F36</f>
        <v>2.9050925925925928E-3</v>
      </c>
      <c r="I36" s="8">
        <v>3</v>
      </c>
      <c r="J36" s="8" t="str">
        <f>VLOOKUP(C36,впр!$A$2:$C$75,2)</f>
        <v>мл.мальчики</v>
      </c>
      <c r="K36" s="8">
        <f>RANK(H36,$H$6:$H$102,1)</f>
        <v>31</v>
      </c>
    </row>
    <row r="37" spans="1:11" s="9" customFormat="1" ht="18" customHeight="1" x14ac:dyDescent="0.25">
      <c r="A37" s="6">
        <v>32</v>
      </c>
      <c r="B37" s="10" t="s">
        <v>98</v>
      </c>
      <c r="C37" s="5">
        <v>2012</v>
      </c>
      <c r="D37" s="5" t="s">
        <v>18</v>
      </c>
      <c r="E37" s="14">
        <v>145</v>
      </c>
      <c r="F37" s="15">
        <v>1.34259259259259E-2</v>
      </c>
      <c r="G37" s="15">
        <v>1.6331018518518519E-2</v>
      </c>
      <c r="H37" s="15">
        <f>G37-F37</f>
        <v>2.9050925925926188E-3</v>
      </c>
      <c r="I37" s="8">
        <v>4</v>
      </c>
      <c r="J37" s="8" t="str">
        <f>VLOOKUP(C37,впр!$A$2:$C$75,2)</f>
        <v>ср.мальчики</v>
      </c>
      <c r="K37" s="8">
        <f>RANK(H37,$H$6:$H$102,1)</f>
        <v>32</v>
      </c>
    </row>
    <row r="38" spans="1:11" s="9" customFormat="1" ht="18" customHeight="1" x14ac:dyDescent="0.25">
      <c r="A38" s="6">
        <v>33</v>
      </c>
      <c r="B38" s="10" t="s">
        <v>162</v>
      </c>
      <c r="C38" s="5">
        <v>1962</v>
      </c>
      <c r="D38" s="5" t="s">
        <v>18</v>
      </c>
      <c r="E38" s="14">
        <v>182</v>
      </c>
      <c r="F38" s="15">
        <v>1.78240740740741E-2</v>
      </c>
      <c r="G38" s="15">
        <v>2.0752314814814814E-2</v>
      </c>
      <c r="H38" s="15">
        <f>G38-F38</f>
        <v>2.9282407407407139E-3</v>
      </c>
      <c r="I38" s="8">
        <v>12</v>
      </c>
      <c r="J38" s="8" t="str">
        <f>VLOOKUP(C38,впр!$A$2:$C$75,2)</f>
        <v>мужчины</v>
      </c>
      <c r="K38" s="8">
        <f>RANK(H38,$H$6:$H$102,1)</f>
        <v>33</v>
      </c>
    </row>
    <row r="39" spans="1:11" s="9" customFormat="1" ht="18" customHeight="1" x14ac:dyDescent="0.25">
      <c r="A39" s="6">
        <v>34</v>
      </c>
      <c r="B39" s="11" t="s">
        <v>146</v>
      </c>
      <c r="C39" s="12">
        <v>2012</v>
      </c>
      <c r="D39" s="12" t="s">
        <v>18</v>
      </c>
      <c r="E39" s="14">
        <v>140</v>
      </c>
      <c r="F39" s="15">
        <v>1.2847222222222201E-2</v>
      </c>
      <c r="G39" s="15">
        <v>1.5787037037037037E-2</v>
      </c>
      <c r="H39" s="15">
        <f>G39-F39</f>
        <v>2.9398148148148361E-3</v>
      </c>
      <c r="I39" s="8">
        <v>5</v>
      </c>
      <c r="J39" s="8" t="str">
        <f>VLOOKUP(C39,впр!$A$2:$C$75,2)</f>
        <v>ср.мальчики</v>
      </c>
      <c r="K39" s="8">
        <f>RANK(H39,$H$6:$H$102,1)</f>
        <v>34</v>
      </c>
    </row>
    <row r="40" spans="1:11" s="9" customFormat="1" ht="18" customHeight="1" x14ac:dyDescent="0.25">
      <c r="A40" s="6">
        <v>35</v>
      </c>
      <c r="B40" s="10" t="s">
        <v>31</v>
      </c>
      <c r="C40" s="5">
        <v>2009</v>
      </c>
      <c r="D40" s="5" t="s">
        <v>18</v>
      </c>
      <c r="E40" s="14">
        <v>167</v>
      </c>
      <c r="F40" s="15">
        <v>1.6087962962962998E-2</v>
      </c>
      <c r="G40" s="15">
        <v>1.9050925925925926E-2</v>
      </c>
      <c r="H40" s="15">
        <f>G40-F40</f>
        <v>2.9629629629629277E-3</v>
      </c>
      <c r="I40" s="8">
        <v>5</v>
      </c>
      <c r="J40" s="8" t="str">
        <f>VLOOKUP(C40,впр!$A$2:$C$75,2)</f>
        <v>ст.юноши</v>
      </c>
      <c r="K40" s="8">
        <f>RANK(H40,$H$6:$H$102,1)</f>
        <v>35</v>
      </c>
    </row>
    <row r="41" spans="1:11" s="9" customFormat="1" ht="18" customHeight="1" x14ac:dyDescent="0.25">
      <c r="A41" s="6">
        <v>36</v>
      </c>
      <c r="B41" s="10" t="s">
        <v>161</v>
      </c>
      <c r="C41" s="5">
        <v>2012</v>
      </c>
      <c r="D41" s="5" t="s">
        <v>18</v>
      </c>
      <c r="E41" s="14">
        <v>156</v>
      </c>
      <c r="F41" s="15">
        <v>1.46990740740741E-2</v>
      </c>
      <c r="G41" s="15">
        <v>1.7662037037037035E-2</v>
      </c>
      <c r="H41" s="15">
        <f>G41-F41</f>
        <v>2.9629629629629346E-3</v>
      </c>
      <c r="I41" s="8">
        <v>6</v>
      </c>
      <c r="J41" s="8" t="str">
        <f>VLOOKUP(C41,впр!$A$2:$C$75,2)</f>
        <v>ср.мальчики</v>
      </c>
      <c r="K41" s="8">
        <f>RANK(H41,$H$6:$H$102,1)</f>
        <v>36</v>
      </c>
    </row>
    <row r="42" spans="1:11" s="9" customFormat="1" ht="18" customHeight="1" x14ac:dyDescent="0.25">
      <c r="A42" s="6">
        <v>37</v>
      </c>
      <c r="B42" s="10" t="s">
        <v>66</v>
      </c>
      <c r="C42" s="5">
        <v>2013</v>
      </c>
      <c r="D42" s="5" t="s">
        <v>18</v>
      </c>
      <c r="E42" s="14">
        <v>149</v>
      </c>
      <c r="F42" s="15">
        <v>1.38888888888889E-2</v>
      </c>
      <c r="G42" s="15">
        <v>1.6851851851851851E-2</v>
      </c>
      <c r="H42" s="15">
        <f>G42-F42</f>
        <v>2.9629629629629502E-3</v>
      </c>
      <c r="I42" s="8">
        <v>6</v>
      </c>
      <c r="J42" s="8" t="str">
        <f>VLOOKUP(C42,впр!$A$2:$C$75,2)</f>
        <v>ср.мальчики</v>
      </c>
      <c r="K42" s="8">
        <f>RANK(H42,$H$6:$H$102,1)</f>
        <v>37</v>
      </c>
    </row>
    <row r="43" spans="1:11" s="9" customFormat="1" ht="18" customHeight="1" x14ac:dyDescent="0.25">
      <c r="A43" s="6">
        <v>38</v>
      </c>
      <c r="B43" s="11" t="s">
        <v>136</v>
      </c>
      <c r="C43" s="12">
        <v>2017</v>
      </c>
      <c r="D43" s="12" t="s">
        <v>78</v>
      </c>
      <c r="E43" s="14">
        <v>111</v>
      </c>
      <c r="F43" s="15">
        <v>9.3749999999999997E-3</v>
      </c>
      <c r="G43" s="15">
        <v>1.2407407407407409E-2</v>
      </c>
      <c r="H43" s="15">
        <f>G43-F43</f>
        <v>3.032407407407409E-3</v>
      </c>
      <c r="I43" s="8">
        <v>2</v>
      </c>
      <c r="J43" s="8" t="str">
        <f>VLOOKUP(C43,впр!$A$2:$C$75,2)</f>
        <v>малыши</v>
      </c>
      <c r="K43" s="8">
        <f>RANK(H43,$H$6:$H$102,1)</f>
        <v>38</v>
      </c>
    </row>
    <row r="44" spans="1:11" s="9" customFormat="1" ht="18" customHeight="1" x14ac:dyDescent="0.25">
      <c r="A44" s="6">
        <v>39</v>
      </c>
      <c r="B44" s="10" t="s">
        <v>71</v>
      </c>
      <c r="C44" s="5">
        <v>2015</v>
      </c>
      <c r="D44" s="5" t="s">
        <v>18</v>
      </c>
      <c r="E44" s="14">
        <v>126</v>
      </c>
      <c r="F44" s="15">
        <v>1.1226851851851899E-2</v>
      </c>
      <c r="G44" s="15">
        <v>1.4282407407407409E-2</v>
      </c>
      <c r="H44" s="15">
        <f>G44-F44</f>
        <v>3.0555555555555093E-3</v>
      </c>
      <c r="I44" s="8">
        <v>5</v>
      </c>
      <c r="J44" s="8" t="str">
        <f>VLOOKUP(C44,впр!$A$2:$C$75,2)</f>
        <v>мл.мальчики</v>
      </c>
      <c r="K44" s="8">
        <f>RANK(H44,$H$6:$H$102,1)</f>
        <v>39</v>
      </c>
    </row>
    <row r="45" spans="1:11" s="9" customFormat="1" ht="18" customHeight="1" x14ac:dyDescent="0.25">
      <c r="A45" s="6">
        <v>40</v>
      </c>
      <c r="B45" s="10" t="s">
        <v>135</v>
      </c>
      <c r="C45" s="5">
        <v>2018</v>
      </c>
      <c r="D45" s="5" t="s">
        <v>18</v>
      </c>
      <c r="E45" s="14">
        <v>95</v>
      </c>
      <c r="F45" s="15">
        <v>7.6388888888888904E-3</v>
      </c>
      <c r="G45" s="15">
        <v>1.0717592592592593E-2</v>
      </c>
      <c r="H45" s="15">
        <f>G45-F45</f>
        <v>3.0787037037037024E-3</v>
      </c>
      <c r="I45" s="8">
        <v>3</v>
      </c>
      <c r="J45" s="8" t="str">
        <f>VLOOKUP(C45,впр!$A$2:$C$75,2)</f>
        <v>малыши</v>
      </c>
      <c r="K45" s="8">
        <f>RANK(H45,$H$6:$H$102,1)</f>
        <v>40</v>
      </c>
    </row>
    <row r="46" spans="1:11" s="9" customFormat="1" ht="18" customHeight="1" x14ac:dyDescent="0.25">
      <c r="A46" s="6">
        <v>41</v>
      </c>
      <c r="B46" s="10" t="s">
        <v>39</v>
      </c>
      <c r="C46" s="5">
        <v>2010</v>
      </c>
      <c r="D46" s="5" t="s">
        <v>18</v>
      </c>
      <c r="E46" s="14">
        <v>162</v>
      </c>
      <c r="F46" s="15">
        <v>1.5393518518518501E-2</v>
      </c>
      <c r="G46" s="15">
        <v>1.8472222222222223E-2</v>
      </c>
      <c r="H46" s="15">
        <f>G46-F46</f>
        <v>3.0787037037037224E-3</v>
      </c>
      <c r="I46" s="8">
        <v>9</v>
      </c>
      <c r="J46" s="8" t="str">
        <f>VLOOKUP(C46,впр!$A$2:$C$75,2)</f>
        <v>ср.юноши</v>
      </c>
      <c r="K46" s="8">
        <f>RANK(H46,$H$6:$H$102,1)</f>
        <v>41</v>
      </c>
    </row>
    <row r="47" spans="1:11" s="9" customFormat="1" ht="18" customHeight="1" x14ac:dyDescent="0.25">
      <c r="A47" s="6">
        <v>42</v>
      </c>
      <c r="B47" s="10" t="s">
        <v>76</v>
      </c>
      <c r="C47" s="5">
        <v>2012</v>
      </c>
      <c r="D47" s="5" t="s">
        <v>18</v>
      </c>
      <c r="E47" s="14">
        <v>155</v>
      </c>
      <c r="F47" s="15">
        <v>1.4583333333333399E-2</v>
      </c>
      <c r="G47" s="15">
        <v>1.7685185185185182E-2</v>
      </c>
      <c r="H47" s="15">
        <f>G47-F47</f>
        <v>3.1018518518517828E-3</v>
      </c>
      <c r="I47" s="8">
        <v>8</v>
      </c>
      <c r="J47" s="8" t="str">
        <f>VLOOKUP(C47,впр!$A$2:$C$75,2)</f>
        <v>ср.мальчики</v>
      </c>
      <c r="K47" s="8">
        <f>RANK(H47,$H$6:$H$102,1)</f>
        <v>42</v>
      </c>
    </row>
    <row r="48" spans="1:11" s="9" customFormat="1" ht="18" customHeight="1" x14ac:dyDescent="0.25">
      <c r="A48" s="6">
        <v>43</v>
      </c>
      <c r="B48" s="10" t="s">
        <v>38</v>
      </c>
      <c r="C48" s="5">
        <v>2014</v>
      </c>
      <c r="D48" s="5" t="s">
        <v>18</v>
      </c>
      <c r="E48" s="14">
        <v>125</v>
      </c>
      <c r="F48" s="15">
        <v>1.1111111111111099E-2</v>
      </c>
      <c r="G48" s="15">
        <v>1.4236111111111111E-2</v>
      </c>
      <c r="H48" s="15">
        <f>G48-F48</f>
        <v>3.1250000000000114E-3</v>
      </c>
      <c r="I48" s="8">
        <v>6</v>
      </c>
      <c r="J48" s="8" t="str">
        <f>VLOOKUP(C48,впр!$A$2:$C$75,2)</f>
        <v>мл.мальчики</v>
      </c>
      <c r="K48" s="8">
        <f>RANK(H48,$H$6:$H$102,1)</f>
        <v>43</v>
      </c>
    </row>
    <row r="49" spans="1:11" s="9" customFormat="1" ht="18" customHeight="1" x14ac:dyDescent="0.25">
      <c r="A49" s="6">
        <v>44</v>
      </c>
      <c r="B49" s="11" t="s">
        <v>67</v>
      </c>
      <c r="C49" s="12">
        <v>2015</v>
      </c>
      <c r="D49" s="12" t="s">
        <v>18</v>
      </c>
      <c r="E49" s="14">
        <v>118</v>
      </c>
      <c r="F49" s="15">
        <v>1.01851851851852E-2</v>
      </c>
      <c r="G49" s="15">
        <v>1.3321759259259261E-2</v>
      </c>
      <c r="H49" s="15">
        <f>G49-F49</f>
        <v>3.1365740740740607E-3</v>
      </c>
      <c r="I49" s="8">
        <v>7</v>
      </c>
      <c r="J49" s="8" t="str">
        <f>VLOOKUP(C49,впр!$A$2:$C$75,2)</f>
        <v>мл.мальчики</v>
      </c>
      <c r="K49" s="8">
        <f>RANK(H49,$H$6:$H$102,1)</f>
        <v>44</v>
      </c>
    </row>
    <row r="50" spans="1:11" s="9" customFormat="1" ht="18" customHeight="1" x14ac:dyDescent="0.25">
      <c r="A50" s="6">
        <v>45</v>
      </c>
      <c r="B50" s="10" t="s">
        <v>81</v>
      </c>
      <c r="C50" s="5">
        <v>2011</v>
      </c>
      <c r="D50" s="5" t="s">
        <v>18</v>
      </c>
      <c r="E50" s="14">
        <v>163</v>
      </c>
      <c r="F50" s="15">
        <v>1.5509259259259301E-2</v>
      </c>
      <c r="G50" s="15">
        <v>1.8657407407407407E-2</v>
      </c>
      <c r="H50" s="15">
        <f>G50-F50</f>
        <v>3.1481481481481065E-3</v>
      </c>
      <c r="I50" s="8">
        <v>10</v>
      </c>
      <c r="J50" s="8" t="str">
        <f>VLOOKUP(C50,впр!$A$2:$C$75,2)</f>
        <v>ср.юноши</v>
      </c>
      <c r="K50" s="8">
        <f>RANK(H50,$H$6:$H$102,1)</f>
        <v>45</v>
      </c>
    </row>
    <row r="51" spans="1:11" s="9" customFormat="1" ht="18" customHeight="1" x14ac:dyDescent="0.25">
      <c r="A51" s="6">
        <v>46</v>
      </c>
      <c r="B51" s="10" t="s">
        <v>157</v>
      </c>
      <c r="C51" s="5">
        <v>2014</v>
      </c>
      <c r="D51" s="5" t="s">
        <v>18</v>
      </c>
      <c r="E51" s="14">
        <v>113</v>
      </c>
      <c r="F51" s="15">
        <v>9.6064814814814901E-3</v>
      </c>
      <c r="G51" s="15">
        <v>1.275462962962963E-2</v>
      </c>
      <c r="H51" s="15">
        <f>G51-F51</f>
        <v>3.1481481481481395E-3</v>
      </c>
      <c r="I51" s="8">
        <v>8</v>
      </c>
      <c r="J51" s="8" t="str">
        <f>VLOOKUP(C51,впр!$A$2:$C$75,2)</f>
        <v>мл.мальчики</v>
      </c>
      <c r="K51" s="8">
        <f>RANK(H51,$H$6:$H$102,1)</f>
        <v>46</v>
      </c>
    </row>
    <row r="52" spans="1:11" s="9" customFormat="1" ht="18" customHeight="1" x14ac:dyDescent="0.25">
      <c r="A52" s="6">
        <v>47</v>
      </c>
      <c r="B52" s="10" t="s">
        <v>69</v>
      </c>
      <c r="C52" s="5">
        <v>2013</v>
      </c>
      <c r="D52" s="5" t="s">
        <v>18</v>
      </c>
      <c r="E52" s="14">
        <v>152</v>
      </c>
      <c r="F52" s="15">
        <v>1.42361111111111E-2</v>
      </c>
      <c r="G52" s="15">
        <v>1.7430555555555557E-2</v>
      </c>
      <c r="H52" s="15">
        <f>G52-F52</f>
        <v>3.1944444444444563E-3</v>
      </c>
      <c r="I52" s="8">
        <v>9</v>
      </c>
      <c r="J52" s="8" t="str">
        <f>VLOOKUP(C52,впр!$A$2:$C$75,2)</f>
        <v>ср.мальчики</v>
      </c>
      <c r="K52" s="8">
        <f>RANK(H52,$H$6:$H$102,1)</f>
        <v>47</v>
      </c>
    </row>
    <row r="53" spans="1:11" s="9" customFormat="1" ht="18" customHeight="1" x14ac:dyDescent="0.25">
      <c r="A53" s="6">
        <v>48</v>
      </c>
      <c r="B53" s="10" t="s">
        <v>138</v>
      </c>
      <c r="C53" s="5">
        <v>2016</v>
      </c>
      <c r="D53" s="5" t="s">
        <v>18</v>
      </c>
      <c r="E53" s="14">
        <v>105</v>
      </c>
      <c r="F53" s="15">
        <v>8.6805555555555594E-3</v>
      </c>
      <c r="G53" s="15">
        <v>1.1921296296296298E-2</v>
      </c>
      <c r="H53" s="15">
        <f>G53-F53</f>
        <v>3.2407407407407385E-3</v>
      </c>
      <c r="I53" s="8">
        <v>4</v>
      </c>
      <c r="J53" s="8" t="str">
        <f>VLOOKUP(C53,впр!$A$2:$C$75,2)</f>
        <v>малыши</v>
      </c>
      <c r="K53" s="8">
        <f>RANK(H53,$H$6:$H$102,1)</f>
        <v>48</v>
      </c>
    </row>
    <row r="54" spans="1:11" s="9" customFormat="1" ht="18" customHeight="1" x14ac:dyDescent="0.25">
      <c r="A54" s="6">
        <v>49</v>
      </c>
      <c r="B54" s="10" t="s">
        <v>149</v>
      </c>
      <c r="C54" s="5">
        <v>2016</v>
      </c>
      <c r="D54" s="5" t="s">
        <v>18</v>
      </c>
      <c r="E54" s="14">
        <v>86</v>
      </c>
      <c r="F54" s="15">
        <v>6.5972222222222196E-3</v>
      </c>
      <c r="G54" s="15">
        <v>9.8379629629629633E-3</v>
      </c>
      <c r="H54" s="15">
        <f>G54-F54</f>
        <v>3.2407407407407437E-3</v>
      </c>
      <c r="I54" s="8">
        <v>5</v>
      </c>
      <c r="J54" s="8" t="str">
        <f>VLOOKUP(C54,впр!$A$2:$C$75,2)</f>
        <v>малыши</v>
      </c>
      <c r="K54" s="8">
        <f>RANK(H54,$H$6:$H$102,1)</f>
        <v>49</v>
      </c>
    </row>
    <row r="55" spans="1:11" s="9" customFormat="1" ht="18" customHeight="1" x14ac:dyDescent="0.25">
      <c r="A55" s="6">
        <v>50</v>
      </c>
      <c r="B55" s="10" t="s">
        <v>101</v>
      </c>
      <c r="C55" s="5">
        <v>2014</v>
      </c>
      <c r="D55" s="5" t="s">
        <v>18</v>
      </c>
      <c r="E55" s="14">
        <v>135</v>
      </c>
      <c r="F55" s="15">
        <v>1.22685185185185E-2</v>
      </c>
      <c r="G55" s="15">
        <v>1.5590277777777778E-2</v>
      </c>
      <c r="H55" s="15">
        <f>G55-F55</f>
        <v>3.3217592592592778E-3</v>
      </c>
      <c r="I55" s="8">
        <v>9</v>
      </c>
      <c r="J55" s="8" t="str">
        <f>VLOOKUP(C55,впр!$A$2:$C$75,2)</f>
        <v>мл.мальчики</v>
      </c>
      <c r="K55" s="8">
        <f>RANK(H55,$H$6:$H$102,1)</f>
        <v>50</v>
      </c>
    </row>
    <row r="56" spans="1:11" s="9" customFormat="1" ht="18" customHeight="1" x14ac:dyDescent="0.25">
      <c r="A56" s="6">
        <v>51</v>
      </c>
      <c r="B56" s="10" t="s">
        <v>177</v>
      </c>
      <c r="C56" s="5">
        <v>2015</v>
      </c>
      <c r="D56" s="5" t="s">
        <v>18</v>
      </c>
      <c r="E56" s="14">
        <v>136</v>
      </c>
      <c r="F56" s="15">
        <v>1.23842592592593E-2</v>
      </c>
      <c r="G56" s="15">
        <v>1.5740740740740743E-2</v>
      </c>
      <c r="H56" s="15">
        <f>G56-F56</f>
        <v>3.356481481481443E-3</v>
      </c>
      <c r="I56" s="8">
        <v>10</v>
      </c>
      <c r="J56" s="8" t="str">
        <f>VLOOKUP(C56,впр!$A$2:$C$75,2)</f>
        <v>мл.мальчики</v>
      </c>
      <c r="K56" s="8">
        <f>RANK(H56,$H$6:$H$102,1)</f>
        <v>51</v>
      </c>
    </row>
    <row r="57" spans="1:11" s="9" customFormat="1" ht="18" customHeight="1" x14ac:dyDescent="0.25">
      <c r="A57" s="6">
        <v>52</v>
      </c>
      <c r="B57" s="10" t="s">
        <v>128</v>
      </c>
      <c r="C57" s="5">
        <v>2014</v>
      </c>
      <c r="D57" s="5" t="s">
        <v>18</v>
      </c>
      <c r="E57" s="14">
        <v>114</v>
      </c>
      <c r="F57" s="15">
        <v>9.7222222222222293E-3</v>
      </c>
      <c r="G57" s="15">
        <v>1.3101851851851852E-2</v>
      </c>
      <c r="H57" s="15">
        <f>G57-F57</f>
        <v>3.3796296296296231E-3</v>
      </c>
      <c r="I57" s="8">
        <v>11</v>
      </c>
      <c r="J57" s="8" t="str">
        <f>VLOOKUP(C57,впр!$A$2:$C$75,2)</f>
        <v>мл.мальчики</v>
      </c>
      <c r="K57" s="8">
        <f>RANK(H57,$H$6:$H$102,1)</f>
        <v>52</v>
      </c>
    </row>
    <row r="58" spans="1:11" s="9" customFormat="1" ht="18" customHeight="1" x14ac:dyDescent="0.25">
      <c r="A58" s="6">
        <v>53</v>
      </c>
      <c r="B58" s="10" t="s">
        <v>85</v>
      </c>
      <c r="C58" s="5">
        <v>2012</v>
      </c>
      <c r="D58" s="5" t="s">
        <v>18</v>
      </c>
      <c r="E58" s="14">
        <v>147</v>
      </c>
      <c r="F58" s="15">
        <v>1.3657407407407399E-2</v>
      </c>
      <c r="G58" s="15">
        <v>1.7037037037037038E-2</v>
      </c>
      <c r="H58" s="15">
        <f>G58-F58</f>
        <v>3.3796296296296387E-3</v>
      </c>
      <c r="I58" s="8">
        <v>10</v>
      </c>
      <c r="J58" s="8" t="str">
        <f>VLOOKUP(C58,впр!$A$2:$C$75,2)</f>
        <v>ср.мальчики</v>
      </c>
      <c r="K58" s="8">
        <f>RANK(H58,$H$6:$H$102,1)</f>
        <v>53</v>
      </c>
    </row>
    <row r="59" spans="1:11" s="9" customFormat="1" ht="18" customHeight="1" x14ac:dyDescent="0.25">
      <c r="A59" s="6">
        <v>54</v>
      </c>
      <c r="B59" s="10" t="s">
        <v>109</v>
      </c>
      <c r="C59" s="5">
        <v>2014</v>
      </c>
      <c r="D59" s="5" t="s">
        <v>18</v>
      </c>
      <c r="E59" s="14">
        <v>134</v>
      </c>
      <c r="F59" s="15">
        <v>1.2152777777777801E-2</v>
      </c>
      <c r="G59" s="15">
        <v>1.554398148148148E-2</v>
      </c>
      <c r="H59" s="15">
        <f>G59-F59</f>
        <v>3.3912037037036793E-3</v>
      </c>
      <c r="I59" s="8">
        <v>12</v>
      </c>
      <c r="J59" s="8" t="str">
        <f>VLOOKUP(C59,впр!$A$2:$C$75,2)</f>
        <v>мл.мальчики</v>
      </c>
      <c r="K59" s="8">
        <f>RANK(H59,$H$6:$H$102,1)</f>
        <v>54</v>
      </c>
    </row>
    <row r="60" spans="1:11" s="9" customFormat="1" ht="18" customHeight="1" x14ac:dyDescent="0.25">
      <c r="A60" s="6">
        <v>55</v>
      </c>
      <c r="B60" s="10" t="s">
        <v>50</v>
      </c>
      <c r="C60" s="5">
        <v>2012</v>
      </c>
      <c r="D60" s="5" t="s">
        <v>18</v>
      </c>
      <c r="E60" s="14">
        <v>142</v>
      </c>
      <c r="F60" s="15">
        <v>1.30787037037037E-2</v>
      </c>
      <c r="G60" s="15">
        <v>1.6481481481481482E-2</v>
      </c>
      <c r="H60" s="15">
        <f>G60-F60</f>
        <v>3.4027777777777823E-3</v>
      </c>
      <c r="I60" s="8">
        <v>11</v>
      </c>
      <c r="J60" s="8" t="str">
        <f>VLOOKUP(C60,впр!$A$2:$C$75,2)</f>
        <v>ср.мальчики</v>
      </c>
      <c r="K60" s="8">
        <f>RANK(H60,$H$6:$H$102,1)</f>
        <v>55</v>
      </c>
    </row>
    <row r="61" spans="1:11" s="9" customFormat="1" ht="18" customHeight="1" x14ac:dyDescent="0.25">
      <c r="A61" s="6">
        <v>56</v>
      </c>
      <c r="B61" s="10" t="s">
        <v>63</v>
      </c>
      <c r="C61" s="5">
        <v>2012</v>
      </c>
      <c r="D61" s="5" t="s">
        <v>18</v>
      </c>
      <c r="E61" s="14">
        <v>150</v>
      </c>
      <c r="F61" s="15">
        <v>1.40046296296296E-2</v>
      </c>
      <c r="G61" s="15">
        <v>1.7407407407407406E-2</v>
      </c>
      <c r="H61" s="15">
        <f>G61-F61</f>
        <v>3.4027777777778066E-3</v>
      </c>
      <c r="I61" s="8">
        <v>11</v>
      </c>
      <c r="J61" s="8" t="str">
        <f>VLOOKUP(C61,впр!$A$2:$C$75,2)</f>
        <v>ср.мальчики</v>
      </c>
      <c r="K61" s="8">
        <f>RANK(H61,$H$6:$H$102,1)</f>
        <v>56</v>
      </c>
    </row>
    <row r="62" spans="1:11" s="9" customFormat="1" ht="18" customHeight="1" x14ac:dyDescent="0.25">
      <c r="A62" s="6">
        <v>57</v>
      </c>
      <c r="B62" s="10" t="s">
        <v>110</v>
      </c>
      <c r="C62" s="5">
        <v>2016</v>
      </c>
      <c r="D62" s="5" t="s">
        <v>18</v>
      </c>
      <c r="E62" s="14">
        <v>97</v>
      </c>
      <c r="F62" s="15">
        <v>7.8703703703703696E-3</v>
      </c>
      <c r="G62" s="15">
        <v>1.1284722222222222E-2</v>
      </c>
      <c r="H62" s="15">
        <f>G62-F62</f>
        <v>3.4143518518518524E-3</v>
      </c>
      <c r="I62" s="8">
        <v>6</v>
      </c>
      <c r="J62" s="8" t="str">
        <f>VLOOKUP(C62,впр!$A$2:$C$75,2)</f>
        <v>малыши</v>
      </c>
      <c r="K62" s="8">
        <f>RANK(H62,$H$6:$H$102,1)</f>
        <v>57</v>
      </c>
    </row>
    <row r="63" spans="1:11" s="9" customFormat="1" ht="18" customHeight="1" x14ac:dyDescent="0.25">
      <c r="A63" s="6">
        <v>58</v>
      </c>
      <c r="B63" s="10" t="s">
        <v>166</v>
      </c>
      <c r="C63" s="5">
        <v>2014</v>
      </c>
      <c r="D63" s="5" t="s">
        <v>18</v>
      </c>
      <c r="E63" s="14">
        <v>115</v>
      </c>
      <c r="F63" s="15">
        <v>9.8379629629629702E-3</v>
      </c>
      <c r="G63" s="15">
        <v>1.3287037037037036E-2</v>
      </c>
      <c r="H63" s="15">
        <f>G63-F63</f>
        <v>3.4490740740740662E-3</v>
      </c>
      <c r="I63" s="8">
        <v>13</v>
      </c>
      <c r="J63" s="8" t="str">
        <f>VLOOKUP(C63,впр!$A$2:$C$75,2)</f>
        <v>мл.мальчики</v>
      </c>
      <c r="K63" s="8">
        <f>RANK(H63,$H$6:$H$102,1)</f>
        <v>58</v>
      </c>
    </row>
    <row r="64" spans="1:11" s="9" customFormat="1" ht="18" customHeight="1" x14ac:dyDescent="0.25">
      <c r="A64" s="6">
        <v>59</v>
      </c>
      <c r="B64" s="10" t="s">
        <v>100</v>
      </c>
      <c r="C64" s="5">
        <v>2018</v>
      </c>
      <c r="D64" s="5" t="s">
        <v>18</v>
      </c>
      <c r="E64" s="14">
        <v>101</v>
      </c>
      <c r="F64" s="15">
        <v>8.2175925925925992E-3</v>
      </c>
      <c r="G64" s="15">
        <v>1.1712962962962965E-2</v>
      </c>
      <c r="H64" s="15">
        <f>G64-F64</f>
        <v>3.4953703703703657E-3</v>
      </c>
      <c r="I64" s="8">
        <v>7</v>
      </c>
      <c r="J64" s="8" t="str">
        <f>VLOOKUP(C64,впр!$A$2:$C$75,2)</f>
        <v>малыши</v>
      </c>
      <c r="K64" s="8">
        <f>RANK(H64,$H$6:$H$102,1)</f>
        <v>59</v>
      </c>
    </row>
    <row r="65" spans="1:11" s="9" customFormat="1" ht="18" customHeight="1" x14ac:dyDescent="0.25">
      <c r="A65" s="6">
        <v>60</v>
      </c>
      <c r="B65" s="10" t="s">
        <v>103</v>
      </c>
      <c r="C65" s="5">
        <v>2015</v>
      </c>
      <c r="D65" s="5" t="s">
        <v>18</v>
      </c>
      <c r="E65" s="14">
        <v>123</v>
      </c>
      <c r="F65" s="15">
        <v>1.08796296296296E-2</v>
      </c>
      <c r="G65" s="15">
        <v>1.4386574074074072E-2</v>
      </c>
      <c r="H65" s="15">
        <f>G65-F65</f>
        <v>3.5069444444444722E-3</v>
      </c>
      <c r="I65" s="8">
        <v>14</v>
      </c>
      <c r="J65" s="8" t="str">
        <f>VLOOKUP(C65,впр!$A$2:$C$75,2)</f>
        <v>мл.мальчики</v>
      </c>
      <c r="K65" s="8">
        <f>RANK(H65,$H$6:$H$102,1)</f>
        <v>60</v>
      </c>
    </row>
    <row r="66" spans="1:11" s="9" customFormat="1" ht="18" customHeight="1" x14ac:dyDescent="0.25">
      <c r="A66" s="6">
        <v>61</v>
      </c>
      <c r="B66" s="10" t="s">
        <v>56</v>
      </c>
      <c r="C66" s="5">
        <v>2015</v>
      </c>
      <c r="D66" s="5" t="s">
        <v>18</v>
      </c>
      <c r="E66" s="14">
        <v>128</v>
      </c>
      <c r="F66" s="15">
        <v>1.14583333333333E-2</v>
      </c>
      <c r="G66" s="15">
        <v>1.4965277777777779E-2</v>
      </c>
      <c r="H66" s="15">
        <f>G66-F66</f>
        <v>3.5069444444444792E-3</v>
      </c>
      <c r="I66" s="8">
        <v>14</v>
      </c>
      <c r="J66" s="8" t="str">
        <f>VLOOKUP(C66,впр!$A$2:$C$75,2)</f>
        <v>мл.мальчики</v>
      </c>
      <c r="K66" s="8">
        <f>RANK(H66,$H$6:$H$102,1)</f>
        <v>61</v>
      </c>
    </row>
    <row r="67" spans="1:11" s="9" customFormat="1" ht="18" customHeight="1" x14ac:dyDescent="0.25">
      <c r="A67" s="6">
        <v>62</v>
      </c>
      <c r="B67" s="10" t="s">
        <v>88</v>
      </c>
      <c r="C67" s="5">
        <v>2013</v>
      </c>
      <c r="D67" s="5" t="s">
        <v>18</v>
      </c>
      <c r="E67" s="14">
        <v>143</v>
      </c>
      <c r="F67" s="15">
        <v>1.3194444444444399E-2</v>
      </c>
      <c r="G67" s="15">
        <v>1.6701388888888887E-2</v>
      </c>
      <c r="H67" s="15">
        <f>G67-F67</f>
        <v>3.5069444444444878E-3</v>
      </c>
      <c r="I67" s="8">
        <v>13</v>
      </c>
      <c r="J67" s="8" t="str">
        <f>VLOOKUP(C67,впр!$A$2:$C$75,2)</f>
        <v>ср.мальчики</v>
      </c>
      <c r="K67" s="8">
        <f>RANK(H67,$H$6:$H$102,1)</f>
        <v>62</v>
      </c>
    </row>
    <row r="68" spans="1:11" s="9" customFormat="1" ht="18" customHeight="1" x14ac:dyDescent="0.25">
      <c r="A68" s="6">
        <v>63</v>
      </c>
      <c r="B68" s="10" t="s">
        <v>83</v>
      </c>
      <c r="C68" s="5">
        <v>2014</v>
      </c>
      <c r="D68" s="5" t="s">
        <v>18</v>
      </c>
      <c r="E68" s="14">
        <v>130</v>
      </c>
      <c r="F68" s="15">
        <v>1.16898148148148E-2</v>
      </c>
      <c r="G68" s="15">
        <v>1.5219907407407409E-2</v>
      </c>
      <c r="H68" s="15">
        <f>G68-F68</f>
        <v>3.530092592592609E-3</v>
      </c>
      <c r="I68" s="8">
        <v>16</v>
      </c>
      <c r="J68" s="8" t="str">
        <f>VLOOKUP(C68,впр!$A$2:$C$75,2)</f>
        <v>мл.мальчики</v>
      </c>
      <c r="K68" s="8">
        <f>RANK(H68,$H$6:$H$102,1)</f>
        <v>63</v>
      </c>
    </row>
    <row r="69" spans="1:11" s="9" customFormat="1" ht="18" customHeight="1" x14ac:dyDescent="0.25">
      <c r="A69" s="6">
        <v>64</v>
      </c>
      <c r="B69" s="10" t="s">
        <v>82</v>
      </c>
      <c r="C69" s="5">
        <v>2014</v>
      </c>
      <c r="D69" s="5" t="s">
        <v>18</v>
      </c>
      <c r="E69" s="14">
        <v>124</v>
      </c>
      <c r="F69" s="15">
        <v>1.09953703703704E-2</v>
      </c>
      <c r="G69" s="15">
        <v>1.4537037037037038E-2</v>
      </c>
      <c r="H69" s="15">
        <f>G69-F69</f>
        <v>3.5416666666666374E-3</v>
      </c>
      <c r="I69" s="8">
        <v>17</v>
      </c>
      <c r="J69" s="8" t="str">
        <f>VLOOKUP(C69,впр!$A$2:$C$75,2)</f>
        <v>мл.мальчики</v>
      </c>
      <c r="K69" s="8">
        <f>RANK(H69,$H$6:$H$102,1)</f>
        <v>64</v>
      </c>
    </row>
    <row r="70" spans="1:11" s="9" customFormat="1" ht="18" customHeight="1" x14ac:dyDescent="0.25">
      <c r="A70" s="6">
        <v>65</v>
      </c>
      <c r="B70" s="10" t="s">
        <v>61</v>
      </c>
      <c r="C70" s="5">
        <v>2014</v>
      </c>
      <c r="D70" s="5" t="s">
        <v>18</v>
      </c>
      <c r="E70" s="14">
        <v>119</v>
      </c>
      <c r="F70" s="15">
        <v>1.0300925925925899E-2</v>
      </c>
      <c r="G70" s="15">
        <v>1.3842592592592594E-2</v>
      </c>
      <c r="H70" s="15">
        <f>G70-F70</f>
        <v>3.5416666666666947E-3</v>
      </c>
      <c r="I70" s="8">
        <v>17</v>
      </c>
      <c r="J70" s="8" t="str">
        <f>VLOOKUP(C70,впр!$A$2:$C$75,2)</f>
        <v>мл.мальчики</v>
      </c>
      <c r="K70" s="8">
        <f>RANK(H70,$H$6:$H$102,1)</f>
        <v>65</v>
      </c>
    </row>
    <row r="71" spans="1:11" s="9" customFormat="1" ht="18" customHeight="1" x14ac:dyDescent="0.25">
      <c r="A71" s="6">
        <v>66</v>
      </c>
      <c r="B71" s="10" t="s">
        <v>97</v>
      </c>
      <c r="C71" s="5">
        <v>2015</v>
      </c>
      <c r="D71" s="5" t="s">
        <v>18</v>
      </c>
      <c r="E71" s="14">
        <v>121</v>
      </c>
      <c r="F71" s="15">
        <v>1.05324074074074E-2</v>
      </c>
      <c r="G71" s="15">
        <v>1.4097222222222221E-2</v>
      </c>
      <c r="H71" s="15">
        <f>G71-F71</f>
        <v>3.564814814814821E-3</v>
      </c>
      <c r="I71" s="8">
        <v>19</v>
      </c>
      <c r="J71" s="8" t="str">
        <f>VLOOKUP(C71,впр!$A$2:$C$75,2)</f>
        <v>мл.мальчики</v>
      </c>
      <c r="K71" s="8">
        <f>RANK(H71,$H$6:$H$102,1)</f>
        <v>66</v>
      </c>
    </row>
    <row r="72" spans="1:11" s="9" customFormat="1" ht="18" customHeight="1" x14ac:dyDescent="0.25">
      <c r="A72" s="6">
        <v>67</v>
      </c>
      <c r="B72" s="10" t="s">
        <v>101</v>
      </c>
      <c r="C72" s="5">
        <v>2012</v>
      </c>
      <c r="D72" s="5" t="s">
        <v>18</v>
      </c>
      <c r="E72" s="14">
        <v>139</v>
      </c>
      <c r="F72" s="15">
        <v>1.27314814814815E-2</v>
      </c>
      <c r="G72" s="15">
        <v>1.6319444444444445E-2</v>
      </c>
      <c r="H72" s="15">
        <f>G72-F72</f>
        <v>3.5879629629629456E-3</v>
      </c>
      <c r="I72" s="8">
        <v>14</v>
      </c>
      <c r="J72" s="8" t="str">
        <f>VLOOKUP(C72,впр!$A$2:$C$75,2)</f>
        <v>ср.мальчики</v>
      </c>
      <c r="K72" s="8">
        <f>RANK(H72,$H$6:$H$102,1)</f>
        <v>67</v>
      </c>
    </row>
    <row r="73" spans="1:11" s="9" customFormat="1" ht="18" customHeight="1" x14ac:dyDescent="0.25">
      <c r="A73" s="6">
        <v>68</v>
      </c>
      <c r="B73" s="10" t="s">
        <v>150</v>
      </c>
      <c r="C73" s="5">
        <v>2016</v>
      </c>
      <c r="D73" s="5" t="s">
        <v>18</v>
      </c>
      <c r="E73" s="14">
        <v>102</v>
      </c>
      <c r="F73" s="15">
        <v>8.3333333333333402E-3</v>
      </c>
      <c r="G73" s="15">
        <v>1.1932870370370371E-2</v>
      </c>
      <c r="H73" s="15">
        <f>G73-F73</f>
        <v>3.5995370370370313E-3</v>
      </c>
      <c r="I73" s="8">
        <v>8</v>
      </c>
      <c r="J73" s="8" t="str">
        <f>VLOOKUP(C73,впр!$A$2:$C$75,2)</f>
        <v>малыши</v>
      </c>
      <c r="K73" s="8">
        <f>RANK(H73,$H$6:$H$102,1)</f>
        <v>68</v>
      </c>
    </row>
    <row r="74" spans="1:11" s="9" customFormat="1" ht="18" customHeight="1" x14ac:dyDescent="0.25">
      <c r="A74" s="6">
        <v>69</v>
      </c>
      <c r="B74" s="10" t="s">
        <v>152</v>
      </c>
      <c r="C74" s="5">
        <v>2017</v>
      </c>
      <c r="D74" s="5" t="s">
        <v>18</v>
      </c>
      <c r="E74" s="14">
        <v>83</v>
      </c>
      <c r="F74" s="15">
        <v>6.2499999999999995E-3</v>
      </c>
      <c r="G74" s="15">
        <v>9.8611111111111104E-3</v>
      </c>
      <c r="H74" s="15">
        <f>G74-F74</f>
        <v>3.6111111111111109E-3</v>
      </c>
      <c r="I74" s="8">
        <v>9</v>
      </c>
      <c r="J74" s="8" t="str">
        <f>VLOOKUP(C74,впр!$A$2:$C$75,2)</f>
        <v>малыши</v>
      </c>
      <c r="K74" s="8">
        <f>RANK(H74,$H$6:$H$102,1)</f>
        <v>69</v>
      </c>
    </row>
    <row r="75" spans="1:11" s="9" customFormat="1" ht="18" customHeight="1" x14ac:dyDescent="0.25">
      <c r="A75" s="6">
        <v>70</v>
      </c>
      <c r="B75" s="10" t="s">
        <v>172</v>
      </c>
      <c r="C75" s="5">
        <v>2015</v>
      </c>
      <c r="D75" s="5" t="s">
        <v>18</v>
      </c>
      <c r="E75" s="14">
        <v>116</v>
      </c>
      <c r="F75" s="15">
        <v>9.9537037037037094E-3</v>
      </c>
      <c r="G75" s="15">
        <v>1.375E-2</v>
      </c>
      <c r="H75" s="15">
        <f>G75-F75</f>
        <v>3.7962962962962907E-3</v>
      </c>
      <c r="I75" s="8">
        <v>20</v>
      </c>
      <c r="J75" s="8" t="str">
        <f>VLOOKUP(C75,впр!$A$2:$C$75,2)</f>
        <v>мл.мальчики</v>
      </c>
      <c r="K75" s="8">
        <f>RANK(H75,$H$6:$H$102,1)</f>
        <v>70</v>
      </c>
    </row>
    <row r="76" spans="1:11" s="9" customFormat="1" ht="18" customHeight="1" x14ac:dyDescent="0.25">
      <c r="A76" s="6">
        <v>71</v>
      </c>
      <c r="B76" s="10" t="s">
        <v>131</v>
      </c>
      <c r="C76" s="5">
        <v>2016</v>
      </c>
      <c r="D76" s="5" t="s">
        <v>18</v>
      </c>
      <c r="E76" s="14">
        <v>96</v>
      </c>
      <c r="F76" s="15">
        <v>7.7546296296296304E-3</v>
      </c>
      <c r="G76" s="15">
        <v>1.1550925925925925E-2</v>
      </c>
      <c r="H76" s="15">
        <f>G76-F76</f>
        <v>3.7962962962962941E-3</v>
      </c>
      <c r="I76" s="8">
        <v>10</v>
      </c>
      <c r="J76" s="8" t="str">
        <f>VLOOKUP(C76,впр!$A$2:$C$75,2)</f>
        <v>малыши</v>
      </c>
      <c r="K76" s="8">
        <f>RANK(H76,$H$6:$H$102,1)</f>
        <v>71</v>
      </c>
    </row>
    <row r="77" spans="1:11" s="9" customFormat="1" ht="18" customHeight="1" x14ac:dyDescent="0.25">
      <c r="A77" s="6">
        <v>72</v>
      </c>
      <c r="B77" s="10" t="s">
        <v>155</v>
      </c>
      <c r="C77" s="5">
        <v>2017</v>
      </c>
      <c r="D77" s="5" t="s">
        <v>18</v>
      </c>
      <c r="E77" s="14">
        <v>91</v>
      </c>
      <c r="F77" s="15">
        <v>7.1759259259259302E-3</v>
      </c>
      <c r="G77" s="15">
        <v>1.0995370370370371E-2</v>
      </c>
      <c r="H77" s="15">
        <f>G77-F77</f>
        <v>3.8194444444444404E-3</v>
      </c>
      <c r="I77" s="8">
        <v>11</v>
      </c>
      <c r="J77" s="8" t="str">
        <f>VLOOKUP(C77,впр!$A$2:$C$75,2)</f>
        <v>малыши</v>
      </c>
      <c r="K77" s="8">
        <f>RANK(H77,$H$6:$H$102,1)</f>
        <v>72</v>
      </c>
    </row>
    <row r="78" spans="1:11" s="9" customFormat="1" ht="18" customHeight="1" x14ac:dyDescent="0.25">
      <c r="A78" s="6">
        <v>73</v>
      </c>
      <c r="B78" s="10" t="s">
        <v>156</v>
      </c>
      <c r="C78" s="5">
        <v>2016</v>
      </c>
      <c r="D78" s="5" t="s">
        <v>18</v>
      </c>
      <c r="E78" s="14">
        <v>89</v>
      </c>
      <c r="F78" s="15">
        <v>6.9444444444444397E-3</v>
      </c>
      <c r="G78" s="15">
        <v>1.0763888888888891E-2</v>
      </c>
      <c r="H78" s="15">
        <f>G78-F78</f>
        <v>3.8194444444444508E-3</v>
      </c>
      <c r="I78" s="8">
        <v>11</v>
      </c>
      <c r="J78" s="8" t="str">
        <f>VLOOKUP(C78,впр!$A$2:$C$75,2)</f>
        <v>малыши</v>
      </c>
      <c r="K78" s="8">
        <f>RANK(H78,$H$6:$H$102,1)</f>
        <v>73</v>
      </c>
    </row>
    <row r="79" spans="1:11" s="9" customFormat="1" ht="18" customHeight="1" x14ac:dyDescent="0.25">
      <c r="A79" s="6">
        <v>74</v>
      </c>
      <c r="B79" s="10" t="s">
        <v>176</v>
      </c>
      <c r="C79" s="5">
        <v>2016</v>
      </c>
      <c r="D79" s="5" t="s">
        <v>18</v>
      </c>
      <c r="E79" s="14">
        <v>94</v>
      </c>
      <c r="F79" s="15">
        <v>7.5231481481481503E-3</v>
      </c>
      <c r="G79" s="15">
        <v>1.136574074074074E-2</v>
      </c>
      <c r="H79" s="15">
        <f>G79-F79</f>
        <v>3.8425925925925902E-3</v>
      </c>
      <c r="I79" s="8">
        <v>13</v>
      </c>
      <c r="J79" s="8" t="str">
        <f>VLOOKUP(C79,впр!$A$2:$C$75,2)</f>
        <v>малыши</v>
      </c>
      <c r="K79" s="8">
        <f>RANK(H79,$H$6:$H$102,1)</f>
        <v>74</v>
      </c>
    </row>
    <row r="80" spans="1:11" s="9" customFormat="1" ht="18" customHeight="1" x14ac:dyDescent="0.25">
      <c r="A80" s="6">
        <v>75</v>
      </c>
      <c r="B80" s="10" t="s">
        <v>122</v>
      </c>
      <c r="C80" s="5">
        <v>2017</v>
      </c>
      <c r="D80" s="5" t="s">
        <v>18</v>
      </c>
      <c r="E80" s="14">
        <v>93</v>
      </c>
      <c r="F80" s="15">
        <v>7.4074074074074103E-3</v>
      </c>
      <c r="G80" s="15">
        <v>1.1354166666666667E-2</v>
      </c>
      <c r="H80" s="15">
        <f>G80-F80</f>
        <v>3.9467592592592566E-3</v>
      </c>
      <c r="I80" s="8">
        <v>14</v>
      </c>
      <c r="J80" s="8" t="str">
        <f>VLOOKUP(C80,впр!$A$2:$C$75,2)</f>
        <v>малыши</v>
      </c>
      <c r="K80" s="8">
        <f>RANK(H80,$H$6:$H$102,1)</f>
        <v>75</v>
      </c>
    </row>
    <row r="81" spans="1:11" s="9" customFormat="1" ht="18" customHeight="1" x14ac:dyDescent="0.25">
      <c r="A81" s="6">
        <v>76</v>
      </c>
      <c r="B81" s="10" t="s">
        <v>130</v>
      </c>
      <c r="C81" s="5">
        <v>2017</v>
      </c>
      <c r="D81" s="5" t="s">
        <v>18</v>
      </c>
      <c r="E81" s="14">
        <v>110</v>
      </c>
      <c r="F81" s="15">
        <v>9.2592592592592605E-3</v>
      </c>
      <c r="G81" s="15">
        <v>1.3206018518518518E-2</v>
      </c>
      <c r="H81" s="15">
        <f>G81-F81</f>
        <v>3.9467592592592575E-3</v>
      </c>
      <c r="I81" s="8">
        <v>14</v>
      </c>
      <c r="J81" s="8" t="str">
        <f>VLOOKUP(C81,впр!$A$2:$C$75,2)</f>
        <v>малыши</v>
      </c>
      <c r="K81" s="8">
        <f>RANK(H81,$H$6:$H$102,1)</f>
        <v>76</v>
      </c>
    </row>
    <row r="82" spans="1:11" s="9" customFormat="1" ht="18" customHeight="1" x14ac:dyDescent="0.25">
      <c r="A82" s="6">
        <v>77</v>
      </c>
      <c r="B82" s="10" t="s">
        <v>62</v>
      </c>
      <c r="C82" s="5">
        <v>2015</v>
      </c>
      <c r="D82" s="5" t="s">
        <v>18</v>
      </c>
      <c r="E82" s="14">
        <v>117</v>
      </c>
      <c r="F82" s="15">
        <v>1.0069444444444501E-2</v>
      </c>
      <c r="G82" s="15">
        <v>1.4074074074074074E-2</v>
      </c>
      <c r="H82" s="15">
        <f>G82-F82</f>
        <v>4.0046296296295733E-3</v>
      </c>
      <c r="I82" s="8">
        <v>21</v>
      </c>
      <c r="J82" s="8" t="str">
        <f>VLOOKUP(C82,впр!$A$2:$C$75,2)</f>
        <v>мл.мальчики</v>
      </c>
      <c r="K82" s="8">
        <f>RANK(H82,$H$6:$H$102,1)</f>
        <v>77</v>
      </c>
    </row>
    <row r="83" spans="1:11" s="9" customFormat="1" ht="18" customHeight="1" x14ac:dyDescent="0.25">
      <c r="A83" s="6">
        <v>78</v>
      </c>
      <c r="B83" s="11" t="s">
        <v>84</v>
      </c>
      <c r="C83" s="12">
        <v>2016</v>
      </c>
      <c r="D83" s="12" t="s">
        <v>18</v>
      </c>
      <c r="E83" s="14">
        <v>87</v>
      </c>
      <c r="F83" s="15">
        <v>6.7129629629629596E-3</v>
      </c>
      <c r="G83" s="15">
        <v>1.0729166666666666E-2</v>
      </c>
      <c r="H83" s="15">
        <f>G83-F83</f>
        <v>4.0162037037037067E-3</v>
      </c>
      <c r="I83" s="8">
        <v>16</v>
      </c>
      <c r="J83" s="8" t="str">
        <f>VLOOKUP(C83,впр!$A$2:$C$75,2)</f>
        <v>малыши</v>
      </c>
      <c r="K83" s="8">
        <f>RANK(H83,$H$6:$H$102,1)</f>
        <v>78</v>
      </c>
    </row>
    <row r="84" spans="1:11" s="9" customFormat="1" ht="18" customHeight="1" x14ac:dyDescent="0.25">
      <c r="A84" s="6">
        <v>79</v>
      </c>
      <c r="B84" s="10" t="s">
        <v>120</v>
      </c>
      <c r="C84" s="5">
        <v>2017</v>
      </c>
      <c r="D84" s="5" t="s">
        <v>18</v>
      </c>
      <c r="E84" s="14">
        <v>107</v>
      </c>
      <c r="F84" s="15">
        <v>8.9120370370370395E-3</v>
      </c>
      <c r="G84" s="15">
        <v>1.300925925925926E-2</v>
      </c>
      <c r="H84" s="15">
        <f>G84-F84</f>
        <v>4.0972222222222208E-3</v>
      </c>
      <c r="I84" s="8">
        <v>17</v>
      </c>
      <c r="J84" s="8" t="str">
        <f>VLOOKUP(C84,впр!$A$2:$C$75,2)</f>
        <v>малыши</v>
      </c>
      <c r="K84" s="8">
        <f>RANK(H84,$H$6:$H$102,1)</f>
        <v>79</v>
      </c>
    </row>
    <row r="85" spans="1:11" s="9" customFormat="1" ht="18" customHeight="1" x14ac:dyDescent="0.25">
      <c r="A85" s="6">
        <v>80</v>
      </c>
      <c r="B85" s="10" t="s">
        <v>134</v>
      </c>
      <c r="C85" s="5">
        <v>2018</v>
      </c>
      <c r="D85" s="5" t="s">
        <v>18</v>
      </c>
      <c r="E85" s="14">
        <v>88</v>
      </c>
      <c r="F85" s="15">
        <v>6.8287037037036997E-3</v>
      </c>
      <c r="G85" s="15">
        <v>1.0937500000000001E-2</v>
      </c>
      <c r="H85" s="15">
        <f>G85-F85</f>
        <v>4.1087962962963014E-3</v>
      </c>
      <c r="I85" s="8">
        <v>18</v>
      </c>
      <c r="J85" s="8" t="str">
        <f>VLOOKUP(C85,впр!$A$2:$C$75,2)</f>
        <v>малыши</v>
      </c>
      <c r="K85" s="8">
        <f>RANK(H85,$H$6:$H$102,1)</f>
        <v>80</v>
      </c>
    </row>
    <row r="86" spans="1:11" s="9" customFormat="1" ht="18" customHeight="1" x14ac:dyDescent="0.25">
      <c r="A86" s="6">
        <v>81</v>
      </c>
      <c r="B86" s="10" t="s">
        <v>175</v>
      </c>
      <c r="C86" s="5">
        <v>2017</v>
      </c>
      <c r="D86" s="5" t="s">
        <v>18</v>
      </c>
      <c r="E86" s="14">
        <v>92</v>
      </c>
      <c r="F86" s="15">
        <v>7.2916666666666703E-3</v>
      </c>
      <c r="G86" s="15">
        <v>1.1412037037037038E-2</v>
      </c>
      <c r="H86" s="15">
        <f>G86-F86</f>
        <v>4.120370370370368E-3</v>
      </c>
      <c r="I86" s="8">
        <v>19</v>
      </c>
      <c r="J86" s="8" t="str">
        <f>VLOOKUP(C86,впр!$A$2:$C$75,2)</f>
        <v>малыши</v>
      </c>
      <c r="K86" s="8">
        <f>RANK(H86,$H$6:$H$102,1)</f>
        <v>81</v>
      </c>
    </row>
    <row r="87" spans="1:11" s="9" customFormat="1" ht="18" customHeight="1" x14ac:dyDescent="0.25">
      <c r="A87" s="6">
        <v>82</v>
      </c>
      <c r="B87" s="10" t="s">
        <v>116</v>
      </c>
      <c r="C87" s="5">
        <v>2018</v>
      </c>
      <c r="D87" s="5" t="s">
        <v>18</v>
      </c>
      <c r="E87" s="14">
        <v>109</v>
      </c>
      <c r="F87" s="15">
        <v>9.1435185185185196E-3</v>
      </c>
      <c r="G87" s="15">
        <v>1.3287037037037036E-2</v>
      </c>
      <c r="H87" s="15">
        <f>G87-F87</f>
        <v>4.1435185185185169E-3</v>
      </c>
      <c r="I87" s="8">
        <v>20</v>
      </c>
      <c r="J87" s="8" t="str">
        <f>VLOOKUP(C87,впр!$A$2:$C$75,2)</f>
        <v>малыши</v>
      </c>
      <c r="K87" s="8">
        <f>RANK(H87,$H$6:$H$102,1)</f>
        <v>82</v>
      </c>
    </row>
    <row r="88" spans="1:11" s="9" customFormat="1" ht="18" customHeight="1" x14ac:dyDescent="0.25">
      <c r="A88" s="6">
        <v>83</v>
      </c>
      <c r="B88" s="10" t="s">
        <v>79</v>
      </c>
      <c r="C88" s="4">
        <v>2016</v>
      </c>
      <c r="D88" s="5" t="s">
        <v>18</v>
      </c>
      <c r="E88" s="14">
        <v>108</v>
      </c>
      <c r="F88" s="15">
        <v>9.0277777777777804E-3</v>
      </c>
      <c r="G88" s="15">
        <v>1.3182870370370371E-2</v>
      </c>
      <c r="H88" s="15">
        <f>G88-F88</f>
        <v>4.1550925925925904E-3</v>
      </c>
      <c r="I88" s="8">
        <v>21</v>
      </c>
      <c r="J88" s="8" t="str">
        <f>VLOOKUP(C88,впр!$A$2:$C$75,2)</f>
        <v>малыши</v>
      </c>
      <c r="K88" s="8">
        <f>RANK(H88,$H$6:$H$102,1)</f>
        <v>83</v>
      </c>
    </row>
    <row r="89" spans="1:11" s="9" customFormat="1" ht="18" customHeight="1" x14ac:dyDescent="0.25">
      <c r="A89" s="6">
        <v>84</v>
      </c>
      <c r="B89" s="10" t="s">
        <v>91</v>
      </c>
      <c r="C89" s="5">
        <v>2015</v>
      </c>
      <c r="D89" s="5" t="s">
        <v>18</v>
      </c>
      <c r="E89" s="14">
        <v>122</v>
      </c>
      <c r="F89" s="15">
        <v>1.0763888888888899E-2</v>
      </c>
      <c r="G89" s="15">
        <v>1.5081018518518516E-2</v>
      </c>
      <c r="H89" s="15">
        <f>G89-F89</f>
        <v>4.317129629629617E-3</v>
      </c>
      <c r="I89" s="8">
        <v>22</v>
      </c>
      <c r="J89" s="8" t="str">
        <f>VLOOKUP(C89,впр!$A$2:$C$75,2)</f>
        <v>мл.мальчики</v>
      </c>
      <c r="K89" s="8">
        <f>RANK(H89,$H$6:$H$102,1)</f>
        <v>84</v>
      </c>
    </row>
    <row r="90" spans="1:11" s="9" customFormat="1" ht="18" customHeight="1" x14ac:dyDescent="0.25">
      <c r="A90" s="6">
        <v>85</v>
      </c>
      <c r="B90" s="10" t="s">
        <v>28</v>
      </c>
      <c r="C90" s="5">
        <v>2017</v>
      </c>
      <c r="D90" s="5" t="s">
        <v>18</v>
      </c>
      <c r="E90" s="14">
        <v>106</v>
      </c>
      <c r="F90" s="15">
        <v>8.7962962962963003E-3</v>
      </c>
      <c r="G90" s="15">
        <v>1.3148148148148147E-2</v>
      </c>
      <c r="H90" s="15">
        <f>G90-F90</f>
        <v>4.3518518518518463E-3</v>
      </c>
      <c r="I90" s="8">
        <v>22</v>
      </c>
      <c r="J90" s="8" t="str">
        <f>VLOOKUP(C90,впр!$A$2:$C$75,2)</f>
        <v>малыши</v>
      </c>
      <c r="K90" s="8">
        <f>RANK(H90,$H$6:$H$102,1)</f>
        <v>85</v>
      </c>
    </row>
    <row r="91" spans="1:11" s="9" customFormat="1" ht="18" customHeight="1" x14ac:dyDescent="0.25">
      <c r="A91" s="6">
        <v>86</v>
      </c>
      <c r="B91" s="10" t="s">
        <v>65</v>
      </c>
      <c r="C91" s="5">
        <v>2016</v>
      </c>
      <c r="D91" s="5" t="s">
        <v>18</v>
      </c>
      <c r="E91" s="14">
        <v>84</v>
      </c>
      <c r="F91" s="15">
        <v>6.3657407407407404E-3</v>
      </c>
      <c r="G91" s="15">
        <v>1.0775462962962964E-2</v>
      </c>
      <c r="H91" s="15">
        <f>G91-F91</f>
        <v>4.4097222222222237E-3</v>
      </c>
      <c r="I91" s="8">
        <v>23</v>
      </c>
      <c r="J91" s="8" t="str">
        <f>VLOOKUP(C91,впр!$A$2:$C$75,2)</f>
        <v>малыши</v>
      </c>
      <c r="K91" s="8">
        <f>RANK(H91,$H$6:$H$102,1)</f>
        <v>86</v>
      </c>
    </row>
    <row r="92" spans="1:11" s="9" customFormat="1" ht="18" customHeight="1" x14ac:dyDescent="0.25">
      <c r="A92" s="6">
        <v>87</v>
      </c>
      <c r="B92" s="10" t="s">
        <v>102</v>
      </c>
      <c r="C92" s="5">
        <v>2013</v>
      </c>
      <c r="D92" s="5" t="s">
        <v>18</v>
      </c>
      <c r="E92" s="14">
        <v>144</v>
      </c>
      <c r="F92" s="15">
        <v>1.3310185185185199E-2</v>
      </c>
      <c r="G92" s="15">
        <v>1.7743055555555557E-2</v>
      </c>
      <c r="H92" s="15">
        <f>G92-F92</f>
        <v>4.4328703703703579E-3</v>
      </c>
      <c r="I92" s="8">
        <v>15</v>
      </c>
      <c r="J92" s="8" t="str">
        <f>VLOOKUP(C92,впр!$A$2:$C$75,2)</f>
        <v>ср.мальчики</v>
      </c>
      <c r="K92" s="8">
        <f>RANK(H92,$H$6:$H$102,1)</f>
        <v>87</v>
      </c>
    </row>
    <row r="93" spans="1:11" s="9" customFormat="1" ht="18" customHeight="1" x14ac:dyDescent="0.25">
      <c r="A93" s="6">
        <v>88</v>
      </c>
      <c r="B93" s="10" t="s">
        <v>49</v>
      </c>
      <c r="C93" s="5">
        <v>2015</v>
      </c>
      <c r="D93" s="5" t="s">
        <v>18</v>
      </c>
      <c r="E93" s="14">
        <v>129</v>
      </c>
      <c r="F93" s="15">
        <v>1.1574074074074099E-2</v>
      </c>
      <c r="G93" s="15">
        <v>1.6030092592592592E-2</v>
      </c>
      <c r="H93" s="15">
        <f>G93-F93</f>
        <v>4.4560185185184929E-3</v>
      </c>
      <c r="I93" s="8">
        <v>23</v>
      </c>
      <c r="J93" s="8" t="str">
        <f>VLOOKUP(C93,впр!$A$2:$C$75,2)</f>
        <v>мл.мальчики</v>
      </c>
      <c r="K93" s="8">
        <f>RANK(H93,$H$6:$H$102,1)</f>
        <v>88</v>
      </c>
    </row>
    <row r="94" spans="1:11" s="9" customFormat="1" ht="18" customHeight="1" x14ac:dyDescent="0.25">
      <c r="A94" s="6">
        <v>89</v>
      </c>
      <c r="B94" s="10" t="s">
        <v>132</v>
      </c>
      <c r="C94" s="5">
        <v>2018</v>
      </c>
      <c r="D94" s="5" t="s">
        <v>18</v>
      </c>
      <c r="E94" s="14">
        <v>85</v>
      </c>
      <c r="F94" s="15">
        <v>6.4814814814814804E-3</v>
      </c>
      <c r="G94" s="15">
        <v>1.0972222222222223E-2</v>
      </c>
      <c r="H94" s="15">
        <f>G94-F94</f>
        <v>4.4907407407407431E-3</v>
      </c>
      <c r="I94" s="8">
        <v>24</v>
      </c>
      <c r="J94" s="8" t="str">
        <f>VLOOKUP(C94,впр!$A$2:$C$75,2)</f>
        <v>малыши</v>
      </c>
      <c r="K94" s="8">
        <f>RANK(H94,$H$6:$H$102,1)</f>
        <v>89</v>
      </c>
    </row>
    <row r="95" spans="1:11" s="9" customFormat="1" ht="18" customHeight="1" x14ac:dyDescent="0.25">
      <c r="A95" s="6">
        <v>90</v>
      </c>
      <c r="B95" s="10" t="s">
        <v>117</v>
      </c>
      <c r="C95" s="5">
        <v>2017</v>
      </c>
      <c r="D95" s="5" t="s">
        <v>18</v>
      </c>
      <c r="E95" s="14">
        <v>99</v>
      </c>
      <c r="F95" s="15">
        <v>7.9861111111111105E-3</v>
      </c>
      <c r="G95" s="15">
        <v>1.2708333333333334E-2</v>
      </c>
      <c r="H95" s="15">
        <f>G95-F95</f>
        <v>4.7222222222222231E-3</v>
      </c>
      <c r="I95" s="8">
        <v>25</v>
      </c>
      <c r="J95" s="8" t="str">
        <f>VLOOKUP(C95,впр!$A$2:$C$75,2)</f>
        <v>малыши</v>
      </c>
      <c r="K95" s="8">
        <f>RANK(H95,$H$6:$H$102,1)</f>
        <v>90</v>
      </c>
    </row>
    <row r="96" spans="1:11" s="9" customFormat="1" ht="18" customHeight="1" x14ac:dyDescent="0.25">
      <c r="A96" s="6">
        <v>91</v>
      </c>
      <c r="B96" s="10" t="s">
        <v>173</v>
      </c>
      <c r="C96" s="5">
        <v>2013</v>
      </c>
      <c r="D96" s="5" t="s">
        <v>18</v>
      </c>
      <c r="E96" s="14">
        <v>141</v>
      </c>
      <c r="F96" s="15">
        <v>1.2962962962963001E-2</v>
      </c>
      <c r="G96" s="15">
        <v>1.7881944444444443E-2</v>
      </c>
      <c r="H96" s="15">
        <f>G96-F96</f>
        <v>4.9189814814814426E-3</v>
      </c>
      <c r="I96" s="8">
        <v>16</v>
      </c>
      <c r="J96" s="8" t="str">
        <f>VLOOKUP(C96,впр!$A$2:$C$75,2)</f>
        <v>ср.мальчики</v>
      </c>
      <c r="K96" s="8">
        <f>RANK(H96,$H$6:$H$102,1)</f>
        <v>91</v>
      </c>
    </row>
    <row r="97" spans="1:11" s="9" customFormat="1" ht="18" customHeight="1" x14ac:dyDescent="0.25">
      <c r="A97" s="6">
        <v>92</v>
      </c>
      <c r="B97" s="10" t="s">
        <v>112</v>
      </c>
      <c r="C97" s="5">
        <v>2015</v>
      </c>
      <c r="D97" s="5" t="s">
        <v>18</v>
      </c>
      <c r="E97" s="14">
        <v>133</v>
      </c>
      <c r="F97" s="15">
        <v>1.2037037037037001E-2</v>
      </c>
      <c r="G97" s="15">
        <v>1.6979166666666667E-2</v>
      </c>
      <c r="H97" s="15">
        <f>G97-F97</f>
        <v>4.9421296296296661E-3</v>
      </c>
      <c r="I97" s="8">
        <v>24</v>
      </c>
      <c r="J97" s="8" t="str">
        <f>VLOOKUP(C97,впр!$A$2:$C$75,2)</f>
        <v>мл.мальчики</v>
      </c>
      <c r="K97" s="8">
        <f>RANK(H97,$H$6:$H$102,1)</f>
        <v>92</v>
      </c>
    </row>
    <row r="98" spans="1:11" s="9" customFormat="1" ht="18" customHeight="1" x14ac:dyDescent="0.25">
      <c r="A98" s="6">
        <v>93</v>
      </c>
      <c r="B98" s="10" t="s">
        <v>64</v>
      </c>
      <c r="C98" s="5">
        <v>2016</v>
      </c>
      <c r="D98" s="5" t="s">
        <v>18</v>
      </c>
      <c r="E98" s="14">
        <v>104</v>
      </c>
      <c r="F98" s="15">
        <v>8.5648148148148202E-3</v>
      </c>
      <c r="G98" s="15">
        <v>1.3784722222222224E-2</v>
      </c>
      <c r="H98" s="15">
        <f>G98-F98</f>
        <v>5.219907407407404E-3</v>
      </c>
      <c r="I98" s="8">
        <v>26</v>
      </c>
      <c r="J98" s="8" t="str">
        <f>VLOOKUP(C98,впр!$A$2:$C$75,2)</f>
        <v>малыши</v>
      </c>
      <c r="K98" s="8">
        <f>RANK(H98,$H$6:$H$102,1)</f>
        <v>93</v>
      </c>
    </row>
    <row r="99" spans="1:11" s="9" customFormat="1" ht="18" customHeight="1" x14ac:dyDescent="0.25">
      <c r="A99" s="6">
        <v>94</v>
      </c>
      <c r="B99" s="10" t="s">
        <v>41</v>
      </c>
      <c r="C99" s="5">
        <v>2013</v>
      </c>
      <c r="D99" s="5" t="s">
        <v>18</v>
      </c>
      <c r="E99" s="14">
        <v>153</v>
      </c>
      <c r="F99" s="15">
        <v>1.43518518518519E-2</v>
      </c>
      <c r="G99" s="15">
        <v>1.9722222222222221E-2</v>
      </c>
      <c r="H99" s="15">
        <f>G99-F99</f>
        <v>5.3703703703703205E-3</v>
      </c>
      <c r="I99" s="8">
        <v>17</v>
      </c>
      <c r="J99" s="8" t="str">
        <f>VLOOKUP(C99,впр!$A$2:$C$75,2)</f>
        <v>ср.мальчики</v>
      </c>
      <c r="K99" s="8">
        <f>RANK(H99,$H$6:$H$102,1)</f>
        <v>94</v>
      </c>
    </row>
    <row r="100" spans="1:11" s="9" customFormat="1" ht="18" customHeight="1" x14ac:dyDescent="0.25">
      <c r="A100" s="6">
        <v>95</v>
      </c>
      <c r="B100" s="10" t="s">
        <v>167</v>
      </c>
      <c r="C100" s="5">
        <v>2018</v>
      </c>
      <c r="D100" s="5" t="s">
        <v>18</v>
      </c>
      <c r="E100" s="14">
        <v>103</v>
      </c>
      <c r="F100" s="15">
        <v>8.4490740740740793E-3</v>
      </c>
      <c r="G100" s="15">
        <v>1.511574074074074E-2</v>
      </c>
      <c r="H100" s="15">
        <f>G100-F100</f>
        <v>6.666666666666661E-3</v>
      </c>
      <c r="I100" s="8">
        <v>27</v>
      </c>
      <c r="J100" s="8" t="str">
        <f>VLOOKUP(C100,впр!$A$2:$C$75,2)</f>
        <v>малыши</v>
      </c>
      <c r="K100" s="8">
        <f>RANK(H100,$H$6:$H$102,1)</f>
        <v>95</v>
      </c>
    </row>
    <row r="101" spans="1:11" s="9" customFormat="1" ht="18" customHeight="1" x14ac:dyDescent="0.25">
      <c r="A101" s="6">
        <v>96</v>
      </c>
      <c r="B101" s="10" t="s">
        <v>137</v>
      </c>
      <c r="C101" s="5">
        <v>2017</v>
      </c>
      <c r="D101" s="5" t="s">
        <v>18</v>
      </c>
      <c r="E101" s="14">
        <v>90</v>
      </c>
      <c r="F101" s="15">
        <v>7.0601851851851902E-3</v>
      </c>
      <c r="G101" s="15">
        <v>1.5046296296296295E-2</v>
      </c>
      <c r="H101" s="15">
        <f>G101-F101</f>
        <v>7.9861111111111053E-3</v>
      </c>
      <c r="I101" s="8">
        <v>28</v>
      </c>
      <c r="J101" s="8" t="str">
        <f>VLOOKUP(C101,впр!$A$2:$C$75,2)</f>
        <v>малыши</v>
      </c>
      <c r="K101" s="8">
        <f>RANK(H101,$H$6:$H$102,1)</f>
        <v>96</v>
      </c>
    </row>
    <row r="102" spans="1:11" s="9" customFormat="1" ht="18" customHeight="1" x14ac:dyDescent="0.25">
      <c r="A102" s="6">
        <v>97</v>
      </c>
      <c r="B102" s="10" t="s">
        <v>119</v>
      </c>
      <c r="C102" s="5">
        <v>2018</v>
      </c>
      <c r="D102" s="5" t="s">
        <v>18</v>
      </c>
      <c r="E102" s="14">
        <v>100</v>
      </c>
      <c r="F102" s="15">
        <v>8.1018518518518497E-3</v>
      </c>
      <c r="G102" s="15">
        <v>2.0833333333333332E-2</v>
      </c>
      <c r="H102" s="15" t="s">
        <v>179</v>
      </c>
      <c r="I102" s="8">
        <v>29</v>
      </c>
      <c r="J102" s="8" t="str">
        <f>VLOOKUP(C102,впр!$A$2:$C$75,2)</f>
        <v>малыши</v>
      </c>
      <c r="K102" s="8">
        <v>97</v>
      </c>
    </row>
    <row r="103" spans="1:11" s="9" customFormat="1" ht="18" customHeight="1" x14ac:dyDescent="0.25">
      <c r="A103" s="20"/>
      <c r="B103" s="19"/>
      <c r="C103" s="20"/>
      <c r="D103" s="20"/>
      <c r="E103" s="21"/>
      <c r="F103" s="22"/>
      <c r="G103" s="22"/>
      <c r="H103" s="22"/>
      <c r="I103" s="23"/>
      <c r="J103" s="23"/>
      <c r="K103" s="23"/>
    </row>
    <row r="104" spans="1:11" x14ac:dyDescent="0.25">
      <c r="A104" s="24" t="s">
        <v>96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</row>
    <row r="105" spans="1:11" x14ac:dyDescent="0.25">
      <c r="A105" s="17"/>
      <c r="B105" s="3"/>
      <c r="C105" s="17"/>
      <c r="D105" s="17"/>
      <c r="E105" s="17"/>
      <c r="F105" s="1"/>
      <c r="G105" s="1"/>
      <c r="H105" s="1"/>
      <c r="I105" s="2"/>
      <c r="J105" s="2"/>
      <c r="K105" s="2"/>
    </row>
    <row r="106" spans="1:11" x14ac:dyDescent="0.25">
      <c r="A106" s="17"/>
      <c r="B106" s="3"/>
      <c r="C106" s="17"/>
      <c r="D106" s="17"/>
      <c r="E106" s="17"/>
      <c r="F106" s="1"/>
      <c r="G106" s="1"/>
      <c r="H106" s="1"/>
      <c r="I106" s="2"/>
      <c r="J106" s="2"/>
      <c r="K106" s="2"/>
    </row>
    <row r="107" spans="1:11" x14ac:dyDescent="0.25">
      <c r="A107" s="17"/>
      <c r="B107" s="3"/>
      <c r="C107" s="17"/>
      <c r="D107" s="17"/>
      <c r="E107" s="17"/>
      <c r="F107" s="1"/>
      <c r="G107" s="1"/>
      <c r="H107" s="1"/>
      <c r="I107" s="2"/>
      <c r="J107" s="2"/>
      <c r="K107" s="2"/>
    </row>
    <row r="108" spans="1:11" x14ac:dyDescent="0.25">
      <c r="A108" s="17"/>
      <c r="B108" s="3"/>
      <c r="C108" s="17"/>
      <c r="D108" s="17"/>
      <c r="E108" s="17"/>
      <c r="F108" s="1"/>
      <c r="G108" s="1"/>
      <c r="H108" s="1"/>
      <c r="I108" s="2"/>
      <c r="J108" s="2"/>
      <c r="K108" s="2"/>
    </row>
  </sheetData>
  <sortState ref="B6:K102">
    <sortCondition ref="K6:K102"/>
  </sortState>
  <mergeCells count="15">
    <mergeCell ref="A104:K104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11811023622047245" top="0.59055118110236227" bottom="0.59055118110236227" header="0" footer="0"/>
  <pageSetup paperSize="9" orientation="portrait" r:id="rId1"/>
  <headerFooter>
    <oddHeader>&amp;CВерста 2025&amp;RМальчики, юноши, мужчины,Страница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впр</vt:lpstr>
      <vt:lpstr>Жен (2)</vt:lpstr>
      <vt:lpstr>Муж (2)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2025-05-08T13:29:24Z</dcterms:modified>
</cp:coreProperties>
</file>