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на 01.10.2018" sheetId="30" r:id="rId1"/>
  </sheets>
  <calcPr calcId="125725"/>
</workbook>
</file>

<file path=xl/calcChain.xml><?xml version="1.0" encoding="utf-8"?>
<calcChain xmlns="http://schemas.openxmlformats.org/spreadsheetml/2006/main">
  <c r="H11" i="30"/>
  <c r="H24"/>
  <c r="H25"/>
  <c r="H26"/>
  <c r="H30"/>
  <c r="H35"/>
  <c r="H37"/>
  <c r="H39"/>
  <c r="H40"/>
  <c r="H46"/>
  <c r="H48"/>
  <c r="H49"/>
  <c r="H50"/>
  <c r="H51"/>
  <c r="G51"/>
  <c r="G50"/>
  <c r="G49"/>
  <c r="G48"/>
  <c r="F48"/>
  <c r="E48"/>
  <c r="D48"/>
  <c r="G47"/>
  <c r="H47" s="1"/>
  <c r="G46"/>
  <c r="G45"/>
  <c r="H45" s="1"/>
  <c r="G44"/>
  <c r="H44" s="1"/>
  <c r="G43"/>
  <c r="H43" s="1"/>
  <c r="G42"/>
  <c r="H42" s="1"/>
  <c r="F41"/>
  <c r="E41"/>
  <c r="D41"/>
  <c r="G40"/>
  <c r="G39"/>
  <c r="G38"/>
  <c r="H38" s="1"/>
  <c r="G37"/>
  <c r="F36"/>
  <c r="G36" s="1"/>
  <c r="H36" s="1"/>
  <c r="E36"/>
  <c r="D36"/>
  <c r="G35"/>
  <c r="G34"/>
  <c r="H34" s="1"/>
  <c r="G33"/>
  <c r="H33" s="1"/>
  <c r="G32"/>
  <c r="H32" s="1"/>
  <c r="F31"/>
  <c r="E31"/>
  <c r="D31"/>
  <c r="G30"/>
  <c r="G29"/>
  <c r="H29" s="1"/>
  <c r="G28"/>
  <c r="H28" s="1"/>
  <c r="F27"/>
  <c r="E27"/>
  <c r="D27"/>
  <c r="G27" s="1"/>
  <c r="H27" s="1"/>
  <c r="G26"/>
  <c r="G25"/>
  <c r="G24"/>
  <c r="F23"/>
  <c r="E23"/>
  <c r="D23"/>
  <c r="G22"/>
  <c r="H22" s="1"/>
  <c r="G21"/>
  <c r="H21" s="1"/>
  <c r="G20"/>
  <c r="H20" s="1"/>
  <c r="F19"/>
  <c r="E19"/>
  <c r="D19"/>
  <c r="G18"/>
  <c r="H18" s="1"/>
  <c r="G17"/>
  <c r="H17" s="1"/>
  <c r="G16"/>
  <c r="H16" s="1"/>
  <c r="F15"/>
  <c r="G15" s="1"/>
  <c r="H15" s="1"/>
  <c r="E15"/>
  <c r="D15"/>
  <c r="G14"/>
  <c r="H14" s="1"/>
  <c r="G13"/>
  <c r="H13" s="1"/>
  <c r="G12"/>
  <c r="H12" s="1"/>
  <c r="G11"/>
  <c r="G10"/>
  <c r="H10" s="1"/>
  <c r="G9"/>
  <c r="H9" s="1"/>
  <c r="G8"/>
  <c r="H8" s="1"/>
  <c r="F7"/>
  <c r="E7"/>
  <c r="D7"/>
  <c r="D52" l="1"/>
  <c r="G31"/>
  <c r="H31" s="1"/>
  <c r="G23"/>
  <c r="H23" s="1"/>
  <c r="G19"/>
  <c r="H19" s="1"/>
  <c r="G41"/>
  <c r="H41" s="1"/>
  <c r="F52"/>
  <c r="G52" s="1"/>
  <c r="H52" s="1"/>
  <c r="E52"/>
  <c r="G7"/>
  <c r="H7" s="1"/>
</calcChain>
</file>

<file path=xl/sharedStrings.xml><?xml version="1.0" encoding="utf-8"?>
<sst xmlns="http://schemas.openxmlformats.org/spreadsheetml/2006/main" count="117" uniqueCount="113">
  <si>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</si>
  <si>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</si>
  <si>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</si>
  <si>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</si>
  <si>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</si>
  <si>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</si>
  <si>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</si>
  <si>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</si>
  <si>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</si>
  <si>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</si>
  <si>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</si>
  <si>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</si>
  <si>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</si>
  <si>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</si>
  <si>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</si>
  <si>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</si>
  <si>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</si>
  <si>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</si>
  <si>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</si>
  <si>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</si>
  <si>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</si>
  <si>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</si>
  <si>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8.</t>
  </si>
  <si>
    <t xml:space="preserve">Энергоэффективность и энергосбережение Заволжского муниципального  района </t>
  </si>
  <si>
    <t>Постановление от  29.10.2013 №1065-п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</si>
  <si>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</si>
  <si>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</si>
  <si>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</si>
  <si>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</si>
  <si>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</si>
  <si>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</si>
  <si>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</si>
  <si>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</si>
  <si>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</si>
  <si>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</si>
  <si>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</si>
  <si>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</si>
  <si>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</si>
  <si>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</si>
  <si>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Поддержка молодых специалистов сферы образования в Заволжском муниципальном районе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</si>
  <si>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</si>
  <si>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</si>
  <si>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</si>
  <si>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</si>
  <si>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</si>
  <si>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</si>
  <si>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</si>
  <si>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</si>
  <si>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</si>
  <si>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</si>
  <si>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</si>
  <si>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</si>
  <si>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</si>
  <si>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</si>
  <si>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</si>
  <si>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</si>
  <si>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</si>
  <si>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</si>
  <si>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</si>
  <si>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</si>
  <si>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</si>
  <si>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</si>
  <si>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</si>
  <si>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</si>
  <si>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</si>
  <si>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</si>
  <si>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</si>
  <si>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</si>
  <si>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</si>
  <si>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</si>
  <si>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</si>
  <si>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</si>
  <si>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</si>
  <si>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</si>
  <si>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</si>
  <si>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</si>
  <si>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</si>
  <si>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</si>
  <si>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</si>
  <si>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</si>
  <si>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</si>
  <si>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</si>
  <si>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</si>
  <si>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</si>
  <si>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</si>
  <si>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</si>
  <si>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</si>
  <si>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</si>
  <si>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>Начальник финансового отдела</t>
  </si>
  <si>
    <t>14.</t>
  </si>
  <si>
    <t>Развитие туризма в Заволжском муниципальном районе</t>
  </si>
  <si>
    <t>6.3.</t>
  </si>
  <si>
    <t>Обеспечение деятельности Управления жилищно-коммунального хозяйства, архитектуры и строительства администрации Заволжского муниципального района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</si>
  <si>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</si>
  <si>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</si>
  <si>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</si>
  <si>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</si>
  <si>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</si>
  <si>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</si>
  <si>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</si>
  <si>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Обеспечение жильем молодых семей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</si>
  <si>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</si>
  <si>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</si>
  <si>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</si>
  <si>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</si>
  <si>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</si>
  <si>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</si>
  <si>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</si>
  <si>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</si>
  <si>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Исполнение по муниципальным программам Заволжского муниципального района за январь-сентябрь 2018 года</t>
  </si>
  <si>
    <t xml:space="preserve">утверждено по состоянию на 01.10.2018 </t>
  </si>
  <si>
    <t>профинансировано за январь-сентябрь 2018</t>
  </si>
  <si>
    <t>кассовые расходы за январь-сентябрь 2018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</si>
</sst>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5"/>
  <sheetViews>
    <sheetView tabSelected="1" workbookViewId="0">
      <selection activeCell="J8" sqref="J8"/>
    </sheetView>
  </sheetViews>
  <sheetFormatPr defaultRowHeight="14.4"/>
  <cols>
    <col min="1" max="1" width="6.88671875" style="10" customWidth="1"/>
    <col min="2" max="2" width="26.5546875" style="15" customWidth="1"/>
    <col min="3" max="3" width="16.33203125" hidden="1" customWidth="1"/>
    <col min="4" max="4" width="15.5546875" customWidth="1"/>
    <col min="5" max="5" width="16.33203125" customWidth="1"/>
    <col min="6" max="6" width="16.5546875" customWidth="1"/>
    <col min="7" max="7" width="13.6640625" customWidth="1"/>
    <col min="8" max="8" width="13.88671875" style="21" customWidth="1"/>
  </cols>
  <sheetData>
    <row r="2" spans="1:13" ht="36" customHeight="1">
      <c r="A2" s="36" t="s">
        <v>109</v>
      </c>
      <c r="B2" s="36"/>
      <c r="C2" s="36"/>
      <c r="D2" s="36"/>
      <c r="E2" s="36"/>
      <c r="F2" s="36"/>
      <c r="G2" s="36"/>
      <c r="M2" t="s">
        <v>93</v>
      </c>
    </row>
    <row r="4" spans="1:13">
      <c r="G4" s="24" t="s">
        <v>83</v>
      </c>
      <c r="H4" s="23">
        <v>0.75</v>
      </c>
    </row>
    <row r="5" spans="1:13" ht="48.75" customHeight="1">
      <c r="A5" s="37" t="s">
        <v>108</v>
      </c>
      <c r="B5" s="38" t="s">
        <v>28</v>
      </c>
      <c r="C5" s="37" t="s">
        <v>0</v>
      </c>
      <c r="D5" s="37" t="s">
        <v>110</v>
      </c>
      <c r="E5" s="37" t="s">
        <v>111</v>
      </c>
      <c r="F5" s="37" t="s">
        <v>112</v>
      </c>
      <c r="G5" s="37" t="s">
        <v>30</v>
      </c>
      <c r="H5" s="35" t="s">
        <v>81</v>
      </c>
    </row>
    <row r="6" spans="1:13" ht="41.25" customHeight="1">
      <c r="A6" s="37"/>
      <c r="B6" s="38"/>
      <c r="C6" s="37"/>
      <c r="D6" s="37"/>
      <c r="E6" s="37"/>
      <c r="F6" s="37"/>
      <c r="G6" s="37"/>
      <c r="H6" s="35"/>
    </row>
    <row r="7" spans="1:13" s="9" customFormat="1" ht="45.75" customHeight="1">
      <c r="A7" s="5" t="s">
        <v>1</v>
      </c>
      <c r="B7" s="11" t="s">
        <v>2</v>
      </c>
      <c r="C7" s="8" t="s">
        <v>3</v>
      </c>
      <c r="D7" s="25">
        <f>D8+D9+D10+D11+D12+D13</f>
        <v>207835157.69</v>
      </c>
      <c r="E7" s="25">
        <f t="shared" ref="E7:F7" si="0">E8+E9+E10+E11+E12+E13</f>
        <v>139400453.5</v>
      </c>
      <c r="F7" s="25">
        <f t="shared" si="0"/>
        <v>131666649.45999999</v>
      </c>
      <c r="G7" s="25">
        <f>F7/D7*100</f>
        <v>63.351480530733681</v>
      </c>
      <c r="H7" s="26">
        <f>G7-9*100/12</f>
        <v>-11.648519469266319</v>
      </c>
      <c r="L7" s="9" t="s">
        <v>93</v>
      </c>
    </row>
    <row r="8" spans="1:13" ht="55.2">
      <c r="A8" s="3" t="s">
        <v>31</v>
      </c>
      <c r="B8" s="34" t="s">
        <v>41</v>
      </c>
      <c r="C8" s="32"/>
      <c r="D8" s="2">
        <v>79576763.049999997</v>
      </c>
      <c r="E8" s="2">
        <v>59874112.799999997</v>
      </c>
      <c r="F8" s="2">
        <v>56359765.640000001</v>
      </c>
      <c r="G8" s="25">
        <f t="shared" ref="G8:G51" si="1">F8/D8*100</f>
        <v>70.824400842476848</v>
      </c>
      <c r="H8" s="26">
        <f t="shared" ref="H8:H52" si="2">G8-9*100/12</f>
        <v>-4.1755991575231519</v>
      </c>
      <c r="K8" t="s">
        <v>93</v>
      </c>
    </row>
    <row r="9" spans="1:13" ht="124.2">
      <c r="A9" s="33" t="s">
        <v>32</v>
      </c>
      <c r="B9" s="12" t="s">
        <v>84</v>
      </c>
      <c r="C9" s="32"/>
      <c r="D9" s="2">
        <v>100009659.14</v>
      </c>
      <c r="E9" s="2">
        <v>63315231.799999997</v>
      </c>
      <c r="F9" s="2">
        <v>60215256.649999999</v>
      </c>
      <c r="G9" s="25">
        <f t="shared" si="1"/>
        <v>60.209440935806789</v>
      </c>
      <c r="H9" s="26">
        <f t="shared" si="2"/>
        <v>-14.790559064193211</v>
      </c>
    </row>
    <row r="10" spans="1:13" ht="69">
      <c r="A10" s="33" t="s">
        <v>33</v>
      </c>
      <c r="B10" s="12" t="s">
        <v>37</v>
      </c>
      <c r="C10" s="32"/>
      <c r="D10" s="2">
        <v>18299987.27</v>
      </c>
      <c r="E10" s="2">
        <v>9865427.3200000003</v>
      </c>
      <c r="F10" s="2">
        <v>9090604.1099999994</v>
      </c>
      <c r="G10" s="25">
        <f t="shared" si="1"/>
        <v>49.675466850748251</v>
      </c>
      <c r="H10" s="26">
        <f t="shared" si="2"/>
        <v>-25.324533149251749</v>
      </c>
    </row>
    <row r="11" spans="1:13" ht="75" customHeight="1">
      <c r="A11" s="33" t="s">
        <v>34</v>
      </c>
      <c r="B11" s="34" t="s">
        <v>38</v>
      </c>
      <c r="C11" s="32"/>
      <c r="D11" s="2">
        <v>703700</v>
      </c>
      <c r="E11" s="2">
        <v>676700</v>
      </c>
      <c r="F11" s="2">
        <v>676700</v>
      </c>
      <c r="G11" s="25">
        <f t="shared" si="1"/>
        <v>96.163137700724747</v>
      </c>
      <c r="H11" s="26">
        <f t="shared" si="2"/>
        <v>21.163137700724747</v>
      </c>
    </row>
    <row r="12" spans="1:13" ht="55.2">
      <c r="A12" s="33" t="s">
        <v>35</v>
      </c>
      <c r="B12" s="12" t="s">
        <v>39</v>
      </c>
      <c r="C12" s="32"/>
      <c r="D12" s="2">
        <v>249984</v>
      </c>
      <c r="E12" s="2">
        <v>32188.84</v>
      </c>
      <c r="F12" s="2">
        <v>29584.84</v>
      </c>
      <c r="G12" s="25">
        <f t="shared" si="1"/>
        <v>11.834693420378905</v>
      </c>
      <c r="H12" s="26">
        <f t="shared" si="2"/>
        <v>-63.165306579621095</v>
      </c>
    </row>
    <row r="13" spans="1:13" ht="82.8">
      <c r="A13" s="33" t="s">
        <v>36</v>
      </c>
      <c r="B13" s="12" t="s">
        <v>40</v>
      </c>
      <c r="C13" s="32"/>
      <c r="D13" s="2">
        <v>8995064.2300000004</v>
      </c>
      <c r="E13" s="2">
        <v>5636792.7400000002</v>
      </c>
      <c r="F13" s="2">
        <v>5294738.22</v>
      </c>
      <c r="G13" s="25">
        <f t="shared" si="1"/>
        <v>58.862706086535631</v>
      </c>
      <c r="H13" s="26">
        <f t="shared" si="2"/>
        <v>-16.137293913464369</v>
      </c>
    </row>
    <row r="14" spans="1:13" s="9" customFormat="1" ht="60.75" customHeight="1">
      <c r="A14" s="5" t="s">
        <v>4</v>
      </c>
      <c r="B14" s="13" t="s">
        <v>5</v>
      </c>
      <c r="C14" s="6" t="s">
        <v>6</v>
      </c>
      <c r="D14" s="1">
        <v>200000</v>
      </c>
      <c r="E14" s="1">
        <v>136365.20000000001</v>
      </c>
      <c r="F14" s="1">
        <v>135474.6</v>
      </c>
      <c r="G14" s="25">
        <f t="shared" si="1"/>
        <v>67.737300000000005</v>
      </c>
      <c r="H14" s="26">
        <f t="shared" si="2"/>
        <v>-7.2626999999999953</v>
      </c>
    </row>
    <row r="15" spans="1:13" s="9" customFormat="1" ht="89.25" customHeight="1">
      <c r="A15" s="5" t="s">
        <v>7</v>
      </c>
      <c r="B15" s="13" t="s">
        <v>8</v>
      </c>
      <c r="C15" s="6" t="s">
        <v>9</v>
      </c>
      <c r="D15" s="1">
        <f>D16+D18</f>
        <v>14605152</v>
      </c>
      <c r="E15" s="1">
        <f>E16+E18</f>
        <v>11171745.300000001</v>
      </c>
      <c r="F15" s="1">
        <f>F16+F18</f>
        <v>11171745.300000001</v>
      </c>
      <c r="G15" s="25">
        <f t="shared" si="1"/>
        <v>76.491811245785058</v>
      </c>
      <c r="H15" s="26">
        <f t="shared" si="2"/>
        <v>1.4918112457850583</v>
      </c>
    </row>
    <row r="16" spans="1:13" ht="102" customHeight="1">
      <c r="A16" s="33" t="s">
        <v>60</v>
      </c>
      <c r="B16" s="14" t="s">
        <v>42</v>
      </c>
      <c r="C16" s="4"/>
      <c r="D16" s="27">
        <v>10076519</v>
      </c>
      <c r="E16" s="2">
        <v>7738250</v>
      </c>
      <c r="F16" s="2">
        <v>7738250</v>
      </c>
      <c r="G16" s="25">
        <f t="shared" si="1"/>
        <v>76.794873308927407</v>
      </c>
      <c r="H16" s="26">
        <f t="shared" si="2"/>
        <v>1.7948733089274072</v>
      </c>
    </row>
    <row r="17" spans="1:8" ht="97.2" hidden="1">
      <c r="A17" s="33" t="s">
        <v>98</v>
      </c>
      <c r="B17" s="29" t="s">
        <v>99</v>
      </c>
      <c r="C17" s="4"/>
      <c r="D17" s="27"/>
      <c r="E17" s="2"/>
      <c r="F17" s="2"/>
      <c r="G17" s="25" t="e">
        <f t="shared" si="1"/>
        <v>#DIV/0!</v>
      </c>
      <c r="H17" s="26" t="e">
        <f t="shared" si="2"/>
        <v>#DIV/0!</v>
      </c>
    </row>
    <row r="18" spans="1:8" ht="42">
      <c r="A18" s="33" t="s">
        <v>95</v>
      </c>
      <c r="B18" s="14" t="s">
        <v>96</v>
      </c>
      <c r="C18" s="4"/>
      <c r="D18" s="27">
        <v>4528633</v>
      </c>
      <c r="E18" s="2">
        <v>3433495.3</v>
      </c>
      <c r="F18" s="2">
        <v>3433495.3</v>
      </c>
      <c r="G18" s="25">
        <f t="shared" si="1"/>
        <v>75.817477371206721</v>
      </c>
      <c r="H18" s="26">
        <f t="shared" si="2"/>
        <v>0.8174773712067207</v>
      </c>
    </row>
    <row r="19" spans="1:8" s="9" customFormat="1" ht="41.4">
      <c r="A19" s="5" t="s">
        <v>10</v>
      </c>
      <c r="B19" s="13" t="s">
        <v>11</v>
      </c>
      <c r="C19" s="6" t="s">
        <v>12</v>
      </c>
      <c r="D19" s="1">
        <f>D20+D21+D22</f>
        <v>1153804</v>
      </c>
      <c r="E19" s="1">
        <f t="shared" ref="E19:F19" si="3">E20+E21+E22</f>
        <v>497840</v>
      </c>
      <c r="F19" s="1">
        <f t="shared" si="3"/>
        <v>497840</v>
      </c>
      <c r="G19" s="25">
        <f t="shared" si="1"/>
        <v>43.147709662993023</v>
      </c>
      <c r="H19" s="26">
        <f t="shared" si="2"/>
        <v>-31.852290337006977</v>
      </c>
    </row>
    <row r="20" spans="1:8" ht="55.2">
      <c r="A20" s="33" t="s">
        <v>61</v>
      </c>
      <c r="B20" s="12" t="s">
        <v>43</v>
      </c>
      <c r="C20" s="4"/>
      <c r="D20" s="27">
        <v>141100</v>
      </c>
      <c r="E20" s="27">
        <v>105840</v>
      </c>
      <c r="F20" s="27">
        <v>105840</v>
      </c>
      <c r="G20" s="25">
        <f t="shared" si="1"/>
        <v>75.010630758327423</v>
      </c>
      <c r="H20" s="26">
        <f t="shared" si="2"/>
        <v>1.0630758327422996E-2</v>
      </c>
    </row>
    <row r="21" spans="1:8" ht="69" hidden="1">
      <c r="A21" s="33" t="s">
        <v>62</v>
      </c>
      <c r="B21" s="34" t="s">
        <v>44</v>
      </c>
      <c r="C21" s="4"/>
      <c r="D21" s="27"/>
      <c r="E21" s="27"/>
      <c r="F21" s="27"/>
      <c r="G21" s="25" t="e">
        <f t="shared" si="1"/>
        <v>#DIV/0!</v>
      </c>
      <c r="H21" s="26" t="e">
        <f t="shared" si="2"/>
        <v>#DIV/0!</v>
      </c>
    </row>
    <row r="22" spans="1:8" ht="82.8">
      <c r="A22" s="33" t="s">
        <v>63</v>
      </c>
      <c r="B22" s="34" t="s">
        <v>45</v>
      </c>
      <c r="C22" s="4"/>
      <c r="D22" s="27">
        <v>1012704</v>
      </c>
      <c r="E22" s="27">
        <v>392000</v>
      </c>
      <c r="F22" s="27">
        <v>392000</v>
      </c>
      <c r="G22" s="25">
        <f t="shared" si="1"/>
        <v>38.708250387082508</v>
      </c>
      <c r="H22" s="26">
        <f t="shared" si="2"/>
        <v>-36.291749612917492</v>
      </c>
    </row>
    <row r="23" spans="1:8" s="9" customFormat="1" ht="41.4">
      <c r="A23" s="5" t="s">
        <v>13</v>
      </c>
      <c r="B23" s="13" t="s">
        <v>14</v>
      </c>
      <c r="C23" s="6" t="s">
        <v>15</v>
      </c>
      <c r="D23" s="25">
        <f>D24+D25+D26</f>
        <v>360000</v>
      </c>
      <c r="E23" s="25">
        <f t="shared" ref="E23:F23" si="4">E24+E25+E26</f>
        <v>160000</v>
      </c>
      <c r="F23" s="25">
        <f t="shared" si="4"/>
        <v>160000</v>
      </c>
      <c r="G23" s="25">
        <f t="shared" si="1"/>
        <v>44.444444444444443</v>
      </c>
      <c r="H23" s="26">
        <f t="shared" si="2"/>
        <v>-30.555555555555557</v>
      </c>
    </row>
    <row r="24" spans="1:8" ht="69">
      <c r="A24" s="33" t="s">
        <v>64</v>
      </c>
      <c r="B24" s="12" t="s">
        <v>46</v>
      </c>
      <c r="C24" s="4"/>
      <c r="D24" s="2">
        <v>60000</v>
      </c>
      <c r="E24" s="2">
        <v>10000</v>
      </c>
      <c r="F24" s="2">
        <v>10000</v>
      </c>
      <c r="G24" s="25">
        <f t="shared" si="1"/>
        <v>16.666666666666664</v>
      </c>
      <c r="H24" s="26">
        <f t="shared" si="2"/>
        <v>-58.333333333333336</v>
      </c>
    </row>
    <row r="25" spans="1:8" ht="55.2">
      <c r="A25" s="3" t="s">
        <v>65</v>
      </c>
      <c r="B25" s="12" t="s">
        <v>47</v>
      </c>
      <c r="C25" s="4"/>
      <c r="D25" s="2">
        <v>300000</v>
      </c>
      <c r="E25" s="2">
        <v>150000</v>
      </c>
      <c r="F25" s="2">
        <v>150000</v>
      </c>
      <c r="G25" s="25">
        <f t="shared" si="1"/>
        <v>50</v>
      </c>
      <c r="H25" s="26">
        <f t="shared" si="2"/>
        <v>-25</v>
      </c>
    </row>
    <row r="26" spans="1:8" ht="55.2" hidden="1">
      <c r="A26" s="33" t="s">
        <v>66</v>
      </c>
      <c r="B26" s="12" t="s">
        <v>48</v>
      </c>
      <c r="C26" s="4"/>
      <c r="D26" s="2"/>
      <c r="E26" s="27"/>
      <c r="F26" s="27"/>
      <c r="G26" s="25" t="e">
        <f t="shared" si="1"/>
        <v>#DIV/0!</v>
      </c>
      <c r="H26" s="26" t="e">
        <f t="shared" si="2"/>
        <v>#DIV/0!</v>
      </c>
    </row>
    <row r="27" spans="1:8" s="9" customFormat="1" ht="82.8">
      <c r="A27" s="5" t="s">
        <v>16</v>
      </c>
      <c r="B27" s="11" t="s">
        <v>17</v>
      </c>
      <c r="C27" s="8" t="s">
        <v>18</v>
      </c>
      <c r="D27" s="25">
        <f>D28+D30+D29</f>
        <v>31868672.810000002</v>
      </c>
      <c r="E27" s="25">
        <f>E28+E30+E29</f>
        <v>10026278.479999999</v>
      </c>
      <c r="F27" s="25">
        <f>F28+F30+F29</f>
        <v>9488321.129999999</v>
      </c>
      <c r="G27" s="25">
        <f t="shared" si="1"/>
        <v>29.773191957409278</v>
      </c>
      <c r="H27" s="26">
        <f t="shared" si="2"/>
        <v>-45.226808042590719</v>
      </c>
    </row>
    <row r="28" spans="1:8" ht="96.6">
      <c r="A28" s="33" t="s">
        <v>67</v>
      </c>
      <c r="B28" s="12" t="s">
        <v>49</v>
      </c>
      <c r="C28" s="32"/>
      <c r="D28" s="2">
        <v>30842947.640000001</v>
      </c>
      <c r="E28" s="27">
        <v>9084258.6099999994</v>
      </c>
      <c r="F28" s="27">
        <v>8546301.2599999998</v>
      </c>
      <c r="G28" s="25">
        <f t="shared" si="1"/>
        <v>27.709093695429949</v>
      </c>
      <c r="H28" s="26">
        <f t="shared" si="2"/>
        <v>-47.290906304570051</v>
      </c>
    </row>
    <row r="29" spans="1:8" ht="55.8">
      <c r="A29" s="33" t="s">
        <v>94</v>
      </c>
      <c r="B29" s="29" t="s">
        <v>100</v>
      </c>
      <c r="C29" s="32"/>
      <c r="D29" s="2">
        <v>713705.3</v>
      </c>
      <c r="E29" s="27">
        <v>630000</v>
      </c>
      <c r="F29" s="27">
        <v>630000</v>
      </c>
      <c r="G29" s="25">
        <f t="shared" si="1"/>
        <v>88.271727840608719</v>
      </c>
      <c r="H29" s="26">
        <f t="shared" si="2"/>
        <v>13.271727840608719</v>
      </c>
    </row>
    <row r="30" spans="1:8" ht="96.6">
      <c r="A30" s="33" t="s">
        <v>91</v>
      </c>
      <c r="B30" s="34" t="s">
        <v>92</v>
      </c>
      <c r="C30" s="32"/>
      <c r="D30" s="2">
        <v>312019.87</v>
      </c>
      <c r="E30" s="27">
        <v>312019.87</v>
      </c>
      <c r="F30" s="27">
        <v>312019.87</v>
      </c>
      <c r="G30" s="25">
        <f t="shared" si="1"/>
        <v>100</v>
      </c>
      <c r="H30" s="26">
        <f t="shared" si="2"/>
        <v>25</v>
      </c>
    </row>
    <row r="31" spans="1:8" s="9" customFormat="1" ht="41.4">
      <c r="A31" s="5" t="s">
        <v>19</v>
      </c>
      <c r="B31" s="13" t="s">
        <v>20</v>
      </c>
      <c r="C31" s="6" t="s">
        <v>21</v>
      </c>
      <c r="D31" s="25">
        <f>D32+D33+D34</f>
        <v>8230557.6799999997</v>
      </c>
      <c r="E31" s="25">
        <f>E32+E33+E34</f>
        <v>3696512.19</v>
      </c>
      <c r="F31" s="25">
        <f>F32+F33+F34</f>
        <v>3696512.19</v>
      </c>
      <c r="G31" s="25">
        <f t="shared" si="1"/>
        <v>44.912050115175184</v>
      </c>
      <c r="H31" s="26">
        <f t="shared" si="2"/>
        <v>-30.087949884824816</v>
      </c>
    </row>
    <row r="32" spans="1:8" ht="124.2" hidden="1">
      <c r="A32" s="33" t="s">
        <v>68</v>
      </c>
      <c r="B32" s="12" t="s">
        <v>50</v>
      </c>
      <c r="C32" s="4"/>
      <c r="D32" s="2">
        <v>0</v>
      </c>
      <c r="E32" s="2">
        <v>0</v>
      </c>
      <c r="F32" s="2">
        <v>0</v>
      </c>
      <c r="G32" s="25" t="e">
        <f t="shared" si="1"/>
        <v>#DIV/0!</v>
      </c>
      <c r="H32" s="26" t="e">
        <f t="shared" si="2"/>
        <v>#DIV/0!</v>
      </c>
    </row>
    <row r="33" spans="1:8" ht="96.6">
      <c r="A33" s="33" t="s">
        <v>69</v>
      </c>
      <c r="B33" s="12" t="s">
        <v>51</v>
      </c>
      <c r="C33" s="4"/>
      <c r="D33" s="2">
        <v>8230557.6799999997</v>
      </c>
      <c r="E33" s="2">
        <v>3696512.19</v>
      </c>
      <c r="F33" s="2">
        <v>3696512.19</v>
      </c>
      <c r="G33" s="25">
        <f t="shared" si="1"/>
        <v>44.912050115175184</v>
      </c>
      <c r="H33" s="26">
        <f t="shared" si="2"/>
        <v>-30.087949884824816</v>
      </c>
    </row>
    <row r="34" spans="1:8" ht="55.2" hidden="1">
      <c r="A34" s="3" t="s">
        <v>71</v>
      </c>
      <c r="B34" s="4" t="s">
        <v>70</v>
      </c>
      <c r="C34" s="4"/>
      <c r="D34" s="2">
        <v>0</v>
      </c>
      <c r="E34" s="2"/>
      <c r="F34" s="2"/>
      <c r="G34" s="25" t="e">
        <f t="shared" si="1"/>
        <v>#DIV/0!</v>
      </c>
      <c r="H34" s="26" t="e">
        <f t="shared" si="2"/>
        <v>#DIV/0!</v>
      </c>
    </row>
    <row r="35" spans="1:8" s="9" customFormat="1" ht="55.2">
      <c r="A35" s="5" t="s">
        <v>22</v>
      </c>
      <c r="B35" s="13" t="s">
        <v>23</v>
      </c>
      <c r="C35" s="8" t="s">
        <v>24</v>
      </c>
      <c r="D35" s="1">
        <v>205000</v>
      </c>
      <c r="E35" s="25">
        <v>0</v>
      </c>
      <c r="F35" s="1">
        <v>0</v>
      </c>
      <c r="G35" s="25">
        <f t="shared" si="1"/>
        <v>0</v>
      </c>
      <c r="H35" s="26">
        <f t="shared" si="2"/>
        <v>-75</v>
      </c>
    </row>
    <row r="36" spans="1:8" s="9" customFormat="1" ht="69">
      <c r="A36" s="5" t="s">
        <v>25</v>
      </c>
      <c r="B36" s="13" t="s">
        <v>26</v>
      </c>
      <c r="C36" s="7" t="s">
        <v>29</v>
      </c>
      <c r="D36" s="1">
        <f>D37+D38+D39+D40</f>
        <v>5210226</v>
      </c>
      <c r="E36" s="1">
        <f>E37+E38+E39+E40</f>
        <v>3166744.94</v>
      </c>
      <c r="F36" s="1">
        <f t="shared" ref="F36" si="5">F37+F38+F39+F40</f>
        <v>2930599.42</v>
      </c>
      <c r="G36" s="25">
        <f t="shared" si="1"/>
        <v>56.247069129055049</v>
      </c>
      <c r="H36" s="26">
        <f t="shared" si="2"/>
        <v>-18.752930870944951</v>
      </c>
    </row>
    <row r="37" spans="1:8" ht="55.2">
      <c r="A37" s="3" t="s">
        <v>56</v>
      </c>
      <c r="B37" s="12" t="s">
        <v>52</v>
      </c>
      <c r="C37" s="4"/>
      <c r="D37" s="27">
        <v>4905226</v>
      </c>
      <c r="E37" s="27">
        <v>3054756.94</v>
      </c>
      <c r="F37" s="27">
        <v>2818611.42</v>
      </c>
      <c r="G37" s="25">
        <f t="shared" si="1"/>
        <v>57.461397701145678</v>
      </c>
      <c r="H37" s="26">
        <f t="shared" si="2"/>
        <v>-17.538602298854322</v>
      </c>
    </row>
    <row r="38" spans="1:8" ht="69" hidden="1">
      <c r="A38" s="33" t="s">
        <v>57</v>
      </c>
      <c r="B38" s="12" t="s">
        <v>53</v>
      </c>
      <c r="C38" s="4"/>
      <c r="D38" s="28">
        <v>0</v>
      </c>
      <c r="E38" s="28">
        <v>0</v>
      </c>
      <c r="F38" s="28">
        <v>0</v>
      </c>
      <c r="G38" s="25" t="e">
        <f>F38/D38*100</f>
        <v>#DIV/0!</v>
      </c>
      <c r="H38" s="26" t="e">
        <f t="shared" si="2"/>
        <v>#DIV/0!</v>
      </c>
    </row>
    <row r="39" spans="1:8" ht="55.2">
      <c r="A39" s="33" t="s">
        <v>58</v>
      </c>
      <c r="B39" s="12" t="s">
        <v>54</v>
      </c>
      <c r="C39" s="4"/>
      <c r="D39" s="27">
        <v>5000</v>
      </c>
      <c r="E39" s="27"/>
      <c r="F39" s="27"/>
      <c r="G39" s="25">
        <f>F39/D39*100</f>
        <v>0</v>
      </c>
      <c r="H39" s="26">
        <f t="shared" si="2"/>
        <v>-75</v>
      </c>
    </row>
    <row r="40" spans="1:8" ht="69">
      <c r="A40" s="33" t="s">
        <v>59</v>
      </c>
      <c r="B40" s="12" t="s">
        <v>55</v>
      </c>
      <c r="C40" s="4"/>
      <c r="D40" s="27">
        <v>300000</v>
      </c>
      <c r="E40" s="27">
        <v>111988</v>
      </c>
      <c r="F40" s="27">
        <v>111988</v>
      </c>
      <c r="G40" s="25">
        <f t="shared" si="1"/>
        <v>37.329333333333331</v>
      </c>
      <c r="H40" s="26">
        <f t="shared" si="2"/>
        <v>-37.670666666666669</v>
      </c>
    </row>
    <row r="41" spans="1:8" s="9" customFormat="1" ht="82.8">
      <c r="A41" s="5" t="s">
        <v>72</v>
      </c>
      <c r="B41" s="6" t="s">
        <v>73</v>
      </c>
      <c r="C41" s="6" t="s">
        <v>80</v>
      </c>
      <c r="D41" s="1">
        <f>D42+D43+D44</f>
        <v>38673713.909999996</v>
      </c>
      <c r="E41" s="1">
        <f t="shared" ref="E41:F41" si="6">E42+E43+E44</f>
        <v>25819991.02</v>
      </c>
      <c r="F41" s="1">
        <f t="shared" si="6"/>
        <v>25611188.440000001</v>
      </c>
      <c r="G41" s="25">
        <f t="shared" si="1"/>
        <v>66.223762474949751</v>
      </c>
      <c r="H41" s="26">
        <f t="shared" si="2"/>
        <v>-8.7762375250502487</v>
      </c>
    </row>
    <row r="42" spans="1:8" ht="55.2">
      <c r="A42" s="16" t="s">
        <v>78</v>
      </c>
      <c r="B42" s="4" t="s">
        <v>74</v>
      </c>
      <c r="C42" s="6"/>
      <c r="D42" s="27">
        <v>24313984.199999999</v>
      </c>
      <c r="E42" s="27">
        <v>16682050.560000001</v>
      </c>
      <c r="F42" s="27">
        <v>16492405.57</v>
      </c>
      <c r="G42" s="25">
        <f t="shared" si="1"/>
        <v>67.830946316071064</v>
      </c>
      <c r="H42" s="26">
        <f t="shared" si="2"/>
        <v>-7.1690536839289365</v>
      </c>
    </row>
    <row r="43" spans="1:8" ht="124.2">
      <c r="A43" s="18" t="s">
        <v>79</v>
      </c>
      <c r="B43" s="19" t="s">
        <v>75</v>
      </c>
      <c r="C43" s="6"/>
      <c r="D43" s="27">
        <v>11467423.710000001</v>
      </c>
      <c r="E43" s="27">
        <v>6930710.96</v>
      </c>
      <c r="F43" s="27">
        <v>6911553.3700000001</v>
      </c>
      <c r="G43" s="25">
        <f t="shared" si="1"/>
        <v>60.27119556045426</v>
      </c>
      <c r="H43" s="26">
        <f t="shared" si="2"/>
        <v>-14.72880443954574</v>
      </c>
    </row>
    <row r="44" spans="1:8" ht="165.6">
      <c r="A44" s="18" t="s">
        <v>102</v>
      </c>
      <c r="B44" s="19" t="s">
        <v>87</v>
      </c>
      <c r="C44" s="17"/>
      <c r="D44" s="27">
        <v>2892306</v>
      </c>
      <c r="E44" s="27">
        <v>2207229.5</v>
      </c>
      <c r="F44" s="27">
        <v>2207229.5</v>
      </c>
      <c r="G44" s="25">
        <f t="shared" si="1"/>
        <v>76.313830555964685</v>
      </c>
      <c r="H44" s="26">
        <f t="shared" si="2"/>
        <v>1.3138305559646852</v>
      </c>
    </row>
    <row r="45" spans="1:8" s="9" customFormat="1" ht="93.6">
      <c r="A45" s="5" t="s">
        <v>77</v>
      </c>
      <c r="B45" s="20" t="s">
        <v>76</v>
      </c>
      <c r="C45" s="17" t="s">
        <v>80</v>
      </c>
      <c r="D45" s="1">
        <v>3795666.76</v>
      </c>
      <c r="E45" s="1">
        <v>1339224.46</v>
      </c>
      <c r="F45" s="1">
        <v>1337192.46</v>
      </c>
      <c r="G45" s="25">
        <f t="shared" si="1"/>
        <v>35.229448330179544</v>
      </c>
      <c r="H45" s="26">
        <f t="shared" si="2"/>
        <v>-39.770551669820456</v>
      </c>
    </row>
    <row r="46" spans="1:8" s="9" customFormat="1" ht="62.4">
      <c r="A46" s="5" t="s">
        <v>85</v>
      </c>
      <c r="B46" s="20" t="s">
        <v>86</v>
      </c>
      <c r="C46" s="17"/>
      <c r="D46" s="1">
        <v>106812.73</v>
      </c>
      <c r="E46" s="1">
        <v>62850</v>
      </c>
      <c r="F46" s="1">
        <v>62850</v>
      </c>
      <c r="G46" s="25">
        <f t="shared" si="1"/>
        <v>58.841301032189705</v>
      </c>
      <c r="H46" s="26">
        <f t="shared" si="2"/>
        <v>-16.158698967810295</v>
      </c>
    </row>
    <row r="47" spans="1:8" s="9" customFormat="1" ht="46.8">
      <c r="A47" s="5" t="s">
        <v>89</v>
      </c>
      <c r="B47" s="20" t="s">
        <v>90</v>
      </c>
      <c r="C47" s="17"/>
      <c r="D47" s="1">
        <v>50000</v>
      </c>
      <c r="E47" s="1">
        <v>16210.5</v>
      </c>
      <c r="F47" s="1">
        <v>16210.5</v>
      </c>
      <c r="G47" s="25">
        <f t="shared" si="1"/>
        <v>32.420999999999999</v>
      </c>
      <c r="H47" s="26">
        <f t="shared" si="2"/>
        <v>-42.579000000000001</v>
      </c>
    </row>
    <row r="48" spans="1:8" s="9" customFormat="1" ht="46.8">
      <c r="A48" s="5" t="s">
        <v>97</v>
      </c>
      <c r="B48" s="30" t="s">
        <v>101</v>
      </c>
      <c r="C48" s="17"/>
      <c r="D48" s="1">
        <f>D49+D50+D51</f>
        <v>201055.2</v>
      </c>
      <c r="E48" s="1">
        <f t="shared" ref="E48:G48" si="7">E49+E50+E51</f>
        <v>66234.2</v>
      </c>
      <c r="F48" s="1">
        <f t="shared" si="7"/>
        <v>66234.2</v>
      </c>
      <c r="G48" s="1">
        <f t="shared" si="7"/>
        <v>57.6474909308657</v>
      </c>
      <c r="H48" s="26">
        <f t="shared" si="2"/>
        <v>-17.3525090691343</v>
      </c>
    </row>
    <row r="49" spans="1:8" s="9" customFormat="1" ht="69.599999999999994">
      <c r="A49" s="3" t="s">
        <v>103</v>
      </c>
      <c r="B49" s="31" t="s">
        <v>104</v>
      </c>
      <c r="C49" s="17"/>
      <c r="D49" s="27">
        <v>114895.2</v>
      </c>
      <c r="E49" s="27">
        <v>66234.2</v>
      </c>
      <c r="F49" s="27">
        <v>66234.2</v>
      </c>
      <c r="G49" s="25">
        <f t="shared" si="1"/>
        <v>57.6474909308657</v>
      </c>
      <c r="H49" s="26">
        <f t="shared" si="2"/>
        <v>-17.3525090691343</v>
      </c>
    </row>
    <row r="50" spans="1:8" s="9" customFormat="1" ht="55.8">
      <c r="A50" s="33" t="s">
        <v>105</v>
      </c>
      <c r="B50" s="31" t="s">
        <v>70</v>
      </c>
      <c r="C50" s="17"/>
      <c r="D50" s="27">
        <v>26160</v>
      </c>
      <c r="E50" s="27">
        <v>0</v>
      </c>
      <c r="F50" s="27">
        <v>0</v>
      </c>
      <c r="G50" s="25">
        <f t="shared" si="1"/>
        <v>0</v>
      </c>
      <c r="H50" s="26">
        <f t="shared" si="2"/>
        <v>-75</v>
      </c>
    </row>
    <row r="51" spans="1:8" s="9" customFormat="1" ht="69.599999999999994">
      <c r="A51" s="33" t="s">
        <v>106</v>
      </c>
      <c r="B51" s="31" t="s">
        <v>107</v>
      </c>
      <c r="C51" s="17"/>
      <c r="D51" s="27">
        <v>60000</v>
      </c>
      <c r="E51" s="27">
        <v>0</v>
      </c>
      <c r="F51" s="27">
        <v>0</v>
      </c>
      <c r="G51" s="25">
        <f t="shared" si="1"/>
        <v>0</v>
      </c>
      <c r="H51" s="26">
        <f t="shared" si="2"/>
        <v>-75</v>
      </c>
    </row>
    <row r="52" spans="1:8">
      <c r="A52" s="5"/>
      <c r="B52" s="13" t="s">
        <v>27</v>
      </c>
      <c r="C52" s="6"/>
      <c r="D52" s="1">
        <f>D7+D14+D15+D19+D27+D23+D31+D35+D36+D41+D45+D46+D47+D48</f>
        <v>312495818.78000003</v>
      </c>
      <c r="E52" s="1">
        <f>E7+E14+E15+E19+E27+E23+E31+E35+E36+E41+E45+E46+E47+E48</f>
        <v>195560449.78999999</v>
      </c>
      <c r="F52" s="1">
        <f>F7+F14+F15+F19+F27+F23+F31+F35+F36+F41+F45+F46+F47+F48</f>
        <v>186840817.69999996</v>
      </c>
      <c r="G52" s="25">
        <f>F52/D52*100</f>
        <v>59.78986164660899</v>
      </c>
      <c r="H52" s="26">
        <f t="shared" si="2"/>
        <v>-15.21013835339101</v>
      </c>
    </row>
    <row r="55" spans="1:8">
      <c r="A55" s="22" t="s">
        <v>88</v>
      </c>
      <c r="F55" t="s">
        <v>82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01.10.2018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2018-10-24T05:08:01Z</dcterms:modified>
</cp:coreProperties>
</file>