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Лист1!$A$1:$F$152</definedName>
  </definedNames>
  <calcPr calcId="124519"/>
</workbook>
</file>

<file path=xl/calcChain.xml><?xml version="1.0" encoding="utf-8"?>
<calcChain xmlns="http://schemas.openxmlformats.org/spreadsheetml/2006/main">
  <c r="F132" i="1"/>
  <c r="F94" s="1"/>
  <c r="F107"/>
  <c r="F99" s="1"/>
  <c r="D132"/>
  <c r="C132"/>
  <c r="D107"/>
  <c r="C103"/>
  <c r="E139"/>
  <c r="E137"/>
  <c r="E113"/>
  <c r="E116"/>
  <c r="E117"/>
  <c r="E111"/>
  <c r="E91"/>
  <c r="E72"/>
  <c r="E68"/>
  <c r="E48"/>
  <c r="E40"/>
  <c r="E22"/>
  <c r="E25"/>
  <c r="C136"/>
  <c r="C115"/>
  <c r="E115" s="1"/>
  <c r="C102"/>
  <c r="D55"/>
  <c r="C55"/>
  <c r="D138"/>
  <c r="D89"/>
  <c r="E128"/>
  <c r="F24"/>
  <c r="D136"/>
  <c r="E136" s="1"/>
  <c r="D24"/>
  <c r="D19" s="1"/>
  <c r="D14"/>
  <c r="D13" s="1"/>
  <c r="F138"/>
  <c r="C138"/>
  <c r="E135"/>
  <c r="F134"/>
  <c r="D134"/>
  <c r="C134"/>
  <c r="E133"/>
  <c r="E131"/>
  <c r="E130"/>
  <c r="F129"/>
  <c r="D129"/>
  <c r="C129"/>
  <c r="E127"/>
  <c r="E126"/>
  <c r="E125"/>
  <c r="E124"/>
  <c r="E123"/>
  <c r="E122"/>
  <c r="E121"/>
  <c r="F120"/>
  <c r="F118" s="1"/>
  <c r="D120"/>
  <c r="C120"/>
  <c r="E110"/>
  <c r="F102"/>
  <c r="D102"/>
  <c r="E97"/>
  <c r="F96"/>
  <c r="D96"/>
  <c r="C96"/>
  <c r="F89"/>
  <c r="C89"/>
  <c r="E88"/>
  <c r="E87"/>
  <c r="E85"/>
  <c r="E84"/>
  <c r="E83"/>
  <c r="E79"/>
  <c r="E78"/>
  <c r="E77"/>
  <c r="E76"/>
  <c r="E75"/>
  <c r="E74"/>
  <c r="F73"/>
  <c r="D73"/>
  <c r="C73"/>
  <c r="D71"/>
  <c r="C71"/>
  <c r="E70"/>
  <c r="F67"/>
  <c r="D67"/>
  <c r="C67"/>
  <c r="E66"/>
  <c r="F65"/>
  <c r="D65"/>
  <c r="C65"/>
  <c r="E63"/>
  <c r="F62"/>
  <c r="D62"/>
  <c r="D61" s="1"/>
  <c r="C62"/>
  <c r="F61"/>
  <c r="F60" s="1"/>
  <c r="C61"/>
  <c r="C60"/>
  <c r="E58"/>
  <c r="E57"/>
  <c r="E56"/>
  <c r="F55"/>
  <c r="E54"/>
  <c r="E53"/>
  <c r="E51"/>
  <c r="E50"/>
  <c r="F49"/>
  <c r="D49"/>
  <c r="C49"/>
  <c r="E47"/>
  <c r="F46"/>
  <c r="D46"/>
  <c r="C46"/>
  <c r="F44"/>
  <c r="E44"/>
  <c r="D44"/>
  <c r="C44"/>
  <c r="F43"/>
  <c r="E43"/>
  <c r="D43"/>
  <c r="C43"/>
  <c r="E42"/>
  <c r="F39"/>
  <c r="D39"/>
  <c r="D38" s="1"/>
  <c r="C39"/>
  <c r="F38"/>
  <c r="C38"/>
  <c r="E37"/>
  <c r="F36"/>
  <c r="C36"/>
  <c r="E36" s="1"/>
  <c r="E33"/>
  <c r="F32"/>
  <c r="F31" s="1"/>
  <c r="D32"/>
  <c r="D31" s="1"/>
  <c r="C32"/>
  <c r="C31" s="1"/>
  <c r="E30"/>
  <c r="F29"/>
  <c r="D29"/>
  <c r="C29"/>
  <c r="E28"/>
  <c r="F27"/>
  <c r="C27"/>
  <c r="E27" s="1"/>
  <c r="F26"/>
  <c r="D26"/>
  <c r="C24"/>
  <c r="C19" s="1"/>
  <c r="E20"/>
  <c r="F19"/>
  <c r="E18"/>
  <c r="E17"/>
  <c r="E16"/>
  <c r="E15"/>
  <c r="F14"/>
  <c r="F13" s="1"/>
  <c r="C14"/>
  <c r="E14" s="1"/>
  <c r="E12"/>
  <c r="E11"/>
  <c r="E10"/>
  <c r="E9"/>
  <c r="F8"/>
  <c r="D8"/>
  <c r="C8"/>
  <c r="C7" s="1"/>
  <c r="F95" l="1"/>
  <c r="F34"/>
  <c r="D99"/>
  <c r="E65"/>
  <c r="C107"/>
  <c r="C99" s="1"/>
  <c r="E99" s="1"/>
  <c r="D34"/>
  <c r="C26"/>
  <c r="E71"/>
  <c r="E89"/>
  <c r="C35"/>
  <c r="C92" s="1"/>
  <c r="E24"/>
  <c r="E132"/>
  <c r="C13"/>
  <c r="C118"/>
  <c r="E129"/>
  <c r="E120"/>
  <c r="E107"/>
  <c r="E96"/>
  <c r="E73"/>
  <c r="E67"/>
  <c r="E61"/>
  <c r="E62"/>
  <c r="E55"/>
  <c r="E49"/>
  <c r="E46"/>
  <c r="E38"/>
  <c r="E39"/>
  <c r="E31"/>
  <c r="E32"/>
  <c r="E29"/>
  <c r="E26"/>
  <c r="E19"/>
  <c r="E13"/>
  <c r="F35"/>
  <c r="F92" s="1"/>
  <c r="F7"/>
  <c r="E138"/>
  <c r="E134"/>
  <c r="D118"/>
  <c r="D35"/>
  <c r="D60"/>
  <c r="E60" s="1"/>
  <c r="D7"/>
  <c r="E7" s="1"/>
  <c r="E8"/>
  <c r="C34" l="1"/>
  <c r="C93" s="1"/>
  <c r="E35"/>
  <c r="C94"/>
  <c r="C95"/>
  <c r="E118"/>
  <c r="D94"/>
  <c r="F93"/>
  <c r="F140" s="1"/>
  <c r="F141" s="1"/>
  <c r="E34"/>
  <c r="D95"/>
  <c r="D92"/>
  <c r="E92" s="1"/>
  <c r="C140" l="1"/>
  <c r="C141" s="1"/>
  <c r="E95"/>
  <c r="E94"/>
  <c r="D93"/>
  <c r="E93" s="1"/>
  <c r="D140" l="1"/>
  <c r="D141" s="1"/>
  <c r="E140" l="1"/>
  <c r="E141" s="1"/>
</calcChain>
</file>

<file path=xl/sharedStrings.xml><?xml version="1.0" encoding="utf-8"?>
<sst xmlns="http://schemas.openxmlformats.org/spreadsheetml/2006/main" count="255" uniqueCount="254">
  <si>
    <t>Коды бюджетной  классификации  Российской  Федерации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</si>
  <si>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</si>
  <si>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% исполнения (гр.3/гр.2*100)</t>
  </si>
  <si>
    <t>ДОХОДЫ</t>
  </si>
  <si>
    <t>1 01 00000 00   0000 110</t>
  </si>
  <si>
    <t>Налоги на прибыль, доходы</t>
  </si>
  <si>
    <t>1 01 02000 01 0000 110</t>
  </si>
  <si>
    <t>Налог на доходы физических лиц</t>
  </si>
  <si>
    <t>1 01 02010 01 1000 110</t>
  </si>
  <si>
    <t>Налог на доходы физических лиц сс доходов, источником которых является налоговый агент, за исключением доходов, в отношении которых исчисление и уплата осуществляются в соответствии со статьями 227,227.1, 228 Налогового кодекса РФ</t>
  </si>
  <si>
    <t>1 01 02020 01 1000 110</t>
  </si>
  <si>
    <t>Налог на доходы физических лиц, полученных от осуществления деятельности физическими лицами, зарегистрированными в качестве индивидуальных предпринимателей, нотариусов,занимающихся частной практикой, адвокатов,учредивших адвокатские кабинеты и других лиц, занимающихся частной практикой в соответствии со статьей 227 Налогового кодекса РФ</t>
  </si>
  <si>
    <t>1 01 02030 01 1000 110</t>
  </si>
  <si>
    <t>Налог на доходы физических лиц с доходов, полученных физическими лицами в соответствии со статьей 228 Налогового кодекса РФ</t>
  </si>
  <si>
    <t>10102040 01 0000 110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</si>
  <si>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со статьей 227.1 Налогового кодекса РФ</t>
  </si>
  <si>
    <t>1 03 00000 00 0000 000</t>
  </si>
  <si>
    <t>Налоги на товары (работы, услуги), реализуемые на территории Российской Федерации</t>
  </si>
  <si>
    <t>1 03 02000 00 0000 110</t>
  </si>
  <si>
    <t>Акцизы по подакцизным товарам (продукции),производимые на территории Российской Федерации</t>
  </si>
  <si>
    <t>1 03 02230 010000 110</t>
  </si>
  <si>
    <t>Доходы от уплаты акцизов на дизельное топливо, подлежащее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</si>
  <si>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1 03 02240 01 0000 110</t>
  </si>
  <si>
    <t>Доходы от уплаты акцизов на моторные масла для дизельных и (или) карбюраторных (инжекорных) двигателей , подлежащее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</si>
  <si>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1 03 02250 01 0000 110</t>
  </si>
  <si>
    <t>Доходы от уплаты акцизов на автомобильный бензин , подлежащее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</si>
  <si>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1 03 02260 01 0000 110</t>
  </si>
  <si>
    <t>Доходы от уплаты акцизов на прямогонный бензин , подлежащее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</si>
  <si>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1 05 00000 00 0000 000</t>
  </si>
  <si>
    <t xml:space="preserve">Налоги на совокупный доход  </t>
  </si>
  <si>
    <t>1 05 02010 02 0000 110</t>
  </si>
  <si>
    <t>Единый налог на вмененный доход для отдельных видов деятельности</t>
  </si>
  <si>
    <t>1 05 02020 02 0000 110</t>
  </si>
  <si>
    <t>Единый налог на вмененный доход для отдельных видов деятельности(за налоговые периоды, истекшие до 01 января 2011 года)</t>
  </si>
  <si>
    <t>1 05 03010 01 0000 110</t>
  </si>
  <si>
    <t>Единый сельскохозяйственный налог</t>
  </si>
  <si>
    <t>1 05 03020 01 0000 110</t>
  </si>
  <si>
    <t>Единый сельскохозяйственный налог( за налоговые периоды, истекшие до 01 января 2011 года)</t>
  </si>
  <si>
    <t>1 05 04000 00 0000 110</t>
  </si>
  <si>
    <t>Налог, взимаемый в связи с применением патентной системы налогообложения</t>
  </si>
  <si>
    <t>1 05 04020 02 0000 110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</si>
  <si>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</si>
  <si>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1 06 00000 00 0000 000</t>
  </si>
  <si>
    <t>Налоги на имущество</t>
  </si>
  <si>
    <t>1 06  01000 00 0000 110</t>
  </si>
  <si>
    <t>Налог на имущество физических лиц</t>
  </si>
  <si>
    <t>1 06  01030 05 0000 110</t>
  </si>
  <si>
    <t>Налог на имущество физических лиц, взимаемый по ставкам , применяемым к объектам налогообложения, расположенным в границах межселенных территорий</t>
  </si>
  <si>
    <t>1 07 00000 00 0000 110</t>
  </si>
  <si>
    <t xml:space="preserve">Налоги, сборы и регулярные платежи за пользование природными  ресурсами </t>
  </si>
  <si>
    <t>1 07 01020 01 0000 110</t>
  </si>
  <si>
    <t>Налог на добычу общераспространенных полезных ископаемых</t>
  </si>
  <si>
    <t>1 08 00000 00 0000 000</t>
  </si>
  <si>
    <t>Государственная пошлина</t>
  </si>
  <si>
    <t>1 08  03000 01  0000 110</t>
  </si>
  <si>
    <t xml:space="preserve">Государственная пошлина по делам, рассматриваемым в судах общей юрисдикции, мировыми судьями </t>
  </si>
  <si>
    <t>1 08  03010 01 0000 110</t>
  </si>
  <si>
    <t>Государственная пошлина по делам, рассматриваемым в судах общей юрисдикции, мировыми судьями (за исключением государственной пошлины по делам, рассматриваемым Верховным Судом Российской Федерации)</t>
  </si>
  <si>
    <t>Итого  налоговые доходы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</si>
  <si>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</si>
  <si>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</si>
  <si>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1 11  03000 00 0000 120</t>
  </si>
  <si>
    <t>Проценты, полученные от предоставления бюджетных  кредитов внутри страны</t>
  </si>
  <si>
    <t>1 11  03050 05 0000 120</t>
  </si>
  <si>
    <t>Проценты, полученные от предоставления бюджетных  кредитов внутри страны за счет средств бюджетов муниципальных районов</t>
  </si>
  <si>
    <t>1 11  05000 00 0000 120</t>
  </si>
  <si>
    <t>Доходы от сдачи в аренду имущества, находящегося в государственной и муниципальной собственности</t>
  </si>
  <si>
    <t>1 11  05010 00 0000 120</t>
  </si>
  <si>
    <t>Доходы, получаемые  в  виде  арендной  платы  за  земельные  участки, государственная  собственность  на  которые  не  разграничена  и  которые  расположены  в  границах   поселений, а  также  средства  от  продажи  права  на  заключение  договоров  аренды  указанных  земельных  участков</t>
  </si>
  <si>
    <t>1 11 05013 05 0000 120</t>
  </si>
  <si>
    <t>Доходы, получаемые  в  виде  арендной  платы  за  земельные  участки, государственная  собственность  на  которые  не  разграничена  и  которые  расположены  в  границах  сельских поселенийи межселенных территорий муниципальных районов, а  также  средства  от  продажи  права  на  заключение  договоров  аренды  указанных  земельных  участков</t>
  </si>
  <si>
    <t>1 11  05013 10 0000 120</t>
  </si>
  <si>
    <t>Доходы, получаемые  в  виде  арендной  платы  за  земельные  участки, государственная  собственность  на  которые  не  разграничена  и  которые  расположены  в  границах  сельских поселений, а  также  средства  от  продажи  права  на  заключение  договоров  аренды  указанных  земельных  участков</t>
  </si>
  <si>
    <t>1 11 05013 13 0000 120</t>
  </si>
  <si>
    <t>Доходы, получаемые  в  виде  арендной  платы  за  земельные  участки, государственная  собственность  на  которые  не  разграничена  и  которые  расположены  в  границах  городских  поселений, а  также  средства  от  продажи  права  на  заключение  договоров  аренды  указанных  земельных  участков</t>
  </si>
  <si>
    <t>1 11 07000 00 0000 120</t>
  </si>
  <si>
    <t>Платежи от государтвенных и муниципальных унитарных предприятий</t>
  </si>
  <si>
    <t>1 11 07010 00 0000 120</t>
  </si>
  <si>
    <t>Доходы от перечисления части прибыли государственных и муниципалных унитарных предприятий,остающейся после уплаты налогов и обязательных латежей</t>
  </si>
  <si>
    <t>1 11 07015 05 0000 120</t>
  </si>
  <si>
    <t>Доходы от перечисления части прибыли,остающейся после уплаты налогов и иных обязательных платежей муниципалных унитарных предприятий, созданных муниципальными районами</t>
  </si>
  <si>
    <t>1 11  05030 00 0000 120</t>
  </si>
  <si>
    <t>Доходы  от  сдачи  в  аренду  имущества, находящегося  в  оперативном  управлении  органов  государственной  власти, органов  местного  самоуправления, государственных  внебюджетных  фондов  и  созданных  ими  учреждений ( за  исключением  имущества  автономных  учреждений)</t>
  </si>
  <si>
    <t>1 11  05035 05 0000 120</t>
  </si>
  <si>
    <t>Доходы  от  сдачи  в  аренду  имущества, находящегося  в  оперативном  управлении  органов  управления  муниципальных  районов  и  созданных  ими  учреждений ( за  исключением  муниципальных  автономных  учреждений)</t>
  </si>
  <si>
    <t>1 11 09045 05 0000 120</t>
  </si>
  <si>
    <t>Прочие  поступления  от  использования  имущества, находящегося  в  собственности  муниципальных  районов (за  исключением  имущества  муниципальных  автономных  учреждений, а  также  имущества  муниципальных  унитарных  предприятий, в  том  числе  казенных)</t>
  </si>
  <si>
    <t>1 12 00000 00 0000 000</t>
  </si>
  <si>
    <t>Платежи при пользовании природными ресурсами</t>
  </si>
  <si>
    <t>1 12  010 10  01 0000 120</t>
  </si>
  <si>
    <t>Плата за выбросы загрязняющих веществ в атмосферный воздух стационарными объектами</t>
  </si>
  <si>
    <t>1 12 01020 01 0000 120</t>
  </si>
  <si>
    <t>Плата за выбросы загрязняющих веществ в атмосферный воздух передвижными объектами объектами</t>
  </si>
  <si>
    <t>1 12 01030 01 0000 120</t>
  </si>
  <si>
    <t>Плата за выбросы загрязняющих веществ в водные объекты</t>
  </si>
  <si>
    <t>1 12 01040 01 0000 120</t>
  </si>
  <si>
    <t>Плата за размещение отходов производства и потребления</t>
  </si>
  <si>
    <t>1 12 01050 01 0000 120</t>
  </si>
  <si>
    <t>Плата за иные виды негативного воздействия на окружающую среду</t>
  </si>
  <si>
    <t>1 13 00000 00 0000 000</t>
  </si>
  <si>
    <t>Доходы  от  оказания  платных  услуг  и  компенсации  затрат  государства</t>
  </si>
  <si>
    <t>1 13 01995 05 0000 130</t>
  </si>
  <si>
    <t>Прочие доходы от оказания платных услуг (работ) получателями средств бюджетов муниципальных районов</t>
  </si>
  <si>
    <t>1 13 02065 05 0000 130</t>
  </si>
  <si>
    <t>Доходы, поступающие в порядке возмещения расходов, понесенных в связи с эксплуатацией имущества муниципальных районов</t>
  </si>
  <si>
    <t>1 13 02995 05 0000 130</t>
  </si>
  <si>
    <t>Прочие  доходы  от  компенсации  затрат  бюджетов  муниципальных  районов</t>
  </si>
  <si>
    <t>1 14 00000 00 0000 000</t>
  </si>
  <si>
    <t>Доходы от продажи материальных и нематериальных активов</t>
  </si>
  <si>
    <t>1 14 02000 00  0000 000</t>
  </si>
  <si>
    <t>Доходы от реализации имущества, находящегося в государственной и муниципальной собственности     ( за  исключением  имущества  автономных  учреждений, а  также  имущества  государственных  и  муниципальных  унитарных  предприятий, в  том  числе  казенных)</t>
  </si>
  <si>
    <t>1 14 02050 05 0000 410</t>
  </si>
  <si>
    <t>Доходы от реализации  имущества, находящегося в  собственности  муниципальных районов(за  исключением  имущества  муниципальных  автономных  учреждений, а  также  имущества  муниципальных  унитарных  предприятий, в  том  числе  казенных), в  части  реализации  основных  средств  по  указанному  имуществу</t>
  </si>
  <si>
    <t>1 14 02053 05 0000 410</t>
  </si>
  <si>
    <t>Доходы  от  реализации  иного  имущества, находящегося  в  собственности  муниципальных  районов( в  части  реализации  основных  средств  по  указанному  имуществу)</t>
  </si>
  <si>
    <t>1 14 06025 05 0000 430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</si>
  <si>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</si>
  <si>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114 02050 05 0000 440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</si>
  <si>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иуществу</t>
  </si>
  <si>
    <t>1 14 02052 05 0000 440</t>
  </si>
  <si>
    <t>Доходы от реализации имущества, находящегося в оперативном управлении учреждений, находящихся в ведении органов местного самоуправления муниципальных районов ( 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</si>
  <si>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1 14 06013 00 0000 430</t>
  </si>
  <si>
    <t>Доходы от продажи земельных участков , государственная собственность на которые неразграничена и которые расположены в границах  поселений</t>
  </si>
  <si>
    <t>1 14 06013 05 0000 430</t>
  </si>
  <si>
    <t>Доходы от продажи земельных участков , государственная собственность на которые неразграничена и которые расположены в границах сельских поселений и межселенных территорий муниципалных районов</t>
  </si>
  <si>
    <t>1 14 06013 10 0000 430</t>
  </si>
  <si>
    <t>Доходы от продажи земельных участков , государственная собственность на которые неразграничена и которые расположены в границах сельских поселений</t>
  </si>
  <si>
    <t>1 14 06013 13 0000 430</t>
  </si>
  <si>
    <t>Доходы от продажи земельных участков , государственная собственность на которые неразграничена и которые расположены в границах городских поселений</t>
  </si>
  <si>
    <t>1 14 06313 00 0000 430</t>
  </si>
  <si>
    <t xml:space="preserve">Плата за увеличение площади земельных участков, находящихся в частной собственности, в резултате перераспределения таких земельных участков и земель (или) земельных участков,государственная собственность на которые не разграничена </t>
  </si>
  <si>
    <t>1 14 06313 10 0000 430</t>
  </si>
  <si>
    <t>Плата за увеличение площади земельных участков, находящихся в частной собственности, в резултате перераспределения таких земельных участков и земель (или) земельных участков,государственная собственность на которые не разграничена и которые расположены в границах сельских поселений</t>
  </si>
  <si>
    <t>1 16 00000 00 0000 000</t>
  </si>
  <si>
    <t>Штрафы, санкции, возмещение ущерба</t>
  </si>
  <si>
    <t>1 16 03010010000140</t>
  </si>
  <si>
    <t>Денежные взыскания (штрафы)за нарушения законодательства о налогах и сборах</t>
  </si>
  <si>
    <t>1 16 03030 01 0000 140</t>
  </si>
  <si>
    <t>1 16 08010 01 0000 140</t>
  </si>
  <si>
    <t>Денежные взыскания (штрафы) за административные правонарушения в области государственного регулирования производства этилового спирта, алкогольной, спиртосодержащей   продукции</t>
  </si>
  <si>
    <t>1 16 08020 01 0000 140</t>
  </si>
  <si>
    <t>Денежные взыскания (штрафы) за административные правонарушения в области государственного регулирования производства табачной продукции</t>
  </si>
  <si>
    <t>1 16 25030 01 0000 140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</si>
  <si>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</si>
  <si>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1 16 21050 05 0000 140</t>
  </si>
  <si>
    <t>Денежные взыскания (штрафы) и иные суммы, взыскиваемые с лиц, виновных в совершении преступлений, и в возмещение ущерба имущества, зачисляемые в бюджеты муницииальных районов</t>
  </si>
  <si>
    <t>1 16 23051 05 0000 140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</si>
  <si>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муниципальных районов</t>
  </si>
  <si>
    <t>1 16 25020 01 0000 140</t>
  </si>
  <si>
    <t>Денежные взыскания (штрафы) за нарушение законодательства Российской Федерации об особо охраняемых природных территориях</t>
  </si>
  <si>
    <t>1 16 25060 01 0000 140</t>
  </si>
  <si>
    <t>Денежные взыскания ( штрафы) за нарушение земельного законодательства</t>
  </si>
  <si>
    <t>1 16 25050 01 0000 140</t>
  </si>
  <si>
    <t>Денежные взыскания (штрафы) за нарушение законодательства в области охраны окружающей среды</t>
  </si>
  <si>
    <t>116 33050 05 0000 140</t>
  </si>
  <si>
    <t>Денежные взыскания(штрафы)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</si>
  <si>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1  16 28000 01 0000 140</t>
  </si>
  <si>
    <t>Денежные взыскания (штрафы) за нарушение законодательства в области  обеспечения санитарно-эпидемиологического благополучия  человека и законодательства в сфере защиты прав потребителей</t>
  </si>
  <si>
    <t>1 16 35030 05 0000 140</t>
  </si>
  <si>
    <t>Суммы по искам о возмещении вреда,причиненного окружвющей среде,подлежащие зачислению в бюджеты муниципальных районов</t>
  </si>
  <si>
    <t>1 16 43000 01 0000 140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</si>
  <si>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</si>
  <si>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116 90050 05 0000 140</t>
  </si>
  <si>
    <t>Прочие поступления от денежных взысканий (штрафов) и иных сумм в возмещение ущерба, зачисляемые в  бюджеты муниципальных районов</t>
  </si>
  <si>
    <t>1 17 00000 00 0000 000</t>
  </si>
  <si>
    <t>Прочие неналоговые доходы</t>
  </si>
  <si>
    <t>1 17 01050 05 0000 180</t>
  </si>
  <si>
    <t>Невыясненные поступления,зачисляемые в бюджеты муниципальных районов</t>
  </si>
  <si>
    <t>1 17 05050 05 0000 180</t>
  </si>
  <si>
    <t>Прочие неналоговые доходы бюджетов муниципальных районов</t>
  </si>
  <si>
    <t>Итого  неналоговые  доходы</t>
  </si>
  <si>
    <t>ИТОГО  НАЛОГОВЫЕ И НЕНАЛОГОВЫЕ ДОХОДЫ</t>
  </si>
  <si>
    <t>2 00 00000 00 0000 000</t>
  </si>
  <si>
    <t>Безвозмездные поступления</t>
  </si>
  <si>
    <t>2 02 00000 00 0000 000</t>
  </si>
  <si>
    <t>Безвозмездные поступления от бюджетов бюджетной системы РФ</t>
  </si>
  <si>
    <t>2 02 10000 00 0000 151</t>
  </si>
  <si>
    <t>Дотации бюджетам  бюджетной системы Российской Федерации</t>
  </si>
  <si>
    <t>2 02 15001 05 0000 151</t>
  </si>
  <si>
    <t>Дотации бюджетам муниципальных районов на выравнивание бюджетной обеспеченноти</t>
  </si>
  <si>
    <t>2 02 15002 05 000 151</t>
  </si>
  <si>
    <t>Дотации бюджетам муниципальных районов на подержку мер по обеспенчению сбалансированности бюджетов</t>
  </si>
  <si>
    <t>2 02 20000 00 0000 151</t>
  </si>
  <si>
    <t>Субсидии - всего,                                                                                             в  том  числе:</t>
  </si>
  <si>
    <t>202 02215 05 0000 151</t>
  </si>
  <si>
    <t>Субсидии бюджетам муниципального района на создание в общеобразовательных организациях,расположенных в сельской местности,условий для занятий физической культурой и спортом</t>
  </si>
  <si>
    <t>202 20051 05 0000 151</t>
  </si>
  <si>
    <t>Субсидии бюджетам мунициальных районов на реализацию федеральных целевых программ</t>
  </si>
  <si>
    <t>202 20077 05 0000 151</t>
  </si>
  <si>
    <t>Субсидии бюджетам муницпальных районов на софинансирование капитальных вложений в объекты муниципальной собственности всего,                                                                                                                                             в т.ч.:</t>
  </si>
  <si>
    <t>202 25519 05 0000 151</t>
  </si>
  <si>
    <t>Субсидия бюджетам муниципальных районов на поддержку отрасли культуры (субсидии бюджетам муниципальных районов на комплектование книжных фондов библиотек муниципальных образований)</t>
  </si>
  <si>
    <t>2 02 29999 05 0000 151</t>
  </si>
  <si>
    <t xml:space="preserve">Прочие субсидии бюджетам муниципальных районов -всего. в т.ч.: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</si>
  <si>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Субсидии бюджетам муниципальных районов и городских округов Ивановской области на софинансирование расходов, связанных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</t>
  </si>
  <si>
    <t>Субсидии бюджетам муниципальных районов на софинансирование расходов по организации отдыха детей в каникулярное время в части организации двухразового питания в лагерях дневного пребывания на 2015 год и на плановый период 2016 и 2017 годов</t>
  </si>
  <si>
    <t>Субсидии бюджетам муниципальных образований на организацию водоснабжения населения в рамках иных непрограммных мероприятий по наказам избирателей депутатам Ивановской областной Думы на 2017 год</t>
  </si>
  <si>
    <t>Субсидии бюджетам муниципальных образований на софинансирование расходов, связанных с поэтапным доведением средней заработной платы работникам культуры муниципальных учреждений культуры Иванвской области до средней заработной платы в Ивановской области</t>
  </si>
  <si>
    <t>2 02 30000 00 0000 151</t>
  </si>
  <si>
    <t>Субвенции  - всего,                                                                                          в том числе:</t>
  </si>
  <si>
    <t>202 03007 05 0000 151</t>
  </si>
  <si>
    <t>Субвенции бюджетам муниципальных районов на составление(изменение)списков кандидатов в присяжные заседатели федеральных судов общей юрисдикции в Российской Федерации</t>
  </si>
  <si>
    <t>2 02 30024 05 0000 151</t>
  </si>
  <si>
    <t xml:space="preserve">Субвенции бюджетам муниципальных районов на  выполнение передаваемых полномочий субъектов РФ -всего, из них:                                                                                                  </t>
  </si>
  <si>
    <t>Субвенции бюджетам муниципальных районов городских округов на осуществление отдельных государственных полномочий Ивановской области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чати организации проведения мероприятий по отлову и содержанию безнадзорных животных на 2017 год и на плановый период 2018 и 2019 годов</t>
  </si>
  <si>
    <t>2 02 39999 05 0000 151</t>
  </si>
  <si>
    <t>Прочие субвенции бюджетам муниципальных районов-всего, из них:</t>
  </si>
  <si>
    <t>Субвенции бюджетам муниципальных районов и городских округов на обеспечение государственных гарантий прав праждан на получение общедоступного и бесплатного дошкольного, начального общего, основного общего, среднего (полного) общего образования в муниципальных общеобразовательныз организациях, включая расходы на оплату труда, на учебники и учебные, учебно-наглядные пособия,технические средства обучения, игры, игрушки (за исключением расходов на содержание зданий и оплату коммунальных услуг) на 2017 год и на плановый период 2018 и 2019 годов</t>
  </si>
  <si>
    <t>Субвенции бюджетам муниципльных районов и городских округов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на учебники и учебные, учебно-наглядные пособия, технические средства обучения, игры,игрушки (за исключением расходов на содержание зданий и оплату коммунальных услуг) на 2017 год и на плановый период 2018 и 2019 годов</t>
  </si>
  <si>
    <t>2 02 40000 00 0000 151</t>
  </si>
  <si>
    <t>Иные межбюджетные трансферты</t>
  </si>
  <si>
    <t>2 02 40014 05 0000 151</t>
  </si>
  <si>
    <t>Межбюджетные трансферты, передаваемые  бюджетам муниципальных районов  из бюджетов поселений на осуществление части полномочий по решению вопросов  местного значения в соответствии с заключенными соглашениями</t>
  </si>
  <si>
    <t>2 07 00000 00 0000 000</t>
  </si>
  <si>
    <t>Прочие безвозмездные оступления</t>
  </si>
  <si>
    <t xml:space="preserve">                                                                                               </t>
  </si>
  <si>
    <t>2 07 05030 05 0000 180</t>
  </si>
  <si>
    <t>Прочие безвозмезмездные поступления в бюджеты муниципальных районов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</si>
  <si>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</si>
  <si>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</si>
  <si>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2 19 60010 05 0000 151</t>
  </si>
  <si>
    <t>Взврат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</si>
  <si>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ВСЕГО ДОХОДОВ</t>
  </si>
  <si>
    <t>Всего доходов без учета возврата остатков субсидий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</si>
  <si>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</si>
  <si>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</si>
  <si>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2 18 00000 00 0000 000</t>
  </si>
  <si>
    <t>2 18 60010 05 0000 151</t>
  </si>
  <si>
    <t>Субсидии бюджетам муниципальных районов и городских округов Ивановской бласти на 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области, на 2018 год и на плановый период 2019 и 2020 годов</t>
  </si>
  <si>
    <t xml:space="preserve">Субсидии бюджетам муниципальных районов и городских округов Ивановской области на укрепление материально-технической базы муниципальных образовательных организаций Ивановской области в рамках иных непрограммных мероприятий понаказам избирателей депутатам Ивановской областной Думы </t>
  </si>
  <si>
    <t xml:space="preserve">Субсидии бюджетам городских округов и муниципальных районов Ивановской области на софинансирование расходов по обеспечению функционирования многофункциональных центров предоставления государственных и муниципальных услуг </t>
  </si>
  <si>
    <t>Субсидии бюджетам муниципальных районов и городских округов Ивановской области на софинансирование расходов,связанных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</t>
  </si>
  <si>
    <t>Субвенции бюджетам муниципальных районов и городских округов Ивановской области на осуществление отдельных государственных полномочий в сфере административных правонарушений на 2018 год и на плановый период 2019 и 2020 годов</t>
  </si>
  <si>
    <t>Субвенции бюджетам муниципальных районов и городских округов на осуществление полномочий по созданию и организации деятельности комиссий по делам несовершеннолетних и защите их прав на 2018 год и на плановый период 2019 и 2020 годов</t>
  </si>
  <si>
    <t>Субвенции бюджетам муниципальных районов и городский округов на осуществление переданных органам местного самоуправления 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образовательных организациях и детьми. нуждающимися в длительном лечении, в муниципальных дошкольных образовательных организациях. осуществляющих оздоровление, на 2018 год  и на плановый период 2019 и 2020 годов</t>
  </si>
  <si>
    <t>Субвенции бюджетам муниципальных районов и городских округов Ивановской области на осуществление переданных органам местного самоуправления государственных полномочий по выплате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образования, на 2018 год и на плановый период 2019 и 2020 годов (КЦ 00801)</t>
  </si>
  <si>
    <t>субвенции бюджетам муниципальных районов и городских округов на осуществление переданных государственных полномочий на организацию двукхразового питания детей-сирот и детей, находящихся в трудной жизненной ситуации, в лагерях дневного пребывания на 2018 год и на плановый период 2019 и 2020 годов</t>
  </si>
  <si>
    <t>Субвенции бюджетам муниципальных районов городских округов на осуществление отдельных государственных полномочий Ивановской области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чати организации проведения мероприятий по содержанию сибиреязвенных скотомогильников на 2018 год и на плановый период 2019 и 2020 годов</t>
  </si>
  <si>
    <t>202 35120 05 0000 151</t>
  </si>
  <si>
    <t>Субвенции бюджетам муниципальных районов на осуществление полномочий по сотавлению (изменению) списков кандидатов в присяжные заседатели федеральных судов общей юрисдикции в Российской Федерации</t>
  </si>
  <si>
    <t xml:space="preserve">Исполнение  доходной  части бюджета                                                                                                                                                                                                                                                             Заволжского муниципального района   за   январь-март   2018 года                                                                                                                                                                        </t>
  </si>
  <si>
    <t>Годовой  план                                                                                                                                                                                                                                                                                     ( по  состоянию  на  01.04.2018)                   (руб.)</t>
  </si>
  <si>
    <t>Исполнено на 01.04.2018 (руб)</t>
  </si>
  <si>
    <t>Исполнено  на 01.04.2017 (руб.)</t>
  </si>
  <si>
    <t>1 13 02995 05 0136 130</t>
  </si>
  <si>
    <t>Прочие  доходы  от  компенсации  затрат  бюджетов  муниципальных  районов (доходы от возврата дебиторской задолженности прошлых лет)</t>
  </si>
  <si>
    <t>Субсидии бюджетам муниципальных образований Ивановской области на разработку (корректиовку) проектной документации и газификацию населенных пунктов, объектов социальной инфраструктуры Ивановской области в рамках подпрограммы "Развитие газификации Ивановской области" государственной программы Ивановской области "Обеспечение доступным и комфортным жильем населения Ивановской области" в 2018-2020 годах,</t>
  </si>
  <si>
    <t>202 25497 05 0000 151</t>
  </si>
  <si>
    <t>Субсидии бюджетам муниципальных районов на реализацию мероприятий по обеспечению жильем молодых семей</t>
  </si>
  <si>
    <t>Субсидии бюджетам муниципальных образований на разработку проектной документации и газификацию населенных пунктов Ивановской области в рамках подпрограммы "Развитие газификации Ивановской области" государственной программы Ивановской области "Обеспечение доступным и комфортным жильем  населения Ивановской области"в т2018-2020 годах,</t>
  </si>
  <si>
    <t>- Корректировка проектной документации на строительство распределительных газопроводов с.Заречный,д.мартыниха,д.Шерониха,д.Чеганово в Заволжском районе Ивановской области</t>
  </si>
  <si>
    <t>Доходы бюджетов бюджетной системы Росийской Федерации от возврата бюджетами бюджетной системы Российской Федерации и организациями остатков субсидий,субвенций и иных межбюджетных трансфертов, имеющих целевое назначение, прошлых лет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</si>
  <si>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назначение,прошлых лет из бюджетов поселений</t>
  </si>
  <si>
    <t>- строительство распределительных газопроводов с.Заречный,д. Мартыниха,д.Шерониха, д.Чеганово в Заволжском районе Ивановской области (1 этап- газификация с.Заречный)</t>
  </si>
</sst>
</file>

<file path=xl/styles.xml><?xml version="1.0" encoding="utf-8"?>
<styleSheet xmlns="http://schemas.openxmlformats.org/spreadsheetml/2006/main">
  <numFmts count="5"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_(* #,##0.00000_);_(* \(#,##0.00000\);_(* &quot;-&quot;??_);_(@_)"/>
    <numFmt numFmtId="167" formatCode="_(* #,##0.0_);_(* \(#,##0.0\);_(* &quot;-&quot;??_);_(@_)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u/>
      <sz val="12"/>
      <name val="Times New Roman"/>
      <family val="1"/>
      <charset val="204"/>
    </font>
    <font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justify"/>
    </xf>
    <xf numFmtId="43" fontId="3" fillId="0" borderId="0" xfId="0" applyNumberFormat="1" applyFont="1" applyAlignment="1">
      <alignment horizontal="center" vertical="justify"/>
    </xf>
    <xf numFmtId="0" fontId="4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 wrapText="1"/>
    </xf>
    <xf numFmtId="164" fontId="3" fillId="2" borderId="3" xfId="1" applyNumberFormat="1" applyFont="1" applyFill="1" applyBorder="1" applyAlignment="1">
      <alignment horizontal="right" vertical="top" wrapText="1"/>
    </xf>
    <xf numFmtId="164" fontId="3" fillId="2" borderId="3" xfId="1" applyNumberFormat="1" applyFont="1" applyFill="1" applyBorder="1" applyAlignment="1">
      <alignment horizontal="right" vertical="justify"/>
    </xf>
    <xf numFmtId="165" fontId="3" fillId="2" borderId="3" xfId="0" applyNumberFormat="1" applyFont="1" applyFill="1" applyBorder="1" applyAlignment="1">
      <alignment horizontal="right" vertical="top" wrapText="1"/>
    </xf>
    <xf numFmtId="2" fontId="3" fillId="2" borderId="3" xfId="0" applyNumberFormat="1" applyFont="1" applyFill="1" applyBorder="1" applyAlignment="1">
      <alignment horizontal="right" vertical="justify"/>
    </xf>
    <xf numFmtId="43" fontId="3" fillId="2" borderId="3" xfId="1" applyFont="1" applyFill="1" applyBorder="1" applyAlignment="1">
      <alignment horizontal="right" vertical="top" wrapText="1"/>
    </xf>
    <xf numFmtId="2" fontId="3" fillId="2" borderId="3" xfId="0" applyNumberFormat="1" applyFont="1" applyFill="1" applyBorder="1" applyAlignment="1">
      <alignment horizontal="right" vertical="top" wrapText="1"/>
    </xf>
    <xf numFmtId="43" fontId="3" fillId="2" borderId="3" xfId="1" applyFont="1" applyFill="1" applyBorder="1" applyAlignment="1">
      <alignment horizontal="right" vertical="justify"/>
    </xf>
    <xf numFmtId="0" fontId="3" fillId="2" borderId="3" xfId="0" applyFont="1" applyFill="1" applyBorder="1" applyAlignment="1">
      <alignment horizontal="justify" vertical="top" wrapText="1"/>
    </xf>
    <xf numFmtId="0" fontId="3" fillId="2" borderId="3" xfId="0" applyFont="1" applyFill="1" applyBorder="1" applyAlignment="1">
      <alignment wrapText="1"/>
    </xf>
    <xf numFmtId="164" fontId="6" fillId="2" borderId="3" xfId="1" applyNumberFormat="1" applyFont="1" applyFill="1" applyBorder="1" applyAlignment="1">
      <alignment horizontal="right" vertical="top" wrapText="1"/>
    </xf>
    <xf numFmtId="2" fontId="6" fillId="2" borderId="3" xfId="1" applyNumberFormat="1" applyFont="1" applyFill="1" applyBorder="1" applyAlignment="1">
      <alignment horizontal="right" vertical="justify" wrapText="1"/>
    </xf>
    <xf numFmtId="0" fontId="7" fillId="2" borderId="3" xfId="0" applyFont="1" applyFill="1" applyBorder="1" applyAlignment="1">
      <alignment horizontal="justify" vertical="top" wrapText="1"/>
    </xf>
    <xf numFmtId="49" fontId="7" fillId="2" borderId="3" xfId="0" applyNumberFormat="1" applyFont="1" applyFill="1" applyBorder="1" applyAlignment="1">
      <alignment horizontal="justify" vertical="top" wrapText="1"/>
    </xf>
    <xf numFmtId="0" fontId="3" fillId="2" borderId="3" xfId="0" applyFont="1" applyFill="1" applyBorder="1" applyAlignment="1">
      <alignment horizontal="left" vertical="top" wrapText="1"/>
    </xf>
    <xf numFmtId="49" fontId="3" fillId="2" borderId="3" xfId="0" applyNumberFormat="1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wrapText="1"/>
    </xf>
    <xf numFmtId="2" fontId="9" fillId="2" borderId="3" xfId="1" applyNumberFormat="1" applyFont="1" applyFill="1" applyBorder="1" applyAlignment="1">
      <alignment horizontal="right" vertical="justify" wrapText="1"/>
    </xf>
    <xf numFmtId="0" fontId="3" fillId="2" borderId="5" xfId="0" applyFont="1" applyFill="1" applyBorder="1" applyAlignment="1">
      <alignment horizontal="center" vertical="top" wrapText="1"/>
    </xf>
    <xf numFmtId="49" fontId="3" fillId="2" borderId="5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4" fillId="0" borderId="0" xfId="0" applyFont="1"/>
    <xf numFmtId="43" fontId="4" fillId="0" borderId="0" xfId="0" applyNumberFormat="1" applyFont="1"/>
    <xf numFmtId="0" fontId="4" fillId="2" borderId="6" xfId="0" applyFont="1" applyFill="1" applyBorder="1"/>
    <xf numFmtId="0" fontId="5" fillId="0" borderId="0" xfId="0" applyFont="1"/>
    <xf numFmtId="164" fontId="4" fillId="0" borderId="0" xfId="1" applyNumberFormat="1" applyFont="1"/>
    <xf numFmtId="0" fontId="10" fillId="2" borderId="5" xfId="0" applyFont="1" applyFill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2" borderId="3" xfId="0" applyFont="1" applyFill="1" applyBorder="1" applyAlignment="1">
      <alignment horizontal="justify" vertical="top" wrapText="1"/>
    </xf>
    <xf numFmtId="2" fontId="6" fillId="2" borderId="3" xfId="1" applyNumberFormat="1" applyFont="1" applyFill="1" applyBorder="1" applyAlignment="1">
      <alignment horizontal="right" vertical="top" wrapText="1"/>
    </xf>
    <xf numFmtId="0" fontId="7" fillId="2" borderId="5" xfId="0" applyFont="1" applyFill="1" applyBorder="1" applyAlignment="1">
      <alignment horizontal="center" vertical="top" wrapText="1"/>
    </xf>
    <xf numFmtId="164" fontId="7" fillId="2" borderId="3" xfId="1" applyNumberFormat="1" applyFont="1" applyFill="1" applyBorder="1" applyAlignment="1">
      <alignment horizontal="right" vertical="top" wrapText="1"/>
    </xf>
    <xf numFmtId="2" fontId="9" fillId="2" borderId="3" xfId="1" applyNumberFormat="1" applyFont="1" applyFill="1" applyBorder="1" applyAlignment="1">
      <alignment horizontal="right" vertical="top" wrapText="1"/>
    </xf>
    <xf numFmtId="0" fontId="3" fillId="2" borderId="6" xfId="0" applyFont="1" applyFill="1" applyBorder="1" applyAlignment="1">
      <alignment horizontal="center"/>
    </xf>
    <xf numFmtId="0" fontId="11" fillId="2" borderId="3" xfId="0" applyFont="1" applyFill="1" applyBorder="1"/>
    <xf numFmtId="164" fontId="6" fillId="2" borderId="3" xfId="1" applyNumberFormat="1" applyFont="1" applyFill="1" applyBorder="1" applyAlignment="1">
      <alignment horizontal="right"/>
    </xf>
    <xf numFmtId="165" fontId="3" fillId="2" borderId="3" xfId="0" applyNumberFormat="1" applyFont="1" applyFill="1" applyBorder="1" applyAlignment="1">
      <alignment horizontal="right" vertical="justify"/>
    </xf>
    <xf numFmtId="164" fontId="6" fillId="2" borderId="3" xfId="1" applyNumberFormat="1" applyFont="1" applyFill="1" applyBorder="1" applyAlignment="1">
      <alignment horizontal="right" vertical="justify"/>
    </xf>
    <xf numFmtId="164" fontId="2" fillId="2" borderId="3" xfId="1" applyNumberFormat="1" applyFont="1" applyFill="1" applyBorder="1" applyAlignment="1">
      <alignment horizontal="right" vertical="top" wrapText="1"/>
    </xf>
    <xf numFmtId="0" fontId="11" fillId="2" borderId="3" xfId="0" applyFont="1" applyFill="1" applyBorder="1" applyAlignment="1">
      <alignment horizontal="justify" vertical="top" wrapText="1"/>
    </xf>
    <xf numFmtId="0" fontId="10" fillId="2" borderId="3" xfId="0" applyFont="1" applyFill="1" applyBorder="1" applyAlignment="1">
      <alignment horizontal="justify" vertical="top" wrapText="1"/>
    </xf>
    <xf numFmtId="164" fontId="10" fillId="2" borderId="3" xfId="1" applyNumberFormat="1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166" fontId="7" fillId="2" borderId="3" xfId="1" applyNumberFormat="1" applyFont="1" applyFill="1" applyBorder="1" applyAlignment="1">
      <alignment horizontal="right" vertical="top" wrapText="1"/>
    </xf>
    <xf numFmtId="167" fontId="7" fillId="2" borderId="3" xfId="1" applyNumberFormat="1" applyFont="1" applyFill="1" applyBorder="1" applyAlignment="1">
      <alignment horizontal="right" vertical="top" wrapText="1"/>
    </xf>
    <xf numFmtId="0" fontId="10" fillId="2" borderId="3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justify"/>
    </xf>
    <xf numFmtId="0" fontId="6" fillId="3" borderId="5" xfId="0" applyFont="1" applyFill="1" applyBorder="1" applyAlignment="1">
      <alignment wrapText="1"/>
    </xf>
    <xf numFmtId="164" fontId="6" fillId="3" borderId="7" xfId="1" applyNumberFormat="1" applyFont="1" applyFill="1" applyBorder="1"/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/>
    <xf numFmtId="0" fontId="3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justify" wrapText="1"/>
    </xf>
    <xf numFmtId="0" fontId="4" fillId="0" borderId="3" xfId="0" applyFont="1" applyBorder="1" applyAlignment="1">
      <alignment vertical="justify" wrapText="1"/>
    </xf>
    <xf numFmtId="0" fontId="4" fillId="0" borderId="3" xfId="0" applyFont="1" applyBorder="1" applyAlignment="1">
      <alignment horizontal="center" vertical="justify" wrapText="1"/>
    </xf>
    <xf numFmtId="0" fontId="4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2"/>
  <sheetViews>
    <sheetView tabSelected="1" workbookViewId="0">
      <selection activeCell="A143" sqref="A143"/>
    </sheetView>
  </sheetViews>
  <sheetFormatPr defaultRowHeight="15"/>
  <cols>
    <col min="1" max="1" width="25.85546875" style="29" customWidth="1"/>
    <col min="2" max="2" width="87" style="29" customWidth="1"/>
    <col min="3" max="3" width="21.5703125" style="29" customWidth="1"/>
    <col min="4" max="4" width="19.85546875" style="29" customWidth="1"/>
    <col min="5" max="5" width="13.7109375" style="2" customWidth="1"/>
    <col min="6" max="6" width="21.28515625" style="2" customWidth="1"/>
    <col min="7" max="16384" width="9.140625" style="29"/>
  </cols>
  <sheetData>
    <row r="1" spans="1:11" ht="51.75" customHeight="1" thickBot="1">
      <c r="B1" s="59" t="s">
        <v>240</v>
      </c>
      <c r="C1" s="60"/>
      <c r="D1" s="60"/>
      <c r="E1" s="60"/>
      <c r="F1" s="60"/>
    </row>
    <row r="2" spans="1:11" ht="15" customHeight="1">
      <c r="A2" s="61" t="s">
        <v>0</v>
      </c>
      <c r="B2" s="64" t="s">
        <v>1</v>
      </c>
      <c r="C2" s="66" t="s">
        <v>241</v>
      </c>
      <c r="D2" s="68" t="s">
        <v>242</v>
      </c>
      <c r="E2" s="69" t="s">
        <v>2</v>
      </c>
      <c r="F2" s="68" t="s">
        <v>243</v>
      </c>
    </row>
    <row r="3" spans="1:11">
      <c r="A3" s="62"/>
      <c r="B3" s="65"/>
      <c r="C3" s="67"/>
      <c r="D3" s="67"/>
      <c r="E3" s="69"/>
      <c r="F3" s="70"/>
    </row>
    <row r="4" spans="1:11" ht="15.75" thickBot="1">
      <c r="A4" s="63"/>
      <c r="B4" s="65"/>
      <c r="C4" s="67"/>
      <c r="D4" s="67"/>
      <c r="E4" s="69"/>
      <c r="F4" s="70"/>
    </row>
    <row r="5" spans="1:11" ht="16.5" thickBot="1">
      <c r="A5" s="34"/>
      <c r="B5" s="35" t="s">
        <v>3</v>
      </c>
      <c r="C5" s="67"/>
      <c r="D5" s="67"/>
      <c r="E5" s="69"/>
      <c r="F5" s="67"/>
    </row>
    <row r="6" spans="1:11" ht="16.5" thickBot="1">
      <c r="A6" s="34"/>
      <c r="B6" s="36">
        <v>1</v>
      </c>
      <c r="C6" s="4">
        <v>2</v>
      </c>
      <c r="D6" s="4">
        <v>3</v>
      </c>
      <c r="E6" s="5">
        <v>4</v>
      </c>
      <c r="F6" s="4">
        <v>5</v>
      </c>
    </row>
    <row r="7" spans="1:11" ht="16.5" thickBot="1">
      <c r="A7" s="28" t="s">
        <v>4</v>
      </c>
      <c r="B7" s="37" t="s">
        <v>5</v>
      </c>
      <c r="C7" s="15">
        <f>C8</f>
        <v>27222000</v>
      </c>
      <c r="D7" s="15">
        <f>D8</f>
        <v>6036248.0299999993</v>
      </c>
      <c r="E7" s="38">
        <f>D7/C7*100</f>
        <v>22.174153368598926</v>
      </c>
      <c r="F7" s="15">
        <f>F8</f>
        <v>5265258.6099999994</v>
      </c>
    </row>
    <row r="8" spans="1:11" ht="18" customHeight="1" thickBot="1">
      <c r="A8" s="23" t="s">
        <v>6</v>
      </c>
      <c r="B8" s="37" t="s">
        <v>7</v>
      </c>
      <c r="C8" s="15">
        <f>C9+C10+C11+C12</f>
        <v>27222000</v>
      </c>
      <c r="D8" s="15">
        <f>D9+D10+D11+D12</f>
        <v>6036248.0299999993</v>
      </c>
      <c r="E8" s="38">
        <f>D8/C8*100</f>
        <v>22.174153368598926</v>
      </c>
      <c r="F8" s="15">
        <f>F9+F10+F11+F12</f>
        <v>5265258.6099999994</v>
      </c>
    </row>
    <row r="9" spans="1:11" ht="44.25" customHeight="1" thickBot="1">
      <c r="A9" s="23" t="s">
        <v>8</v>
      </c>
      <c r="B9" s="13" t="s">
        <v>9</v>
      </c>
      <c r="C9" s="6">
        <v>27050000</v>
      </c>
      <c r="D9" s="7">
        <v>5986197.8099999996</v>
      </c>
      <c r="E9" s="38">
        <f t="shared" ref="E9:E12" si="0">D9/C9*100</f>
        <v>22.130121293900185</v>
      </c>
      <c r="F9" s="7">
        <v>5214631.3</v>
      </c>
    </row>
    <row r="10" spans="1:11" ht="54.75" customHeight="1" thickBot="1">
      <c r="A10" s="23" t="s">
        <v>10</v>
      </c>
      <c r="B10" s="13" t="s">
        <v>11</v>
      </c>
      <c r="C10" s="6">
        <v>37000</v>
      </c>
      <c r="D10" s="6">
        <v>10300.14</v>
      </c>
      <c r="E10" s="38">
        <f t="shared" si="0"/>
        <v>27.838216216216217</v>
      </c>
      <c r="F10" s="6">
        <v>375</v>
      </c>
    </row>
    <row r="11" spans="1:11" ht="33" customHeight="1" thickBot="1">
      <c r="A11" s="23" t="s">
        <v>12</v>
      </c>
      <c r="B11" s="13" t="s">
        <v>13</v>
      </c>
      <c r="C11" s="6">
        <v>95000</v>
      </c>
      <c r="D11" s="7">
        <v>14262.08</v>
      </c>
      <c r="E11" s="38">
        <f t="shared" si="0"/>
        <v>15.012715789473685</v>
      </c>
      <c r="F11" s="7">
        <v>50252.31</v>
      </c>
      <c r="K11" s="1"/>
    </row>
    <row r="12" spans="1:11" ht="42" customHeight="1" thickBot="1">
      <c r="A12" s="23" t="s">
        <v>14</v>
      </c>
      <c r="B12" s="13" t="s">
        <v>15</v>
      </c>
      <c r="C12" s="6">
        <v>40000</v>
      </c>
      <c r="D12" s="7">
        <v>25488</v>
      </c>
      <c r="E12" s="38">
        <f t="shared" si="0"/>
        <v>63.72</v>
      </c>
      <c r="F12" s="7">
        <v>0</v>
      </c>
    </row>
    <row r="13" spans="1:11" ht="16.5" thickBot="1">
      <c r="A13" s="39" t="s">
        <v>16</v>
      </c>
      <c r="B13" s="17" t="s">
        <v>17</v>
      </c>
      <c r="C13" s="40">
        <f>C14</f>
        <v>6336720.2199999997</v>
      </c>
      <c r="D13" s="40">
        <f>D14</f>
        <v>1501786.2100000002</v>
      </c>
      <c r="E13" s="38">
        <f>D13/C13*100</f>
        <v>23.699739894781093</v>
      </c>
      <c r="F13" s="40">
        <f>F14</f>
        <v>1488440.1099999999</v>
      </c>
    </row>
    <row r="14" spans="1:11" ht="16.5" thickBot="1">
      <c r="A14" s="23" t="s">
        <v>18</v>
      </c>
      <c r="B14" s="13" t="s">
        <v>19</v>
      </c>
      <c r="C14" s="6">
        <f t="shared" ref="C14:D14" si="1">C15+C16+C17+C18</f>
        <v>6336720.2199999997</v>
      </c>
      <c r="D14" s="6">
        <f t="shared" si="1"/>
        <v>1501786.2100000002</v>
      </c>
      <c r="E14" s="38">
        <f>D14/C14*100</f>
        <v>23.699739894781093</v>
      </c>
      <c r="F14" s="6">
        <f>F15+F16+F17+F18</f>
        <v>1488440.1099999999</v>
      </c>
    </row>
    <row r="15" spans="1:11" ht="43.5" customHeight="1" thickBot="1">
      <c r="A15" s="23" t="s">
        <v>20</v>
      </c>
      <c r="B15" s="13" t="s">
        <v>21</v>
      </c>
      <c r="C15" s="6">
        <v>2363680.7799999998</v>
      </c>
      <c r="D15" s="7">
        <v>618711.49</v>
      </c>
      <c r="E15" s="38">
        <f t="shared" ref="E15:E18" si="2">D15/C15*100</f>
        <v>26.175763463287964</v>
      </c>
      <c r="F15" s="7">
        <v>553560.23</v>
      </c>
    </row>
    <row r="16" spans="1:11" ht="55.5" customHeight="1" thickBot="1">
      <c r="A16" s="23" t="s">
        <v>22</v>
      </c>
      <c r="B16" s="13" t="s">
        <v>23</v>
      </c>
      <c r="C16" s="6">
        <v>18140.439999999999</v>
      </c>
      <c r="D16" s="7">
        <v>4170.8100000000004</v>
      </c>
      <c r="E16" s="38">
        <f t="shared" si="2"/>
        <v>22.991779692223567</v>
      </c>
      <c r="F16" s="7">
        <v>5532.67</v>
      </c>
    </row>
    <row r="17" spans="1:6" ht="39" thickBot="1">
      <c r="A17" s="23" t="s">
        <v>24</v>
      </c>
      <c r="B17" s="13" t="s">
        <v>25</v>
      </c>
      <c r="C17" s="6">
        <v>4320423.5</v>
      </c>
      <c r="D17" s="7">
        <v>1007827.13</v>
      </c>
      <c r="E17" s="38">
        <f t="shared" si="2"/>
        <v>23.32704490659307</v>
      </c>
      <c r="F17" s="7">
        <v>1030883.73</v>
      </c>
    </row>
    <row r="18" spans="1:6" ht="39" thickBot="1">
      <c r="A18" s="23" t="s">
        <v>26</v>
      </c>
      <c r="B18" s="13" t="s">
        <v>27</v>
      </c>
      <c r="C18" s="6">
        <v>-365524.5</v>
      </c>
      <c r="D18" s="7">
        <v>-128923.22</v>
      </c>
      <c r="E18" s="38">
        <f t="shared" si="2"/>
        <v>35.27074655734431</v>
      </c>
      <c r="F18" s="7">
        <v>-101536.52</v>
      </c>
    </row>
    <row r="19" spans="1:6" ht="16.5" thickBot="1">
      <c r="A19" s="28" t="s">
        <v>28</v>
      </c>
      <c r="B19" s="37" t="s">
        <v>29</v>
      </c>
      <c r="C19" s="15">
        <f>C20+C21+C22+C23+C24</f>
        <v>4920000</v>
      </c>
      <c r="D19" s="15">
        <f>D20+D21+D22+D23+D24</f>
        <v>1232376.3700000001</v>
      </c>
      <c r="E19" s="38">
        <f>D19/C19*100</f>
        <v>25.048300203252033</v>
      </c>
      <c r="F19" s="15">
        <f>F20+F21+F22+F23+F24</f>
        <v>1161266.53</v>
      </c>
    </row>
    <row r="20" spans="1:6" ht="16.5" thickBot="1">
      <c r="A20" s="23" t="s">
        <v>30</v>
      </c>
      <c r="B20" s="13" t="s">
        <v>31</v>
      </c>
      <c r="C20" s="6">
        <v>4550000</v>
      </c>
      <c r="D20" s="7">
        <v>1128486.3600000001</v>
      </c>
      <c r="E20" s="38">
        <f t="shared" ref="E20:E83" si="3">D20/C20*100</f>
        <v>24.801898021978026</v>
      </c>
      <c r="F20" s="7">
        <v>1055044.23</v>
      </c>
    </row>
    <row r="21" spans="1:6" ht="26.25" thickBot="1">
      <c r="A21" s="23" t="s">
        <v>32</v>
      </c>
      <c r="B21" s="13" t="s">
        <v>33</v>
      </c>
      <c r="C21" s="8">
        <v>0</v>
      </c>
      <c r="D21" s="9">
        <v>41.01</v>
      </c>
      <c r="E21" s="38"/>
      <c r="F21" s="9">
        <v>0</v>
      </c>
    </row>
    <row r="22" spans="1:6" ht="16.5" thickBot="1">
      <c r="A22" s="23" t="s">
        <v>34</v>
      </c>
      <c r="B22" s="13" t="s">
        <v>35</v>
      </c>
      <c r="C22" s="10">
        <v>70000</v>
      </c>
      <c r="D22" s="11">
        <v>8008</v>
      </c>
      <c r="E22" s="38">
        <f t="shared" si="3"/>
        <v>11.44</v>
      </c>
      <c r="F22" s="11">
        <v>45064.3</v>
      </c>
    </row>
    <row r="23" spans="1:6" ht="16.5" thickBot="1">
      <c r="A23" s="23" t="s">
        <v>36</v>
      </c>
      <c r="B23" s="13" t="s">
        <v>37</v>
      </c>
      <c r="C23" s="10">
        <v>0</v>
      </c>
      <c r="D23" s="9"/>
      <c r="E23" s="38"/>
      <c r="F23" s="9">
        <v>0</v>
      </c>
    </row>
    <row r="24" spans="1:6" ht="16.5" thickBot="1">
      <c r="A24" s="23" t="s">
        <v>38</v>
      </c>
      <c r="B24" s="13" t="s">
        <v>39</v>
      </c>
      <c r="C24" s="12">
        <f>C25</f>
        <v>300000</v>
      </c>
      <c r="D24" s="12">
        <f>D25</f>
        <v>95841</v>
      </c>
      <c r="E24" s="38">
        <f t="shared" si="3"/>
        <v>31.946999999999999</v>
      </c>
      <c r="F24" s="9">
        <f>F25</f>
        <v>61158</v>
      </c>
    </row>
    <row r="25" spans="1:6" ht="26.25" thickBot="1">
      <c r="A25" s="23" t="s">
        <v>40</v>
      </c>
      <c r="B25" s="13" t="s">
        <v>41</v>
      </c>
      <c r="C25" s="10">
        <v>300000</v>
      </c>
      <c r="D25" s="9">
        <v>95841</v>
      </c>
      <c r="E25" s="38">
        <f t="shared" si="3"/>
        <v>31.946999999999999</v>
      </c>
      <c r="F25" s="9">
        <v>61158</v>
      </c>
    </row>
    <row r="26" spans="1:6" ht="16.5" thickBot="1">
      <c r="A26" s="23" t="s">
        <v>42</v>
      </c>
      <c r="B26" s="37" t="s">
        <v>43</v>
      </c>
      <c r="C26" s="15">
        <f>C27</f>
        <v>0</v>
      </c>
      <c r="D26" s="15">
        <f t="shared" ref="D26:F27" si="4">D27</f>
        <v>0</v>
      </c>
      <c r="E26" s="41" t="e">
        <f t="shared" si="3"/>
        <v>#DIV/0!</v>
      </c>
      <c r="F26" s="15">
        <f t="shared" si="4"/>
        <v>0.23</v>
      </c>
    </row>
    <row r="27" spans="1:6" ht="16.5" thickBot="1">
      <c r="A27" s="23" t="s">
        <v>44</v>
      </c>
      <c r="B27" s="13" t="s">
        <v>45</v>
      </c>
      <c r="C27" s="6">
        <f>C28</f>
        <v>0</v>
      </c>
      <c r="D27" s="6"/>
      <c r="E27" s="41" t="e">
        <f t="shared" si="3"/>
        <v>#DIV/0!</v>
      </c>
      <c r="F27" s="6">
        <f t="shared" si="4"/>
        <v>0.23</v>
      </c>
    </row>
    <row r="28" spans="1:6" ht="26.25" thickBot="1">
      <c r="A28" s="23" t="s">
        <v>46</v>
      </c>
      <c r="B28" s="13" t="s">
        <v>47</v>
      </c>
      <c r="C28" s="6">
        <v>0</v>
      </c>
      <c r="D28" s="7">
        <v>0</v>
      </c>
      <c r="E28" s="41" t="e">
        <f t="shared" si="3"/>
        <v>#DIV/0!</v>
      </c>
      <c r="F28" s="7">
        <v>0.23</v>
      </c>
    </row>
    <row r="29" spans="1:6" ht="16.5" thickBot="1">
      <c r="A29" s="23" t="s">
        <v>48</v>
      </c>
      <c r="B29" s="17" t="s">
        <v>49</v>
      </c>
      <c r="C29" s="6">
        <f>C30</f>
        <v>100000</v>
      </c>
      <c r="D29" s="6">
        <f>D30</f>
        <v>0</v>
      </c>
      <c r="E29" s="38">
        <f t="shared" si="3"/>
        <v>0</v>
      </c>
      <c r="F29" s="6">
        <f>F30</f>
        <v>0</v>
      </c>
    </row>
    <row r="30" spans="1:6" ht="16.5" thickBot="1">
      <c r="A30" s="23" t="s">
        <v>50</v>
      </c>
      <c r="B30" s="13" t="s">
        <v>51</v>
      </c>
      <c r="C30" s="6">
        <v>100000</v>
      </c>
      <c r="D30" s="7">
        <v>0</v>
      </c>
      <c r="E30" s="38">
        <f t="shared" si="3"/>
        <v>0</v>
      </c>
      <c r="F30" s="7">
        <v>0</v>
      </c>
    </row>
    <row r="31" spans="1:6" ht="16.5" thickBot="1">
      <c r="A31" s="27" t="s">
        <v>52</v>
      </c>
      <c r="B31" s="37" t="s">
        <v>53</v>
      </c>
      <c r="C31" s="15">
        <f>C32</f>
        <v>1700000</v>
      </c>
      <c r="D31" s="15">
        <f>D32</f>
        <v>197257.54</v>
      </c>
      <c r="E31" s="38">
        <f t="shared" si="3"/>
        <v>11.603384705882354</v>
      </c>
      <c r="F31" s="15">
        <f>F32</f>
        <v>365809.6</v>
      </c>
    </row>
    <row r="32" spans="1:6" ht="16.5" thickBot="1">
      <c r="A32" s="27" t="s">
        <v>54</v>
      </c>
      <c r="B32" s="13" t="s">
        <v>55</v>
      </c>
      <c r="C32" s="15">
        <f>C33</f>
        <v>1700000</v>
      </c>
      <c r="D32" s="15">
        <f>D33</f>
        <v>197257.54</v>
      </c>
      <c r="E32" s="38">
        <f t="shared" si="3"/>
        <v>11.603384705882354</v>
      </c>
      <c r="F32" s="15">
        <f>F33</f>
        <v>365809.6</v>
      </c>
    </row>
    <row r="33" spans="1:6" ht="39" thickBot="1">
      <c r="A33" s="23" t="s">
        <v>56</v>
      </c>
      <c r="B33" s="13" t="s">
        <v>57</v>
      </c>
      <c r="C33" s="6">
        <v>1700000</v>
      </c>
      <c r="D33" s="7">
        <v>197257.54</v>
      </c>
      <c r="E33" s="38">
        <f t="shared" si="3"/>
        <v>11.603384705882354</v>
      </c>
      <c r="F33" s="7">
        <v>365809.6</v>
      </c>
    </row>
    <row r="34" spans="1:6" ht="21" thickBot="1">
      <c r="A34" s="42"/>
      <c r="B34" s="43" t="s">
        <v>58</v>
      </c>
      <c r="C34" s="44">
        <f>C8+C19+C26+C29+C31+C13</f>
        <v>40278720.219999999</v>
      </c>
      <c r="D34" s="44">
        <f>D8+D19+D26+D29+D31+D13</f>
        <v>8967668.1500000004</v>
      </c>
      <c r="E34" s="38">
        <f t="shared" si="3"/>
        <v>22.264034460427553</v>
      </c>
      <c r="F34" s="44">
        <f>F8+F19+F26+F29+F31+F13</f>
        <v>8280775.0800000001</v>
      </c>
    </row>
    <row r="35" spans="1:6" ht="32.25" thickBot="1">
      <c r="A35" s="23" t="s">
        <v>59</v>
      </c>
      <c r="B35" s="37" t="s">
        <v>60</v>
      </c>
      <c r="C35" s="15">
        <f>C38+C36+C48</f>
        <v>2579180</v>
      </c>
      <c r="D35" s="15">
        <f>D38+D36+D48</f>
        <v>948076.42</v>
      </c>
      <c r="E35" s="38">
        <f t="shared" si="3"/>
        <v>36.758831101357799</v>
      </c>
      <c r="F35" s="15">
        <f>F38+F36+F48+F43</f>
        <v>489980.17</v>
      </c>
    </row>
    <row r="36" spans="1:6" ht="16.5" thickBot="1">
      <c r="A36" s="23" t="s">
        <v>61</v>
      </c>
      <c r="B36" s="13" t="s">
        <v>62</v>
      </c>
      <c r="C36" s="7">
        <f>C37</f>
        <v>0</v>
      </c>
      <c r="D36" s="7"/>
      <c r="E36" s="41" t="e">
        <f t="shared" si="3"/>
        <v>#DIV/0!</v>
      </c>
      <c r="F36" s="7">
        <f>F37</f>
        <v>0</v>
      </c>
    </row>
    <row r="37" spans="1:6" ht="26.25" thickBot="1">
      <c r="A37" s="23" t="s">
        <v>63</v>
      </c>
      <c r="B37" s="13" t="s">
        <v>64</v>
      </c>
      <c r="C37" s="6"/>
      <c r="D37" s="7"/>
      <c r="E37" s="41" t="e">
        <f t="shared" si="3"/>
        <v>#DIV/0!</v>
      </c>
      <c r="F37" s="7"/>
    </row>
    <row r="38" spans="1:6" ht="26.25" thickBot="1">
      <c r="A38" s="23" t="s">
        <v>65</v>
      </c>
      <c r="B38" s="13" t="s">
        <v>66</v>
      </c>
      <c r="C38" s="6">
        <f>C39+C46</f>
        <v>2577000</v>
      </c>
      <c r="D38" s="6">
        <f t="shared" ref="D38" si="5">D39+D46</f>
        <v>947176.67</v>
      </c>
      <c r="E38" s="38">
        <f t="shared" si="3"/>
        <v>36.755012417539781</v>
      </c>
      <c r="F38" s="6">
        <f t="shared" ref="F38" si="6">F39+F46</f>
        <v>489980.17</v>
      </c>
    </row>
    <row r="39" spans="1:6" ht="39" thickBot="1">
      <c r="A39" s="23" t="s">
        <v>67</v>
      </c>
      <c r="B39" s="13" t="s">
        <v>68</v>
      </c>
      <c r="C39" s="6">
        <f>C41+C42+C40</f>
        <v>2400000</v>
      </c>
      <c r="D39" s="6">
        <f>D41+D42+D40</f>
        <v>940183.67</v>
      </c>
      <c r="E39" s="38">
        <f t="shared" si="3"/>
        <v>39.174319583333336</v>
      </c>
      <c r="F39" s="6">
        <f>F41+F42</f>
        <v>470897.36</v>
      </c>
    </row>
    <row r="40" spans="1:6" ht="51.75" thickBot="1">
      <c r="A40" s="23" t="s">
        <v>69</v>
      </c>
      <c r="B40" s="13" t="s">
        <v>70</v>
      </c>
      <c r="C40" s="6">
        <v>2000000</v>
      </c>
      <c r="D40" s="6">
        <v>706401.79</v>
      </c>
      <c r="E40" s="38">
        <f t="shared" si="3"/>
        <v>35.320089500000002</v>
      </c>
      <c r="F40" s="6"/>
    </row>
    <row r="41" spans="1:6" ht="39" thickBot="1">
      <c r="A41" s="23" t="s">
        <v>71</v>
      </c>
      <c r="B41" s="13" t="s">
        <v>72</v>
      </c>
      <c r="C41" s="6">
        <v>0</v>
      </c>
      <c r="D41" s="6"/>
      <c r="E41" s="38"/>
      <c r="F41" s="6">
        <v>384727.71</v>
      </c>
    </row>
    <row r="42" spans="1:6" ht="39" thickBot="1">
      <c r="A42" s="23" t="s">
        <v>73</v>
      </c>
      <c r="B42" s="13" t="s">
        <v>74</v>
      </c>
      <c r="C42" s="6">
        <v>400000</v>
      </c>
      <c r="D42" s="6">
        <v>233781.88</v>
      </c>
      <c r="E42" s="38">
        <f t="shared" si="3"/>
        <v>58.44547</v>
      </c>
      <c r="F42" s="6">
        <v>86169.65</v>
      </c>
    </row>
    <row r="43" spans="1:6" ht="15.75" thickBot="1">
      <c r="A43" s="23" t="s">
        <v>75</v>
      </c>
      <c r="B43" s="13" t="s">
        <v>76</v>
      </c>
      <c r="C43" s="6">
        <f t="shared" ref="C43:E44" si="7">C44</f>
        <v>0</v>
      </c>
      <c r="D43" s="6">
        <f t="shared" si="7"/>
        <v>0</v>
      </c>
      <c r="E43" s="6">
        <f t="shared" si="7"/>
        <v>0</v>
      </c>
      <c r="F43" s="6">
        <f>F44</f>
        <v>0</v>
      </c>
    </row>
    <row r="44" spans="1:6" ht="26.25" thickBot="1">
      <c r="A44" s="23" t="s">
        <v>77</v>
      </c>
      <c r="B44" s="13" t="s">
        <v>78</v>
      </c>
      <c r="C44" s="6">
        <f t="shared" si="7"/>
        <v>0</v>
      </c>
      <c r="D44" s="6">
        <f t="shared" si="7"/>
        <v>0</v>
      </c>
      <c r="E44" s="6">
        <f t="shared" si="7"/>
        <v>0</v>
      </c>
      <c r="F44" s="6">
        <f>F45</f>
        <v>0</v>
      </c>
    </row>
    <row r="45" spans="1:6" ht="26.25" thickBot="1">
      <c r="A45" s="23" t="s">
        <v>79</v>
      </c>
      <c r="B45" s="13" t="s">
        <v>80</v>
      </c>
      <c r="C45" s="6"/>
      <c r="D45" s="6">
        <v>0</v>
      </c>
      <c r="E45" s="38"/>
      <c r="F45" s="6">
        <v>0</v>
      </c>
    </row>
    <row r="46" spans="1:6" ht="39" thickBot="1">
      <c r="A46" s="27" t="s">
        <v>81</v>
      </c>
      <c r="B46" s="13" t="s">
        <v>82</v>
      </c>
      <c r="C46" s="6">
        <f>C47</f>
        <v>177000</v>
      </c>
      <c r="D46" s="6">
        <f t="shared" ref="D46:F46" si="8">D47</f>
        <v>6993</v>
      </c>
      <c r="E46" s="38">
        <f t="shared" si="3"/>
        <v>3.9508474576271184</v>
      </c>
      <c r="F46" s="6">
        <f t="shared" si="8"/>
        <v>19082.810000000001</v>
      </c>
    </row>
    <row r="47" spans="1:6" ht="39" thickBot="1">
      <c r="A47" s="23" t="s">
        <v>83</v>
      </c>
      <c r="B47" s="13" t="s">
        <v>84</v>
      </c>
      <c r="C47" s="6">
        <v>177000</v>
      </c>
      <c r="D47" s="7">
        <v>6993</v>
      </c>
      <c r="E47" s="38">
        <f t="shared" si="3"/>
        <v>3.9508474576271184</v>
      </c>
      <c r="F47" s="7">
        <v>19082.810000000001</v>
      </c>
    </row>
    <row r="48" spans="1:6" ht="39" thickBot="1">
      <c r="A48" s="23" t="s">
        <v>85</v>
      </c>
      <c r="B48" s="13" t="s">
        <v>86</v>
      </c>
      <c r="C48" s="6">
        <v>2180</v>
      </c>
      <c r="D48" s="7">
        <v>899.75</v>
      </c>
      <c r="E48" s="38">
        <f t="shared" si="3"/>
        <v>41.272935779816514</v>
      </c>
      <c r="F48" s="7">
        <v>0</v>
      </c>
    </row>
    <row r="49" spans="1:6" ht="16.5" thickBot="1">
      <c r="A49" s="23" t="s">
        <v>87</v>
      </c>
      <c r="B49" s="37" t="s">
        <v>88</v>
      </c>
      <c r="C49" s="15">
        <f>C50+C51+C52+C53+C54</f>
        <v>108426</v>
      </c>
      <c r="D49" s="15">
        <f>D50+D51+D52+D53+D54</f>
        <v>3247.81</v>
      </c>
      <c r="E49" s="38">
        <f t="shared" si="3"/>
        <v>2.9954162285798609</v>
      </c>
      <c r="F49" s="15">
        <f>F50+F51+F52+F53+F54</f>
        <v>42481.69</v>
      </c>
    </row>
    <row r="50" spans="1:6" ht="16.5" thickBot="1">
      <c r="A50" s="23" t="s">
        <v>89</v>
      </c>
      <c r="B50" s="13" t="s">
        <v>90</v>
      </c>
      <c r="C50" s="6">
        <v>25885</v>
      </c>
      <c r="D50" s="7">
        <v>1645.74</v>
      </c>
      <c r="E50" s="38">
        <f t="shared" si="3"/>
        <v>6.3578906702723597</v>
      </c>
      <c r="F50" s="7">
        <v>12149.21</v>
      </c>
    </row>
    <row r="51" spans="1:6" ht="16.5" thickBot="1">
      <c r="A51" s="23" t="s">
        <v>91</v>
      </c>
      <c r="B51" s="13" t="s">
        <v>92</v>
      </c>
      <c r="C51" s="6">
        <v>0</v>
      </c>
      <c r="D51" s="7">
        <v>0</v>
      </c>
      <c r="E51" s="41" t="e">
        <f t="shared" si="3"/>
        <v>#DIV/0!</v>
      </c>
      <c r="F51" s="7">
        <v>0</v>
      </c>
    </row>
    <row r="52" spans="1:6" ht="16.5" thickBot="1">
      <c r="A52" s="23" t="s">
        <v>93</v>
      </c>
      <c r="B52" s="13" t="s">
        <v>94</v>
      </c>
      <c r="C52" s="6">
        <v>0</v>
      </c>
      <c r="D52" s="7">
        <v>0</v>
      </c>
      <c r="E52" s="38"/>
      <c r="F52" s="7">
        <v>0</v>
      </c>
    </row>
    <row r="53" spans="1:6" ht="16.5" thickBot="1">
      <c r="A53" s="23" t="s">
        <v>95</v>
      </c>
      <c r="B53" s="13" t="s">
        <v>96</v>
      </c>
      <c r="C53" s="6">
        <v>82541</v>
      </c>
      <c r="D53" s="7">
        <v>1602.07</v>
      </c>
      <c r="E53" s="38">
        <f t="shared" si="3"/>
        <v>1.9409384427133181</v>
      </c>
      <c r="F53" s="7">
        <v>30332.48</v>
      </c>
    </row>
    <row r="54" spans="1:6" ht="16.5" thickBot="1">
      <c r="A54" s="23" t="s">
        <v>97</v>
      </c>
      <c r="B54" s="13" t="s">
        <v>98</v>
      </c>
      <c r="C54" s="6">
        <v>0</v>
      </c>
      <c r="D54" s="7">
        <v>0</v>
      </c>
      <c r="E54" s="41" t="e">
        <f t="shared" si="3"/>
        <v>#DIV/0!</v>
      </c>
      <c r="F54" s="7">
        <v>0</v>
      </c>
    </row>
    <row r="55" spans="1:6" ht="16.5" thickBot="1">
      <c r="A55" s="23" t="s">
        <v>99</v>
      </c>
      <c r="B55" s="37" t="s">
        <v>100</v>
      </c>
      <c r="C55" s="15">
        <f>C56+C58+C57+C59</f>
        <v>8080000</v>
      </c>
      <c r="D55" s="15">
        <f>D56+D58+D57+D59</f>
        <v>2262687.4299999997</v>
      </c>
      <c r="E55" s="38">
        <f t="shared" si="3"/>
        <v>28.003557301980191</v>
      </c>
      <c r="F55" s="15">
        <f>F56+F58+F57</f>
        <v>2376931.19</v>
      </c>
    </row>
    <row r="56" spans="1:6" ht="26.25" thickBot="1">
      <c r="A56" s="23" t="s">
        <v>101</v>
      </c>
      <c r="B56" s="13" t="s">
        <v>102</v>
      </c>
      <c r="C56" s="15">
        <v>400000</v>
      </c>
      <c r="D56" s="15">
        <v>37174.5</v>
      </c>
      <c r="E56" s="38">
        <f t="shared" si="3"/>
        <v>9.2936250000000005</v>
      </c>
      <c r="F56" s="15">
        <v>60201.9</v>
      </c>
    </row>
    <row r="57" spans="1:6" ht="27" thickBot="1">
      <c r="A57" s="23" t="s">
        <v>103</v>
      </c>
      <c r="B57" s="14" t="s">
        <v>104</v>
      </c>
      <c r="C57" s="15">
        <v>180000</v>
      </c>
      <c r="D57" s="15">
        <v>66058.11</v>
      </c>
      <c r="E57" s="38">
        <f t="shared" si="3"/>
        <v>36.698950000000004</v>
      </c>
      <c r="F57" s="15">
        <v>0</v>
      </c>
    </row>
    <row r="58" spans="1:6" ht="16.5" thickBot="1">
      <c r="A58" s="23" t="s">
        <v>105</v>
      </c>
      <c r="B58" s="13" t="s">
        <v>106</v>
      </c>
      <c r="C58" s="6">
        <v>7299761.4199999999</v>
      </c>
      <c r="D58" s="7">
        <v>2159454.8199999998</v>
      </c>
      <c r="E58" s="38">
        <f t="shared" si="3"/>
        <v>29.582539698948128</v>
      </c>
      <c r="F58" s="7">
        <v>2316729.29</v>
      </c>
    </row>
    <row r="59" spans="1:6" ht="26.25" thickBot="1">
      <c r="A59" s="23" t="s">
        <v>244</v>
      </c>
      <c r="B59" s="13" t="s">
        <v>245</v>
      </c>
      <c r="C59" s="6">
        <v>200238.58</v>
      </c>
      <c r="D59" s="7">
        <v>0</v>
      </c>
      <c r="E59" s="38"/>
      <c r="F59" s="7"/>
    </row>
    <row r="60" spans="1:6" ht="16.5" thickBot="1">
      <c r="A60" s="23" t="s">
        <v>107</v>
      </c>
      <c r="B60" s="37" t="s">
        <v>108</v>
      </c>
      <c r="C60" s="15">
        <f>C61+C67+C71+C64</f>
        <v>2870000</v>
      </c>
      <c r="D60" s="15">
        <f>D61+D67+D71+D64</f>
        <v>421123.41</v>
      </c>
      <c r="E60" s="38">
        <f t="shared" si="3"/>
        <v>14.673289547038326</v>
      </c>
      <c r="F60" s="15">
        <f>F61+F67</f>
        <v>162219.97</v>
      </c>
    </row>
    <row r="61" spans="1:6" ht="60.75" thickBot="1">
      <c r="A61" s="39" t="s">
        <v>109</v>
      </c>
      <c r="B61" s="17" t="s">
        <v>110</v>
      </c>
      <c r="C61" s="40">
        <f>C62+C65</f>
        <v>1000000</v>
      </c>
      <c r="D61" s="40">
        <f>D62+D65</f>
        <v>25200</v>
      </c>
      <c r="E61" s="38">
        <f t="shared" si="3"/>
        <v>2.52</v>
      </c>
      <c r="F61" s="40">
        <f>F62+F65</f>
        <v>23719.84</v>
      </c>
    </row>
    <row r="62" spans="1:6" ht="51.75" thickBot="1">
      <c r="A62" s="23" t="s">
        <v>111</v>
      </c>
      <c r="B62" s="13" t="s">
        <v>112</v>
      </c>
      <c r="C62" s="6">
        <f>C63</f>
        <v>1000000</v>
      </c>
      <c r="D62" s="6">
        <f>D63</f>
        <v>25200</v>
      </c>
      <c r="E62" s="38">
        <f t="shared" si="3"/>
        <v>2.52</v>
      </c>
      <c r="F62" s="6">
        <f>F63</f>
        <v>23719.84</v>
      </c>
    </row>
    <row r="63" spans="1:6" ht="26.25" thickBot="1">
      <c r="A63" s="23" t="s">
        <v>113</v>
      </c>
      <c r="B63" s="13" t="s">
        <v>114</v>
      </c>
      <c r="C63" s="6">
        <v>1000000</v>
      </c>
      <c r="D63" s="7">
        <v>25200</v>
      </c>
      <c r="E63" s="38">
        <f t="shared" si="3"/>
        <v>2.52</v>
      </c>
      <c r="F63" s="7">
        <v>23719.84</v>
      </c>
    </row>
    <row r="64" spans="1:6" ht="26.25" thickBot="1">
      <c r="A64" s="24" t="s">
        <v>115</v>
      </c>
      <c r="B64" s="13" t="s">
        <v>116</v>
      </c>
      <c r="C64" s="6">
        <v>0</v>
      </c>
      <c r="D64" s="7"/>
      <c r="E64" s="38"/>
      <c r="F64" s="7"/>
    </row>
    <row r="65" spans="1:6" ht="51.75" thickBot="1">
      <c r="A65" s="23" t="s">
        <v>117</v>
      </c>
      <c r="B65" s="13" t="s">
        <v>118</v>
      </c>
      <c r="C65" s="6">
        <f>C66</f>
        <v>0</v>
      </c>
      <c r="D65" s="6">
        <f>D66</f>
        <v>0</v>
      </c>
      <c r="E65" s="41" t="e">
        <f t="shared" si="3"/>
        <v>#DIV/0!</v>
      </c>
      <c r="F65" s="6">
        <f>F66</f>
        <v>0</v>
      </c>
    </row>
    <row r="66" spans="1:6" ht="51.75" thickBot="1">
      <c r="A66" s="23" t="s">
        <v>119</v>
      </c>
      <c r="B66" s="13" t="s">
        <v>120</v>
      </c>
      <c r="C66" s="6">
        <v>0</v>
      </c>
      <c r="D66" s="7"/>
      <c r="E66" s="41" t="e">
        <f t="shared" si="3"/>
        <v>#DIV/0!</v>
      </c>
      <c r="F66" s="7">
        <v>0</v>
      </c>
    </row>
    <row r="67" spans="1:6" ht="25.5">
      <c r="A67" s="25" t="s">
        <v>121</v>
      </c>
      <c r="B67" s="13" t="s">
        <v>122</v>
      </c>
      <c r="C67" s="6">
        <f>C69+C70+C68</f>
        <v>1500000</v>
      </c>
      <c r="D67" s="6">
        <f>D69+D70+D68</f>
        <v>336153.20999999996</v>
      </c>
      <c r="E67" s="38">
        <f t="shared" si="3"/>
        <v>22.410213999999996</v>
      </c>
      <c r="F67" s="6">
        <f>F69+F70</f>
        <v>138500.13</v>
      </c>
    </row>
    <row r="68" spans="1:6" ht="38.25">
      <c r="A68" s="26" t="s">
        <v>123</v>
      </c>
      <c r="B68" s="13" t="s">
        <v>124</v>
      </c>
      <c r="C68" s="6">
        <v>1000000</v>
      </c>
      <c r="D68" s="6">
        <v>235545.78</v>
      </c>
      <c r="E68" s="38">
        <f t="shared" si="3"/>
        <v>23.554577999999999</v>
      </c>
      <c r="F68" s="6"/>
    </row>
    <row r="69" spans="1:6" ht="25.5">
      <c r="A69" s="25" t="s">
        <v>125</v>
      </c>
      <c r="B69" s="13" t="s">
        <v>126</v>
      </c>
      <c r="C69" s="6">
        <v>0</v>
      </c>
      <c r="D69" s="7">
        <v>0</v>
      </c>
      <c r="E69" s="38"/>
      <c r="F69" s="7">
        <v>12276.6</v>
      </c>
    </row>
    <row r="70" spans="1:6" ht="25.5">
      <c r="A70" s="26" t="s">
        <v>127</v>
      </c>
      <c r="B70" s="13" t="s">
        <v>128</v>
      </c>
      <c r="C70" s="6">
        <v>500000</v>
      </c>
      <c r="D70" s="7">
        <v>100607.43</v>
      </c>
      <c r="E70" s="38">
        <f t="shared" si="3"/>
        <v>20.121486000000001</v>
      </c>
      <c r="F70" s="7">
        <v>126223.53</v>
      </c>
    </row>
    <row r="71" spans="1:6" ht="38.25">
      <c r="A71" s="26" t="s">
        <v>129</v>
      </c>
      <c r="B71" s="13" t="s">
        <v>130</v>
      </c>
      <c r="C71" s="7">
        <f>C72</f>
        <v>370000</v>
      </c>
      <c r="D71" s="7">
        <f>D72</f>
        <v>59770.2</v>
      </c>
      <c r="E71" s="38">
        <f t="shared" si="3"/>
        <v>16.154108108108105</v>
      </c>
      <c r="F71" s="7"/>
    </row>
    <row r="72" spans="1:6" ht="38.25">
      <c r="A72" s="26" t="s">
        <v>131</v>
      </c>
      <c r="B72" s="13" t="s">
        <v>132</v>
      </c>
      <c r="C72" s="6">
        <v>370000</v>
      </c>
      <c r="D72" s="7">
        <v>59770.2</v>
      </c>
      <c r="E72" s="38">
        <f t="shared" si="3"/>
        <v>16.154108108108105</v>
      </c>
      <c r="F72" s="7"/>
    </row>
    <row r="73" spans="1:6" ht="16.5" thickBot="1">
      <c r="A73" s="23" t="s">
        <v>133</v>
      </c>
      <c r="B73" s="37" t="s">
        <v>134</v>
      </c>
      <c r="C73" s="15">
        <f>C76+C77+C82+C85+C88+C83+C78+C87+C74+C75+C79+C84+C80</f>
        <v>2121000</v>
      </c>
      <c r="D73" s="15">
        <f>D76+D77+D82+D85+D88+D83+D78+D87+D74+D75+D79+D84+D80</f>
        <v>576558.87999999989</v>
      </c>
      <c r="E73" s="38">
        <f t="shared" si="3"/>
        <v>27.183351249410649</v>
      </c>
      <c r="F73" s="15">
        <f>F76+F77+F82+F85+F88+F83+F78+F87+F74+F75+F79+F84+F86+F81</f>
        <v>638961.97</v>
      </c>
    </row>
    <row r="74" spans="1:6" ht="16.5" thickBot="1">
      <c r="A74" s="23" t="s">
        <v>135</v>
      </c>
      <c r="B74" s="37" t="s">
        <v>136</v>
      </c>
      <c r="C74" s="15">
        <v>0</v>
      </c>
      <c r="D74" s="15">
        <v>0</v>
      </c>
      <c r="E74" s="41" t="e">
        <f t="shared" si="3"/>
        <v>#DIV/0!</v>
      </c>
      <c r="F74" s="15">
        <v>1800</v>
      </c>
    </row>
    <row r="75" spans="1:6" ht="16.5" thickBot="1">
      <c r="A75" s="23" t="s">
        <v>137</v>
      </c>
      <c r="B75" s="37" t="s">
        <v>136</v>
      </c>
      <c r="C75" s="15">
        <v>0</v>
      </c>
      <c r="D75" s="15">
        <v>0</v>
      </c>
      <c r="E75" s="41" t="e">
        <f t="shared" si="3"/>
        <v>#DIV/0!</v>
      </c>
      <c r="F75" s="15">
        <v>0</v>
      </c>
    </row>
    <row r="76" spans="1:6" ht="26.25" thickBot="1">
      <c r="A76" s="23" t="s">
        <v>138</v>
      </c>
      <c r="B76" s="13" t="s">
        <v>139</v>
      </c>
      <c r="C76" s="6">
        <v>18000</v>
      </c>
      <c r="D76" s="7">
        <v>0</v>
      </c>
      <c r="E76" s="38">
        <f t="shared" si="3"/>
        <v>0</v>
      </c>
      <c r="F76" s="7">
        <v>0</v>
      </c>
    </row>
    <row r="77" spans="1:6" ht="26.25" thickBot="1">
      <c r="A77" s="23" t="s">
        <v>140</v>
      </c>
      <c r="B77" s="13" t="s">
        <v>141</v>
      </c>
      <c r="C77" s="6">
        <v>72000</v>
      </c>
      <c r="D77" s="45">
        <v>56000</v>
      </c>
      <c r="E77" s="38">
        <f t="shared" si="3"/>
        <v>77.777777777777786</v>
      </c>
      <c r="F77" s="45">
        <v>4000</v>
      </c>
    </row>
    <row r="78" spans="1:6" ht="26.25" thickBot="1">
      <c r="A78" s="23" t="s">
        <v>142</v>
      </c>
      <c r="B78" s="13" t="s">
        <v>143</v>
      </c>
      <c r="C78" s="6">
        <v>0</v>
      </c>
      <c r="D78" s="45"/>
      <c r="E78" s="41" t="e">
        <f t="shared" si="3"/>
        <v>#DIV/0!</v>
      </c>
      <c r="F78" s="45">
        <v>0</v>
      </c>
    </row>
    <row r="79" spans="1:6" ht="31.5" customHeight="1" thickBot="1">
      <c r="A79" s="24" t="s">
        <v>144</v>
      </c>
      <c r="B79" s="13" t="s">
        <v>145</v>
      </c>
      <c r="C79" s="6">
        <v>10000</v>
      </c>
      <c r="D79" s="12"/>
      <c r="E79" s="38">
        <f t="shared" si="3"/>
        <v>0</v>
      </c>
      <c r="F79" s="9">
        <v>23000</v>
      </c>
    </row>
    <row r="80" spans="1:6" ht="39" thickBot="1">
      <c r="A80" s="24" t="s">
        <v>146</v>
      </c>
      <c r="B80" s="13" t="s">
        <v>147</v>
      </c>
      <c r="C80" s="6">
        <v>0</v>
      </c>
      <c r="D80" s="12">
        <v>12400</v>
      </c>
      <c r="E80" s="38"/>
      <c r="F80" s="45"/>
    </row>
    <row r="81" spans="1:7" ht="26.25" thickBot="1">
      <c r="A81" s="24" t="s">
        <v>148</v>
      </c>
      <c r="B81" s="13" t="s">
        <v>149</v>
      </c>
      <c r="C81" s="6"/>
      <c r="D81" s="12"/>
      <c r="E81" s="38"/>
      <c r="F81" s="45">
        <v>0</v>
      </c>
    </row>
    <row r="82" spans="1:7" ht="16.5" thickBot="1">
      <c r="A82" s="23" t="s">
        <v>150</v>
      </c>
      <c r="B82" s="13" t="s">
        <v>151</v>
      </c>
      <c r="C82" s="6">
        <v>0</v>
      </c>
      <c r="D82" s="7"/>
      <c r="E82" s="38"/>
      <c r="F82" s="7">
        <v>14464.8</v>
      </c>
    </row>
    <row r="83" spans="1:7" ht="16.5" thickBot="1">
      <c r="A83" s="23" t="s">
        <v>152</v>
      </c>
      <c r="B83" s="13" t="s">
        <v>153</v>
      </c>
      <c r="C83" s="6">
        <v>3000</v>
      </c>
      <c r="D83" s="7">
        <v>5000</v>
      </c>
      <c r="E83" s="38">
        <f t="shared" si="3"/>
        <v>166.66666666666669</v>
      </c>
      <c r="F83" s="7">
        <v>0</v>
      </c>
    </row>
    <row r="84" spans="1:7" ht="39" thickBot="1">
      <c r="A84" s="23" t="s">
        <v>154</v>
      </c>
      <c r="B84" s="13" t="s">
        <v>155</v>
      </c>
      <c r="C84" s="6">
        <v>0</v>
      </c>
      <c r="D84" s="7"/>
      <c r="E84" s="41" t="e">
        <f t="shared" ref="E84:E94" si="9">D84/C84*100</f>
        <v>#DIV/0!</v>
      </c>
      <c r="F84" s="7">
        <v>0</v>
      </c>
    </row>
    <row r="85" spans="1:7" ht="26.25" thickBot="1">
      <c r="A85" s="23" t="s">
        <v>156</v>
      </c>
      <c r="B85" s="13" t="s">
        <v>157</v>
      </c>
      <c r="C85" s="6">
        <v>1504000</v>
      </c>
      <c r="D85" s="7">
        <v>387807.79</v>
      </c>
      <c r="E85" s="38">
        <f t="shared" si="9"/>
        <v>25.785092420212763</v>
      </c>
      <c r="F85" s="7">
        <v>500772.96</v>
      </c>
    </row>
    <row r="86" spans="1:7" ht="26.25" thickBot="1">
      <c r="A86" s="23" t="s">
        <v>158</v>
      </c>
      <c r="B86" s="13" t="s">
        <v>159</v>
      </c>
      <c r="C86" s="6"/>
      <c r="D86" s="7"/>
      <c r="E86" s="38"/>
      <c r="F86" s="7">
        <v>0</v>
      </c>
    </row>
    <row r="87" spans="1:7" ht="39" thickBot="1">
      <c r="A87" s="23" t="s">
        <v>160</v>
      </c>
      <c r="B87" s="13" t="s">
        <v>161</v>
      </c>
      <c r="C87" s="6">
        <v>6000</v>
      </c>
      <c r="D87" s="7">
        <v>26451.21</v>
      </c>
      <c r="E87" s="38">
        <f t="shared" si="9"/>
        <v>440.85349999999994</v>
      </c>
      <c r="F87" s="7">
        <v>18578.599999999999</v>
      </c>
    </row>
    <row r="88" spans="1:7" ht="26.25" thickBot="1">
      <c r="A88" s="27" t="s">
        <v>162</v>
      </c>
      <c r="B88" s="13" t="s">
        <v>163</v>
      </c>
      <c r="C88" s="6">
        <v>508000</v>
      </c>
      <c r="D88" s="7">
        <v>88899.88</v>
      </c>
      <c r="E88" s="38">
        <f t="shared" si="9"/>
        <v>17.499976377952756</v>
      </c>
      <c r="F88" s="7">
        <v>76345.61</v>
      </c>
    </row>
    <row r="89" spans="1:7" ht="16.5" thickBot="1">
      <c r="A89" s="28" t="s">
        <v>164</v>
      </c>
      <c r="B89" s="37" t="s">
        <v>165</v>
      </c>
      <c r="C89" s="46">
        <f>C90+C91</f>
        <v>48000</v>
      </c>
      <c r="D89" s="46">
        <f>D90+D91</f>
        <v>99832.61</v>
      </c>
      <c r="E89" s="46">
        <f>D89/C89*100</f>
        <v>207.98460416666668</v>
      </c>
      <c r="F89" s="46">
        <f>F90+F91</f>
        <v>116048.55</v>
      </c>
    </row>
    <row r="90" spans="1:7" ht="19.5" thickBot="1">
      <c r="A90" s="23" t="s">
        <v>166</v>
      </c>
      <c r="B90" s="13" t="s">
        <v>167</v>
      </c>
      <c r="C90" s="47"/>
      <c r="D90" s="7">
        <v>37611.96</v>
      </c>
      <c r="E90" s="38"/>
      <c r="F90" s="7">
        <v>105018.55</v>
      </c>
    </row>
    <row r="91" spans="1:7" ht="16.5" thickBot="1">
      <c r="A91" s="23" t="s">
        <v>168</v>
      </c>
      <c r="B91" s="13" t="s">
        <v>169</v>
      </c>
      <c r="C91" s="15">
        <v>48000</v>
      </c>
      <c r="D91" s="7">
        <v>62220.65</v>
      </c>
      <c r="E91" s="38">
        <f t="shared" si="9"/>
        <v>129.62635416666669</v>
      </c>
      <c r="F91" s="7">
        <v>11030</v>
      </c>
    </row>
    <row r="92" spans="1:7" ht="21" thickBot="1">
      <c r="A92" s="27"/>
      <c r="B92" s="48" t="s">
        <v>170</v>
      </c>
      <c r="C92" s="15">
        <f>C35+C49+C55+C60+C73+C89</f>
        <v>15806606</v>
      </c>
      <c r="D92" s="15">
        <f>D35+D49+D55+D60+D73+D89</f>
        <v>4311526.5599999996</v>
      </c>
      <c r="E92" s="38">
        <f t="shared" si="9"/>
        <v>27.276738345980149</v>
      </c>
      <c r="F92" s="47">
        <f>F35+F49+F55+F60+F73+F89</f>
        <v>3826623.54</v>
      </c>
    </row>
    <row r="93" spans="1:7" ht="19.5" thickBot="1">
      <c r="A93" s="23"/>
      <c r="B93" s="37" t="s">
        <v>171</v>
      </c>
      <c r="C93" s="15">
        <f>C34+C92</f>
        <v>56085326.219999999</v>
      </c>
      <c r="D93" s="15">
        <f>D34+D92</f>
        <v>13279194.710000001</v>
      </c>
      <c r="E93" s="38">
        <f t="shared" si="9"/>
        <v>23.67677181355976</v>
      </c>
      <c r="F93" s="47">
        <f>F34+F92</f>
        <v>12107398.620000001</v>
      </c>
    </row>
    <row r="94" spans="1:7" ht="16.5" thickBot="1">
      <c r="A94" s="34" t="s">
        <v>172</v>
      </c>
      <c r="B94" s="49" t="s">
        <v>173</v>
      </c>
      <c r="C94" s="50">
        <f>C96+C99+C118+C132+C134+C138+C136</f>
        <v>220177676.43000001</v>
      </c>
      <c r="D94" s="50">
        <f>D96+D99+D118+D132+D134+D138+D136</f>
        <v>39739947</v>
      </c>
      <c r="E94" s="38">
        <f t="shared" si="9"/>
        <v>18.049035508208899</v>
      </c>
      <c r="F94" s="50">
        <f>F96+F99+F118+F132+F134+F138</f>
        <v>34377380.630000003</v>
      </c>
    </row>
    <row r="95" spans="1:7" ht="16.5" thickBot="1">
      <c r="A95" s="34" t="s">
        <v>174</v>
      </c>
      <c r="B95" s="49" t="s">
        <v>175</v>
      </c>
      <c r="C95" s="50">
        <f>C96+C99+C118+C132</f>
        <v>220517861.23000002</v>
      </c>
      <c r="D95" s="50">
        <f>D96+D99+D118+D132</f>
        <v>40080131.799999997</v>
      </c>
      <c r="E95" s="16">
        <f>D95/C95*100</f>
        <v>18.17545824925104</v>
      </c>
      <c r="F95" s="50">
        <f>F96+F99+F118+F132</f>
        <v>34602370.630000003</v>
      </c>
    </row>
    <row r="96" spans="1:7" ht="16.5" thickBot="1">
      <c r="A96" s="23" t="s">
        <v>176</v>
      </c>
      <c r="B96" s="13" t="s">
        <v>177</v>
      </c>
      <c r="C96" s="6">
        <f>C97+C98</f>
        <v>95989460</v>
      </c>
      <c r="D96" s="6">
        <f>D97+D98</f>
        <v>22641399.899999999</v>
      </c>
      <c r="E96" s="16">
        <f>D96/C96*100</f>
        <v>23.587381260400882</v>
      </c>
      <c r="F96" s="6">
        <f>F97+F98</f>
        <v>22044075</v>
      </c>
      <c r="G96" s="30"/>
    </row>
    <row r="97" spans="1:7" ht="16.5" thickBot="1">
      <c r="A97" s="23" t="s">
        <v>178</v>
      </c>
      <c r="B97" s="13" t="s">
        <v>179</v>
      </c>
      <c r="C97" s="6">
        <v>90565600</v>
      </c>
      <c r="D97" s="7">
        <v>22641399.899999999</v>
      </c>
      <c r="E97" s="16">
        <f>D97/C97*100</f>
        <v>24.999999889582796</v>
      </c>
      <c r="F97" s="7">
        <v>22044075</v>
      </c>
      <c r="G97" s="30"/>
    </row>
    <row r="98" spans="1:7" ht="26.25" thickBot="1">
      <c r="A98" s="23" t="s">
        <v>180</v>
      </c>
      <c r="B98" s="13" t="s">
        <v>181</v>
      </c>
      <c r="C98" s="6">
        <v>5423860</v>
      </c>
      <c r="D98" s="7"/>
      <c r="E98" s="16"/>
      <c r="F98" s="7">
        <v>0</v>
      </c>
      <c r="G98" s="30"/>
    </row>
    <row r="99" spans="1:7" ht="16.5" thickBot="1">
      <c r="A99" s="39" t="s">
        <v>182</v>
      </c>
      <c r="B99" s="17" t="s">
        <v>183</v>
      </c>
      <c r="C99" s="40">
        <f>C102+C106+C107+C100+C101+C105</f>
        <v>38721156.899999999</v>
      </c>
      <c r="D99" s="40">
        <f>D102+D106+D107+D100+D101+D105</f>
        <v>1006008</v>
      </c>
      <c r="E99" s="16">
        <f>D99/C99*100</f>
        <v>2.5980835298854412</v>
      </c>
      <c r="F99" s="40">
        <f>F102+F106+F107+F100+F101</f>
        <v>0</v>
      </c>
    </row>
    <row r="100" spans="1:7" ht="45.75" thickBot="1">
      <c r="A100" s="39" t="s">
        <v>184</v>
      </c>
      <c r="B100" s="17" t="s">
        <v>185</v>
      </c>
      <c r="C100" s="40">
        <v>0</v>
      </c>
      <c r="D100" s="40"/>
      <c r="E100" s="16"/>
      <c r="F100" s="40">
        <v>0</v>
      </c>
    </row>
    <row r="101" spans="1:7" ht="16.5" thickBot="1">
      <c r="A101" s="39" t="s">
        <v>186</v>
      </c>
      <c r="B101" s="17" t="s">
        <v>187</v>
      </c>
      <c r="C101" s="40">
        <v>0</v>
      </c>
      <c r="D101" s="40"/>
      <c r="E101" s="16"/>
      <c r="F101" s="40">
        <v>0</v>
      </c>
    </row>
    <row r="102" spans="1:7" ht="45.75" thickBot="1">
      <c r="A102" s="39" t="s">
        <v>188</v>
      </c>
      <c r="B102" s="17" t="s">
        <v>189</v>
      </c>
      <c r="C102" s="40">
        <f>C103</f>
        <v>32650000</v>
      </c>
      <c r="D102" s="40">
        <f>D103+D104</f>
        <v>0</v>
      </c>
      <c r="E102" s="16"/>
      <c r="F102" s="40">
        <f>F103+F104</f>
        <v>0</v>
      </c>
    </row>
    <row r="103" spans="1:7" ht="90.75" thickBot="1">
      <c r="A103" s="39"/>
      <c r="B103" s="17" t="s">
        <v>246</v>
      </c>
      <c r="C103" s="40">
        <f>C104</f>
        <v>32650000</v>
      </c>
      <c r="D103" s="40"/>
      <c r="E103" s="16"/>
      <c r="F103" s="40">
        <v>0</v>
      </c>
    </row>
    <row r="104" spans="1:7" ht="30.75" thickBot="1">
      <c r="A104" s="23"/>
      <c r="B104" s="18" t="s">
        <v>253</v>
      </c>
      <c r="C104" s="6">
        <v>32650000</v>
      </c>
      <c r="D104" s="7"/>
      <c r="E104" s="16"/>
      <c r="F104" s="7">
        <v>0</v>
      </c>
    </row>
    <row r="105" spans="1:7" ht="26.25" thickBot="1">
      <c r="A105" s="23" t="s">
        <v>247</v>
      </c>
      <c r="B105" s="13" t="s">
        <v>248</v>
      </c>
      <c r="C105" s="6">
        <v>363705.3</v>
      </c>
      <c r="D105" s="7"/>
      <c r="E105" s="16"/>
      <c r="F105" s="7"/>
    </row>
    <row r="106" spans="1:7" ht="26.25" thickBot="1">
      <c r="A106" s="23" t="s">
        <v>190</v>
      </c>
      <c r="B106" s="13" t="s">
        <v>191</v>
      </c>
      <c r="C106" s="6">
        <v>1910</v>
      </c>
      <c r="D106" s="7"/>
      <c r="E106" s="16"/>
      <c r="F106" s="7">
        <v>0</v>
      </c>
    </row>
    <row r="107" spans="1:7" ht="16.5" thickBot="1">
      <c r="A107" s="23" t="s">
        <v>192</v>
      </c>
      <c r="B107" s="19" t="s">
        <v>193</v>
      </c>
      <c r="C107" s="6">
        <f>C108+C109+C110+C111+C112+C113+C115+C114+C117</f>
        <v>5705541.5999999996</v>
      </c>
      <c r="D107" s="6">
        <f>D108+D109+D110+D111+D112+D113+D115+D114+D117</f>
        <v>1006008</v>
      </c>
      <c r="E107" s="16">
        <f>D107/C107*100</f>
        <v>17.632121024233705</v>
      </c>
      <c r="F107" s="6">
        <f>F108+F109+F110+F111+F112+F113+F115</f>
        <v>0</v>
      </c>
    </row>
    <row r="108" spans="1:7" ht="51.75" thickBot="1">
      <c r="A108" s="23"/>
      <c r="B108" s="19" t="s">
        <v>194</v>
      </c>
      <c r="C108" s="6">
        <v>316536.7</v>
      </c>
      <c r="D108" s="6">
        <v>52800</v>
      </c>
      <c r="E108" s="16"/>
      <c r="F108" s="6">
        <v>0</v>
      </c>
    </row>
    <row r="109" spans="1:7" ht="51.75" thickBot="1">
      <c r="A109" s="23"/>
      <c r="B109" s="19" t="s">
        <v>231</v>
      </c>
      <c r="C109" s="6">
        <v>162044.9</v>
      </c>
      <c r="D109" s="6"/>
      <c r="E109" s="16"/>
      <c r="F109" s="6">
        <v>0</v>
      </c>
    </row>
    <row r="110" spans="1:7" ht="39" thickBot="1">
      <c r="A110" s="23"/>
      <c r="B110" s="19" t="s">
        <v>195</v>
      </c>
      <c r="C110" s="6">
        <v>369600</v>
      </c>
      <c r="D110" s="6"/>
      <c r="E110" s="16">
        <f t="shared" ref="E110:E117" si="10">D110/C110*100</f>
        <v>0</v>
      </c>
      <c r="F110" s="6">
        <v>0</v>
      </c>
    </row>
    <row r="111" spans="1:7" ht="64.5" thickBot="1">
      <c r="A111" s="23"/>
      <c r="B111" s="19" t="s">
        <v>228</v>
      </c>
      <c r="C111" s="6">
        <v>1798141</v>
      </c>
      <c r="D111" s="6">
        <v>539442</v>
      </c>
      <c r="E111" s="16">
        <f t="shared" si="10"/>
        <v>29.999983316102576</v>
      </c>
      <c r="F111" s="6">
        <v>0</v>
      </c>
    </row>
    <row r="112" spans="1:7" ht="39" thickBot="1">
      <c r="A112" s="23"/>
      <c r="B112" s="19" t="s">
        <v>196</v>
      </c>
      <c r="C112" s="6">
        <v>0</v>
      </c>
      <c r="D112" s="6"/>
      <c r="E112" s="16"/>
      <c r="F112" s="6">
        <v>0</v>
      </c>
    </row>
    <row r="113" spans="1:6" ht="51.75" thickBot="1">
      <c r="A113" s="23"/>
      <c r="B113" s="19" t="s">
        <v>229</v>
      </c>
      <c r="C113" s="6">
        <v>650000</v>
      </c>
      <c r="D113" s="6"/>
      <c r="E113" s="16">
        <f t="shared" si="10"/>
        <v>0</v>
      </c>
      <c r="F113" s="6">
        <v>0</v>
      </c>
    </row>
    <row r="114" spans="1:6" ht="39" thickBot="1">
      <c r="A114" s="23"/>
      <c r="B114" s="19" t="s">
        <v>230</v>
      </c>
      <c r="C114" s="6">
        <v>0</v>
      </c>
      <c r="D114" s="6"/>
      <c r="E114" s="16"/>
      <c r="F114" s="6"/>
    </row>
    <row r="115" spans="1:6" ht="51.75" thickBot="1">
      <c r="A115" s="23"/>
      <c r="B115" s="19" t="s">
        <v>249</v>
      </c>
      <c r="C115" s="6">
        <f>C116</f>
        <v>1030000</v>
      </c>
      <c r="D115" s="6"/>
      <c r="E115" s="16">
        <f t="shared" si="10"/>
        <v>0</v>
      </c>
      <c r="F115" s="6">
        <v>0</v>
      </c>
    </row>
    <row r="116" spans="1:6" ht="26.25" thickBot="1">
      <c r="A116" s="23"/>
      <c r="B116" s="20" t="s">
        <v>250</v>
      </c>
      <c r="C116" s="6">
        <v>1030000</v>
      </c>
      <c r="D116" s="6"/>
      <c r="E116" s="16">
        <f t="shared" si="10"/>
        <v>0</v>
      </c>
      <c r="F116" s="6">
        <v>0</v>
      </c>
    </row>
    <row r="117" spans="1:6" ht="39" thickBot="1">
      <c r="A117" s="23"/>
      <c r="B117" s="19" t="s">
        <v>197</v>
      </c>
      <c r="C117" s="6">
        <v>1379219</v>
      </c>
      <c r="D117" s="6">
        <v>413766</v>
      </c>
      <c r="E117" s="16">
        <f t="shared" si="10"/>
        <v>30.000021751440485</v>
      </c>
      <c r="F117" s="6"/>
    </row>
    <row r="118" spans="1:6" ht="16.5" thickBot="1">
      <c r="A118" s="39" t="s">
        <v>198</v>
      </c>
      <c r="B118" s="17" t="s">
        <v>199</v>
      </c>
      <c r="C118" s="40">
        <f>C119+C120+C129+C128</f>
        <v>85807244.329999998</v>
      </c>
      <c r="D118" s="40">
        <f>D119+D120+D129+D128</f>
        <v>16432723.9</v>
      </c>
      <c r="E118" s="16">
        <f>D118/C118*100</f>
        <v>19.150741907993865</v>
      </c>
      <c r="F118" s="40">
        <f>F119+F120+F129+F128</f>
        <v>12558295.630000001</v>
      </c>
    </row>
    <row r="119" spans="1:6" ht="26.25" thickBot="1">
      <c r="A119" s="39" t="s">
        <v>200</v>
      </c>
      <c r="B119" s="13" t="s">
        <v>201</v>
      </c>
      <c r="C119" s="40"/>
      <c r="D119" s="40"/>
      <c r="E119" s="16"/>
      <c r="F119" s="40">
        <v>0</v>
      </c>
    </row>
    <row r="120" spans="1:6" ht="26.25" thickBot="1">
      <c r="A120" s="23" t="s">
        <v>202</v>
      </c>
      <c r="B120" s="13" t="s">
        <v>203</v>
      </c>
      <c r="C120" s="6">
        <f>C121+C122+C123+C124+C125+C127+C126</f>
        <v>2095945.33</v>
      </c>
      <c r="D120" s="6">
        <f>D121+D122+D123+D124+D125+D127</f>
        <v>369906.9</v>
      </c>
      <c r="E120" s="16">
        <f>D120/C120*100</f>
        <v>17.648690292890418</v>
      </c>
      <c r="F120" s="6">
        <f>F121+F122+F123+F124+F125+F127</f>
        <v>358295.63</v>
      </c>
    </row>
    <row r="121" spans="1:6" ht="39" thickBot="1">
      <c r="A121" s="23"/>
      <c r="B121" s="13" t="s">
        <v>232</v>
      </c>
      <c r="C121" s="6">
        <v>9289.2000000000007</v>
      </c>
      <c r="D121" s="6"/>
      <c r="E121" s="16">
        <f t="shared" ref="E121:E131" si="11">D121/C121*100</f>
        <v>0</v>
      </c>
      <c r="F121" s="6">
        <v>0</v>
      </c>
    </row>
    <row r="122" spans="1:6" ht="39" thickBot="1">
      <c r="A122" s="23"/>
      <c r="B122" s="13" t="s">
        <v>233</v>
      </c>
      <c r="C122" s="6">
        <v>389957</v>
      </c>
      <c r="D122" s="6">
        <v>97200</v>
      </c>
      <c r="E122" s="16">
        <f t="shared" si="11"/>
        <v>24.925825155081203</v>
      </c>
      <c r="F122" s="6">
        <v>94665</v>
      </c>
    </row>
    <row r="123" spans="1:6" ht="77.25" thickBot="1">
      <c r="A123" s="23"/>
      <c r="B123" s="13" t="s">
        <v>234</v>
      </c>
      <c r="C123" s="6">
        <v>605375</v>
      </c>
      <c r="D123" s="6">
        <v>75000</v>
      </c>
      <c r="E123" s="16">
        <f t="shared" si="11"/>
        <v>12.389015073301673</v>
      </c>
      <c r="F123" s="6">
        <v>45000</v>
      </c>
    </row>
    <row r="124" spans="1:6" ht="64.5" thickBot="1">
      <c r="A124" s="23"/>
      <c r="B124" s="13" t="s">
        <v>235</v>
      </c>
      <c r="C124" s="6">
        <v>890332.13</v>
      </c>
      <c r="D124" s="6">
        <v>197706.9</v>
      </c>
      <c r="E124" s="16">
        <f t="shared" si="11"/>
        <v>22.205971607471923</v>
      </c>
      <c r="F124" s="6">
        <v>218630.63</v>
      </c>
    </row>
    <row r="125" spans="1:6" ht="51.75" thickBot="1">
      <c r="A125" s="23"/>
      <c r="B125" s="13" t="s">
        <v>236</v>
      </c>
      <c r="C125" s="6">
        <v>23100</v>
      </c>
      <c r="D125" s="6">
        <v>0</v>
      </c>
      <c r="E125" s="16">
        <f t="shared" si="11"/>
        <v>0</v>
      </c>
      <c r="F125" s="6">
        <v>0</v>
      </c>
    </row>
    <row r="126" spans="1:6" ht="77.25" thickBot="1">
      <c r="A126" s="23"/>
      <c r="B126" s="13" t="s">
        <v>237</v>
      </c>
      <c r="C126" s="6">
        <v>140392</v>
      </c>
      <c r="D126" s="6"/>
      <c r="E126" s="16">
        <f t="shared" si="11"/>
        <v>0</v>
      </c>
      <c r="F126" s="6"/>
    </row>
    <row r="127" spans="1:6" ht="77.25" thickBot="1">
      <c r="A127" s="23"/>
      <c r="B127" s="13" t="s">
        <v>204</v>
      </c>
      <c r="C127" s="6">
        <v>37500</v>
      </c>
      <c r="D127" s="6"/>
      <c r="E127" s="16">
        <f t="shared" si="11"/>
        <v>0</v>
      </c>
      <c r="F127" s="6">
        <v>0</v>
      </c>
    </row>
    <row r="128" spans="1:6" ht="39" thickBot="1">
      <c r="A128" s="23" t="s">
        <v>238</v>
      </c>
      <c r="B128" s="13" t="s">
        <v>239</v>
      </c>
      <c r="C128" s="6">
        <v>42817</v>
      </c>
      <c r="D128" s="6">
        <v>42817</v>
      </c>
      <c r="E128" s="16">
        <f t="shared" si="11"/>
        <v>100</v>
      </c>
      <c r="F128" s="6">
        <v>0</v>
      </c>
    </row>
    <row r="129" spans="1:8" ht="16.5" thickBot="1">
      <c r="A129" s="23" t="s">
        <v>205</v>
      </c>
      <c r="B129" s="51" t="s">
        <v>206</v>
      </c>
      <c r="C129" s="6">
        <f>C130+C131</f>
        <v>83668482</v>
      </c>
      <c r="D129" s="6">
        <f>D130+D131</f>
        <v>16020000</v>
      </c>
      <c r="E129" s="16">
        <f t="shared" si="11"/>
        <v>19.146994922173921</v>
      </c>
      <c r="F129" s="6">
        <f>F130+F131</f>
        <v>12200000</v>
      </c>
    </row>
    <row r="130" spans="1:8" ht="77.25" thickBot="1">
      <c r="A130" s="27"/>
      <c r="B130" s="13" t="s">
        <v>207</v>
      </c>
      <c r="C130" s="6">
        <v>51962643</v>
      </c>
      <c r="D130" s="6">
        <v>10000000</v>
      </c>
      <c r="E130" s="16">
        <f t="shared" si="11"/>
        <v>19.244594621563031</v>
      </c>
      <c r="F130" s="6">
        <v>8900000</v>
      </c>
    </row>
    <row r="131" spans="1:8" ht="90.75" thickBot="1">
      <c r="A131" s="31"/>
      <c r="B131" s="21" t="s">
        <v>208</v>
      </c>
      <c r="C131" s="6">
        <v>31705839</v>
      </c>
      <c r="D131" s="6">
        <v>6020000</v>
      </c>
      <c r="E131" s="16">
        <f t="shared" si="11"/>
        <v>18.987038948882571</v>
      </c>
      <c r="F131" s="6">
        <v>3300000</v>
      </c>
    </row>
    <row r="132" spans="1:8" ht="16.5" thickBot="1">
      <c r="A132" s="28" t="s">
        <v>209</v>
      </c>
      <c r="B132" s="37" t="s">
        <v>210</v>
      </c>
      <c r="C132" s="15">
        <f>C133</f>
        <v>0</v>
      </c>
      <c r="D132" s="15">
        <f>D133</f>
        <v>0</v>
      </c>
      <c r="E132" s="22" t="e">
        <f>D132/C132*100</f>
        <v>#DIV/0!</v>
      </c>
      <c r="F132" s="15">
        <f>F133</f>
        <v>0</v>
      </c>
    </row>
    <row r="133" spans="1:8" ht="42.75" customHeight="1" thickBot="1">
      <c r="A133" s="23" t="s">
        <v>211</v>
      </c>
      <c r="B133" s="51" t="s">
        <v>212</v>
      </c>
      <c r="C133" s="6">
        <v>0</v>
      </c>
      <c r="D133" s="6"/>
      <c r="E133" s="22" t="e">
        <f>D133/C133*100</f>
        <v>#DIV/0!</v>
      </c>
      <c r="F133" s="6">
        <v>0</v>
      </c>
    </row>
    <row r="134" spans="1:8" ht="16.5" thickBot="1">
      <c r="A134" s="23" t="s">
        <v>213</v>
      </c>
      <c r="B134" s="51" t="s">
        <v>214</v>
      </c>
      <c r="C134" s="6">
        <f>C135</f>
        <v>5000</v>
      </c>
      <c r="D134" s="6">
        <f>D135</f>
        <v>5000</v>
      </c>
      <c r="E134" s="16">
        <f>D134/C134*100</f>
        <v>100</v>
      </c>
      <c r="F134" s="6">
        <f>F135</f>
        <v>0</v>
      </c>
      <c r="H134" s="29" t="s">
        <v>215</v>
      </c>
    </row>
    <row r="135" spans="1:8" ht="16.5" thickBot="1">
      <c r="A135" s="23" t="s">
        <v>216</v>
      </c>
      <c r="B135" s="51" t="s">
        <v>217</v>
      </c>
      <c r="C135" s="6">
        <v>5000</v>
      </c>
      <c r="D135" s="6">
        <v>5000</v>
      </c>
      <c r="E135" s="16">
        <f>D135/C135*100</f>
        <v>100</v>
      </c>
      <c r="F135" s="6">
        <v>0</v>
      </c>
    </row>
    <row r="136" spans="1:8" ht="39" thickBot="1">
      <c r="A136" s="23" t="s">
        <v>226</v>
      </c>
      <c r="B136" s="51" t="s">
        <v>251</v>
      </c>
      <c r="C136" s="6">
        <f>C137</f>
        <v>12000</v>
      </c>
      <c r="D136" s="6">
        <f>D137</f>
        <v>12000</v>
      </c>
      <c r="E136" s="16">
        <f t="shared" ref="E136:E137" si="12">D136/C136*100</f>
        <v>100</v>
      </c>
      <c r="F136" s="6"/>
    </row>
    <row r="137" spans="1:8" ht="26.25" thickBot="1">
      <c r="A137" s="23" t="s">
        <v>227</v>
      </c>
      <c r="B137" s="51" t="s">
        <v>252</v>
      </c>
      <c r="C137" s="6">
        <v>12000</v>
      </c>
      <c r="D137" s="6">
        <v>12000</v>
      </c>
      <c r="E137" s="16">
        <f t="shared" si="12"/>
        <v>100</v>
      </c>
      <c r="F137" s="6"/>
    </row>
    <row r="138" spans="1:8" ht="30.75" thickBot="1">
      <c r="A138" s="39" t="s">
        <v>218</v>
      </c>
      <c r="B138" s="52" t="s">
        <v>219</v>
      </c>
      <c r="C138" s="53">
        <f>C139</f>
        <v>-357184.8</v>
      </c>
      <c r="D138" s="54">
        <f>D139</f>
        <v>-357184.8</v>
      </c>
      <c r="E138" s="16">
        <f>D138/C138*100</f>
        <v>100</v>
      </c>
      <c r="F138" s="54">
        <f>F139</f>
        <v>-224990</v>
      </c>
      <c r="H138" s="1"/>
    </row>
    <row r="139" spans="1:8" ht="26.25" thickBot="1">
      <c r="A139" s="23" t="s">
        <v>220</v>
      </c>
      <c r="B139" s="51" t="s">
        <v>221</v>
      </c>
      <c r="C139" s="6">
        <v>-357184.8</v>
      </c>
      <c r="D139" s="6">
        <v>-357184.8</v>
      </c>
      <c r="E139" s="16">
        <f>D139/C139*100</f>
        <v>100</v>
      </c>
      <c r="F139" s="6">
        <v>-224990</v>
      </c>
    </row>
    <row r="140" spans="1:8" ht="16.5" thickBot="1">
      <c r="A140" s="28"/>
      <c r="B140" s="55" t="s">
        <v>222</v>
      </c>
      <c r="C140" s="50">
        <f>C93+C94</f>
        <v>276263002.64999998</v>
      </c>
      <c r="D140" s="50">
        <f>D93+D94</f>
        <v>53019141.710000001</v>
      </c>
      <c r="E140" s="16">
        <f>D140/C140*100</f>
        <v>19.191546172098338</v>
      </c>
      <c r="F140" s="50">
        <f>F93+F94</f>
        <v>46484779.25</v>
      </c>
    </row>
    <row r="141" spans="1:8" ht="16.5" hidden="1" thickBot="1">
      <c r="A141" s="56"/>
      <c r="B141" s="57" t="s">
        <v>223</v>
      </c>
      <c r="C141" s="58">
        <f>C140-C138</f>
        <v>276620187.44999999</v>
      </c>
      <c r="D141" s="58">
        <f>D140-D138</f>
        <v>53376326.509999998</v>
      </c>
      <c r="E141" s="58">
        <f>E140-E138</f>
        <v>-80.808453827901658</v>
      </c>
      <c r="F141" s="58">
        <f>F140-F138</f>
        <v>46709769.25</v>
      </c>
    </row>
    <row r="142" spans="1:8">
      <c r="A142" s="32"/>
    </row>
    <row r="143" spans="1:8">
      <c r="A143" s="32"/>
      <c r="C143" s="33"/>
      <c r="D143" s="33"/>
    </row>
    <row r="144" spans="1:8">
      <c r="E144" s="3"/>
      <c r="F144" s="3"/>
    </row>
    <row r="147" spans="1:2">
      <c r="A147" s="29" t="s">
        <v>224</v>
      </c>
    </row>
    <row r="152" spans="1:2">
      <c r="B152" s="29" t="s">
        <v>225</v>
      </c>
    </row>
  </sheetData>
  <mergeCells count="7">
    <mergeCell ref="B1:F1"/>
    <mergeCell ref="A2:A4"/>
    <mergeCell ref="B2:B4"/>
    <mergeCell ref="C2:C5"/>
    <mergeCell ref="D2:D5"/>
    <mergeCell ref="E2:E5"/>
    <mergeCell ref="F2:F5"/>
  </mergeCells>
  <pageMargins left="0.70866141732283472" right="0.70866141732283472" top="0.74803149606299213" bottom="0.74803149606299213" header="0.31496062992125984" footer="0.31496062992125984"/>
  <pageSetup paperSize="9" scale="38" orientation="portrait" horizontalDpi="180" verticalDpi="180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2018-10-24T06:59:37Z</dcterms:modified>
</cp:coreProperties>
</file>