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на 01.04.2019" sheetId="37" r:id="rId1"/>
  </sheets>
  <calcPr calcId="124519"/>
</workbook>
</file>

<file path=xl/calcChain.xml><?xml version="1.0" encoding="utf-8"?>
<calcChain xmlns="http://schemas.openxmlformats.org/spreadsheetml/2006/main">
  <c r="F28" i="37"/>
  <c r="D31"/>
  <c r="H32"/>
  <c r="H33"/>
  <c r="G32"/>
  <c r="G33"/>
  <c r="H11"/>
  <c r="H17"/>
  <c r="H21"/>
  <c r="H22"/>
  <c r="H23"/>
  <c r="H26"/>
  <c r="H27"/>
  <c r="H30"/>
  <c r="H35"/>
  <c r="H36"/>
  <c r="H39"/>
  <c r="H40"/>
  <c r="H41"/>
  <c r="H48"/>
  <c r="H51"/>
  <c r="H52"/>
  <c r="H54"/>
  <c r="G54"/>
  <c r="G53"/>
  <c r="H53" s="1"/>
  <c r="G52"/>
  <c r="G51"/>
  <c r="G50"/>
  <c r="H50" s="1"/>
  <c r="F49"/>
  <c r="E49"/>
  <c r="D49"/>
  <c r="G49" s="1"/>
  <c r="H49" s="1"/>
  <c r="G48"/>
  <c r="G47"/>
  <c r="H47" s="1"/>
  <c r="G46"/>
  <c r="H46" s="1"/>
  <c r="G45"/>
  <c r="H45" s="1"/>
  <c r="G44"/>
  <c r="H44" s="1"/>
  <c r="G43"/>
  <c r="H43" s="1"/>
  <c r="F42"/>
  <c r="E42"/>
  <c r="D42"/>
  <c r="G41"/>
  <c r="G40"/>
  <c r="G39"/>
  <c r="G38"/>
  <c r="H38" s="1"/>
  <c r="F37"/>
  <c r="G37" s="1"/>
  <c r="H37" s="1"/>
  <c r="E37"/>
  <c r="D37"/>
  <c r="G36"/>
  <c r="G35"/>
  <c r="G34"/>
  <c r="H34" s="1"/>
  <c r="F31"/>
  <c r="E31"/>
  <c r="G31"/>
  <c r="H31" s="1"/>
  <c r="G30"/>
  <c r="G29"/>
  <c r="H29" s="1"/>
  <c r="E28"/>
  <c r="D28"/>
  <c r="G27"/>
  <c r="G26"/>
  <c r="G25"/>
  <c r="H25" s="1"/>
  <c r="G24"/>
  <c r="H24" s="1"/>
  <c r="F24"/>
  <c r="E24"/>
  <c r="D24"/>
  <c r="G23"/>
  <c r="G22"/>
  <c r="G21"/>
  <c r="G20"/>
  <c r="H20" s="1"/>
  <c r="F19"/>
  <c r="G19" s="1"/>
  <c r="H19" s="1"/>
  <c r="E19"/>
  <c r="D19"/>
  <c r="G18"/>
  <c r="H18" s="1"/>
  <c r="G17"/>
  <c r="G16"/>
  <c r="H16" s="1"/>
  <c r="F15"/>
  <c r="G15" s="1"/>
  <c r="H15" s="1"/>
  <c r="E15"/>
  <c r="D15"/>
  <c r="G14"/>
  <c r="H14" s="1"/>
  <c r="G13"/>
  <c r="H13" s="1"/>
  <c r="G12"/>
  <c r="H12" s="1"/>
  <c r="G11"/>
  <c r="G10"/>
  <c r="H10" s="1"/>
  <c r="G9"/>
  <c r="H9" s="1"/>
  <c r="G8"/>
  <c r="H8" s="1"/>
  <c r="F7"/>
  <c r="F55" s="1"/>
  <c r="E7"/>
  <c r="D7"/>
  <c r="E55" l="1"/>
  <c r="D55"/>
  <c r="G55" s="1"/>
  <c r="H55" s="1"/>
  <c r="G42"/>
  <c r="H42" s="1"/>
  <c r="G28"/>
  <c r="H28" s="1"/>
  <c r="G7"/>
  <c r="H7" s="1"/>
</calcChain>
</file>

<file path=xl/sharedStrings.xml><?xml version="1.0" encoding="utf-8"?>
<sst xmlns="http://schemas.openxmlformats.org/spreadsheetml/2006/main" count="123" uniqueCount="117">
  <si>
    <t>НПА</t>
  </si>
  <si>
    <t>1.</t>
  </si>
  <si>
    <t>Развитие  образования   в Заволжском  муниципальном  районе</t>
  </si>
  <si>
    <t>Постановление от 01.11.2013 №1092-п</t>
  </si>
  <si>
    <t>2.</t>
  </si>
  <si>
    <t xml:space="preserve">Развитие физической культуры и спорта в  Заволжском муниципальном районе </t>
  </si>
  <si>
    <t>Постановление от 05.11.2013 №1107-п</t>
  </si>
  <si>
    <t>3.</t>
  </si>
  <si>
    <t xml:space="preserve">Развитие культуры и повышение эффективности реализации молодежной политики в Заволжском муниципальном районе </t>
  </si>
  <si>
    <t>Постановление от 08.11.2013 №1116-п</t>
  </si>
  <si>
    <t xml:space="preserve">4. </t>
  </si>
  <si>
    <t xml:space="preserve">Социальная  поддержка  граждан  Заволжского муниципального  района   </t>
  </si>
  <si>
    <t>Постановление от 29.10.2013 №1066-п</t>
  </si>
  <si>
    <t>5.</t>
  </si>
  <si>
    <t xml:space="preserve">Экономическое развитие Заволжского муниципального района </t>
  </si>
  <si>
    <t>Постановление от 14.10.2013 №1021-п</t>
  </si>
  <si>
    <t>6.</t>
  </si>
  <si>
    <t>Обеспечение качественным  жильем  и услугами жилищно-коммунального хозяйства населения  Заволжского муниципального района</t>
  </si>
  <si>
    <t>Постановление от 05.11.2013 №1066-п</t>
  </si>
  <si>
    <t>7.</t>
  </si>
  <si>
    <t xml:space="preserve">Развитие транспортной системы Заволжского муниципального района </t>
  </si>
  <si>
    <t>Постановление от 29.10.2013 №1068-п</t>
  </si>
  <si>
    <t>8.</t>
  </si>
  <si>
    <t xml:space="preserve">Энергоэффективность и энергосбережение Заволжского муниципального  района </t>
  </si>
  <si>
    <t>Постановление от  29.10.2013 №1065-п</t>
  </si>
  <si>
    <t>10.</t>
  </si>
  <si>
    <t>Долгосрочная сбалансированность и устойчивость бюджетной системы Заволжского муниципального района</t>
  </si>
  <si>
    <t>ИТОГО</t>
  </si>
  <si>
    <t>Наименование  муниципальной программы</t>
  </si>
  <si>
    <t>Постановление  от 14.10.2013 №1020-п</t>
  </si>
  <si>
    <t>% исполнения</t>
  </si>
  <si>
    <t>1.1.</t>
  </si>
  <si>
    <t>1.2.</t>
  </si>
  <si>
    <t>1.3.</t>
  </si>
  <si>
    <t>1.4.</t>
  </si>
  <si>
    <t>1.5.</t>
  </si>
  <si>
    <t>1.6.</t>
  </si>
  <si>
    <t xml:space="preserve">Предоставление дополнительного образования детям в Заволжском муниципальном районе </t>
  </si>
  <si>
    <t xml:space="preserve">Организация отдыха, оздоровления и занятости детей и подростков в Заволжском муниципальном районе  </t>
  </si>
  <si>
    <t xml:space="preserve">Поддержка молодых специалистов сферы образования в Заволжском муниципальном районе </t>
  </si>
  <si>
    <t xml:space="preserve">Обеспечение деятельности органа управления образованием и образовательных учреждений Заволжского муниципального района </t>
  </si>
  <si>
    <r>
      <t xml:space="preserve">Предоставление дошкольного образования и воспитания  </t>
    </r>
    <r>
      <rPr>
        <sz val="11"/>
        <color rgb="FF000000"/>
        <rFont val="Times New Roman"/>
        <family val="1"/>
        <charset val="204"/>
      </rPr>
      <t xml:space="preserve">в Заволжском муниципальном районе </t>
    </r>
  </si>
  <si>
    <t xml:space="preserve">
Предоставление
дополнительного образования детям  в сфере культуры и искусства в Заволжском муниципальном районе 
</t>
  </si>
  <si>
    <t xml:space="preserve">Повышение качества жизни граждан пожилого возраста в Заволжском муниципальном районе </t>
  </si>
  <si>
    <t xml:space="preserve">Поддержка молодых специалистов здравоохранения в Заволжском мунципальном районе  </t>
  </si>
  <si>
    <t>Профилактика социального сиротства, развитие семейных форм устройства детей-сирот и детей, оставшихся без попечения родителей</t>
  </si>
  <si>
    <t xml:space="preserve">Развитие субъектов малого и среднего предпринимательства в Заволжском мунципальном районе </t>
  </si>
  <si>
    <t>Развитие сельскохозяйственного производства в Заволжском муниципальном районе</t>
  </si>
  <si>
    <t>Устойчивое развитие сельских территорий Заволжского муниципального района</t>
  </si>
  <si>
    <t>Выравнивание обеспеченности населения Заволжского муниципального района  объектами социальной и инженерной инфраструктуры</t>
  </si>
  <si>
    <t xml:space="preserve">Развитие автомобильных дорог общего пользования местного значения Заволжского муниципального района до сельских населенных пунктов, не обеспеченных круглогодичной транспортной связью </t>
  </si>
  <si>
    <t xml:space="preserve">Капитальный ремонт, ремонт и содержание автомобильных дорог общего  пользования местного значения Заволжского муниципального района </t>
  </si>
  <si>
    <t>Организация управления муниципальными финансами Заволжского муниципального района</t>
  </si>
  <si>
    <t xml:space="preserve">Повышение качества управления муниципальными финансами Заволжского муниципального района </t>
  </si>
  <si>
    <t xml:space="preserve">Управление муниципальным долгом Заволжского муниципального района </t>
  </si>
  <si>
    <t>Обеспечение  финансирования непредвиденных расходов бюджета  Заволжского муниципального района</t>
  </si>
  <si>
    <t>10.1.</t>
  </si>
  <si>
    <t>10.2.</t>
  </si>
  <si>
    <t>10.3.</t>
  </si>
  <si>
    <t>10.4.</t>
  </si>
  <si>
    <t>3.1.</t>
  </si>
  <si>
    <t>4.1.</t>
  </si>
  <si>
    <t>4.2.</t>
  </si>
  <si>
    <t>4.3.</t>
  </si>
  <si>
    <t>5.1.</t>
  </si>
  <si>
    <t>5.2.</t>
  </si>
  <si>
    <t>5.3.</t>
  </si>
  <si>
    <t>6.1.</t>
  </si>
  <si>
    <t>7.1.</t>
  </si>
  <si>
    <t>7.2.</t>
  </si>
  <si>
    <t>Повышение безопасности дорожного движения в Заволжском муниципальном районе</t>
  </si>
  <si>
    <t>7.3.</t>
  </si>
  <si>
    <t>11.</t>
  </si>
  <si>
    <t xml:space="preserve">Совершенствование местного самоуправления Заволжского муниципального района
</t>
  </si>
  <si>
    <t>Подпрограмма "Обеспечение деятельности администрации Заволжского муниципального района"</t>
  </si>
  <si>
    <t>Обеспечение деятельности Муниципального учреждения «Управление по материально-техническому обеспечению деятельности органов местного самоуправления Заволжского муниципального района</t>
  </si>
  <si>
    <t>Управление муниципальным имуществом Заволжского муниципального района Ивановской области</t>
  </si>
  <si>
    <t>12.</t>
  </si>
  <si>
    <t>11.1</t>
  </si>
  <si>
    <t>11.2</t>
  </si>
  <si>
    <t>постановление от 27.10.2014 №868-п</t>
  </si>
  <si>
    <t>отклонение от плана % (- недовыполнение, + перевыполнение)</t>
  </si>
  <si>
    <t>Н.В.Смирнова</t>
  </si>
  <si>
    <t>план</t>
  </si>
  <si>
    <t xml:space="preserve">Предоставление общедоступного и бесплатного начального общего, основного (общего), среднего общего образования по основным общеобразовательным программам  в Заволжском муниципальном районе </t>
  </si>
  <si>
    <t>13.</t>
  </si>
  <si>
    <t>Улучшение условий и охраны труда в Заволжском муниципальном районе</t>
  </si>
  <si>
    <t>Организация предоставления государственных и мунциипальных услуг на базе муниципального учреждения "Многофункциональный центр предоставления государственных и мунциипальных услуг Заволжского муниципального района"</t>
  </si>
  <si>
    <t>Начальник финансового отдела</t>
  </si>
  <si>
    <t>14.</t>
  </si>
  <si>
    <t>Развитие туризма в Заволжском муниципальном районе</t>
  </si>
  <si>
    <t xml:space="preserve"> </t>
  </si>
  <si>
    <t>6.2.</t>
  </si>
  <si>
    <t>3.3.</t>
  </si>
  <si>
    <t>Библиотечное дело в Заволжском муниципальном районе</t>
  </si>
  <si>
    <t>15.</t>
  </si>
  <si>
    <t>3.2.</t>
  </si>
  <si>
    <t>Организация и осуществление мероприятий межпоселенческого характера по работе с детьми и молодёжью в Заволжском муниципальном районе</t>
  </si>
  <si>
    <t>Обеспечение жильем молодых семей в Заволжском муниципальном районе</t>
  </si>
  <si>
    <t>Безопасность Заволжского муниципального района</t>
  </si>
  <si>
    <t>11.3.</t>
  </si>
  <si>
    <t>15.1.</t>
  </si>
  <si>
    <t>Профилактика преступлений и правонарушений на территории Заволжского муниципального района</t>
  </si>
  <si>
    <t>15.2.</t>
  </si>
  <si>
    <t>15.3.</t>
  </si>
  <si>
    <t>Обеспечение мероприятий по построению и развитию АПК «Безопасный город» на территории Заволжского муниципального района»</t>
  </si>
  <si>
    <t>№ программы</t>
  </si>
  <si>
    <t>16.</t>
  </si>
  <si>
    <t>Поддержка и развитие информационно-коммуникационных технологий в органах местного самоуправления Заволжского муниципального района</t>
  </si>
  <si>
    <t>17.</t>
  </si>
  <si>
    <t>Охрана окружающей среды на территории Заволжского муниципального района</t>
  </si>
  <si>
    <t>4.4.</t>
  </si>
  <si>
    <t>Исполнение по муниципальным программам Заволжского муниципального района за январь-март 2019 года</t>
  </si>
  <si>
    <t xml:space="preserve">утверждено по состоянию на 01.04.2019 </t>
  </si>
  <si>
    <t>профинансировано за январь-март 2019</t>
  </si>
  <si>
    <t>кассовые расходы за январь-март 2019</t>
  </si>
  <si>
    <t>Разработка проектно-сметной документации для реконструкции автомобильной дороги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</si>
</sst>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" fontId="4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16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5" fillId="0" borderId="0" xfId="0" applyFon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0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0" xfId="0" applyFont="1"/>
    <xf numFmtId="0" fontId="0" fillId="0" borderId="0" xfId="0" applyAlignment="1">
      <alignment horizontal="left"/>
    </xf>
    <xf numFmtId="10" fontId="0" fillId="0" borderId="0" xfId="0" applyNumberFormat="1" applyFont="1"/>
    <xf numFmtId="0" fontId="0" fillId="0" borderId="0" xfId="0" applyAlignment="1">
      <alignment horizontal="right"/>
    </xf>
    <xf numFmtId="4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58"/>
  <sheetViews>
    <sheetView tabSelected="1" topLeftCell="A46" workbookViewId="0">
      <selection activeCell="K51" sqref="K51"/>
    </sheetView>
  </sheetViews>
  <sheetFormatPr defaultRowHeight="15"/>
  <cols>
    <col min="1" max="1" width="6.85546875" style="10" customWidth="1"/>
    <col min="2" max="2" width="26.5703125" style="15" customWidth="1"/>
    <col min="3" max="3" width="16.28515625" hidden="1" customWidth="1"/>
    <col min="4" max="4" width="15.5703125" customWidth="1"/>
    <col min="5" max="5" width="17.140625" customWidth="1"/>
    <col min="6" max="6" width="16.5703125" customWidth="1"/>
    <col min="7" max="7" width="13.7109375" customWidth="1"/>
    <col min="8" max="8" width="13.85546875" style="21" customWidth="1"/>
  </cols>
  <sheetData>
    <row r="2" spans="1:13" ht="36" customHeight="1">
      <c r="A2" s="39" t="s">
        <v>112</v>
      </c>
      <c r="B2" s="39"/>
      <c r="C2" s="39"/>
      <c r="D2" s="39"/>
      <c r="E2" s="39"/>
      <c r="F2" s="39"/>
      <c r="G2" s="39"/>
      <c r="M2" t="s">
        <v>91</v>
      </c>
    </row>
    <row r="4" spans="1:13">
      <c r="G4" s="24" t="s">
        <v>83</v>
      </c>
      <c r="H4" s="23">
        <v>0.25</v>
      </c>
    </row>
    <row r="5" spans="1:13" ht="48.75" customHeight="1">
      <c r="A5" s="40" t="s">
        <v>106</v>
      </c>
      <c r="B5" s="41" t="s">
        <v>28</v>
      </c>
      <c r="C5" s="40" t="s">
        <v>0</v>
      </c>
      <c r="D5" s="40" t="s">
        <v>113</v>
      </c>
      <c r="E5" s="40" t="s">
        <v>114</v>
      </c>
      <c r="F5" s="40" t="s">
        <v>115</v>
      </c>
      <c r="G5" s="40" t="s">
        <v>30</v>
      </c>
      <c r="H5" s="38" t="s">
        <v>81</v>
      </c>
    </row>
    <row r="6" spans="1:13" ht="41.25" customHeight="1">
      <c r="A6" s="40"/>
      <c r="B6" s="41"/>
      <c r="C6" s="40"/>
      <c r="D6" s="40"/>
      <c r="E6" s="40"/>
      <c r="F6" s="40"/>
      <c r="G6" s="40"/>
      <c r="H6" s="38"/>
    </row>
    <row r="7" spans="1:13" s="9" customFormat="1" ht="45.75" customHeight="1">
      <c r="A7" s="5" t="s">
        <v>1</v>
      </c>
      <c r="B7" s="11" t="s">
        <v>2</v>
      </c>
      <c r="C7" s="8" t="s">
        <v>3</v>
      </c>
      <c r="D7" s="25">
        <f>D8+D9+D10+D11+D12+D13</f>
        <v>215930835.38</v>
      </c>
      <c r="E7" s="25">
        <f t="shared" ref="E7:F7" si="0">E8+E9+E10+E11+E12+E13</f>
        <v>40977254.480000004</v>
      </c>
      <c r="F7" s="25">
        <f t="shared" si="0"/>
        <v>35924553.549999997</v>
      </c>
      <c r="G7" s="25">
        <f>F7/D7*100</f>
        <v>16.637065052232654</v>
      </c>
      <c r="H7" s="26">
        <f>G7-3*100/12</f>
        <v>-8.3629349477673465</v>
      </c>
      <c r="L7" s="9" t="s">
        <v>91</v>
      </c>
    </row>
    <row r="8" spans="1:13" ht="60">
      <c r="A8" s="3" t="s">
        <v>31</v>
      </c>
      <c r="B8" s="35" t="s">
        <v>41</v>
      </c>
      <c r="C8" s="33"/>
      <c r="D8" s="2">
        <v>86243283.849999994</v>
      </c>
      <c r="E8" s="2">
        <v>16983478.190000001</v>
      </c>
      <c r="F8" s="2">
        <v>14358259.68</v>
      </c>
      <c r="G8" s="25">
        <f t="shared" ref="G8:G54" si="1">F8/D8*100</f>
        <v>16.648553996358526</v>
      </c>
      <c r="H8" s="26">
        <f t="shared" ref="H8:H55" si="2">G8-3*100/12</f>
        <v>-8.3514460036414739</v>
      </c>
      <c r="K8" t="s">
        <v>91</v>
      </c>
    </row>
    <row r="9" spans="1:13" ht="135">
      <c r="A9" s="34" t="s">
        <v>32</v>
      </c>
      <c r="B9" s="12" t="s">
        <v>84</v>
      </c>
      <c r="C9" s="33"/>
      <c r="D9" s="2">
        <v>101035620.26000001</v>
      </c>
      <c r="E9" s="2">
        <v>18555913.170000002</v>
      </c>
      <c r="F9" s="2">
        <v>17278532.690000001</v>
      </c>
      <c r="G9" s="25">
        <f t="shared" si="1"/>
        <v>17.101426848804699</v>
      </c>
      <c r="H9" s="26">
        <f t="shared" si="2"/>
        <v>-7.8985731511953006</v>
      </c>
    </row>
    <row r="10" spans="1:13" ht="75">
      <c r="A10" s="34" t="s">
        <v>33</v>
      </c>
      <c r="B10" s="12" t="s">
        <v>37</v>
      </c>
      <c r="C10" s="33"/>
      <c r="D10" s="2">
        <v>18574203.100000001</v>
      </c>
      <c r="E10" s="2">
        <v>3492883.13</v>
      </c>
      <c r="F10" s="2">
        <v>2774730.16</v>
      </c>
      <c r="G10" s="25">
        <f t="shared" si="1"/>
        <v>14.938622911903012</v>
      </c>
      <c r="H10" s="26">
        <f t="shared" si="2"/>
        <v>-10.061377088096988</v>
      </c>
    </row>
    <row r="11" spans="1:13" ht="75" customHeight="1">
      <c r="A11" s="34" t="s">
        <v>34</v>
      </c>
      <c r="B11" s="35" t="s">
        <v>38</v>
      </c>
      <c r="C11" s="33"/>
      <c r="D11" s="2">
        <v>703700</v>
      </c>
      <c r="E11" s="2">
        <v>0</v>
      </c>
      <c r="F11" s="2">
        <v>0</v>
      </c>
      <c r="G11" s="25">
        <f t="shared" si="1"/>
        <v>0</v>
      </c>
      <c r="H11" s="26">
        <f t="shared" si="2"/>
        <v>-25</v>
      </c>
    </row>
    <row r="12" spans="1:13" ht="60">
      <c r="A12" s="34" t="s">
        <v>35</v>
      </c>
      <c r="B12" s="12" t="s">
        <v>39</v>
      </c>
      <c r="C12" s="33"/>
      <c r="D12" s="2">
        <v>198496</v>
      </c>
      <c r="E12" s="2">
        <v>31925.17</v>
      </c>
      <c r="F12" s="2">
        <v>24700.79</v>
      </c>
      <c r="G12" s="25">
        <f t="shared" si="1"/>
        <v>12.443973682089313</v>
      </c>
      <c r="H12" s="26">
        <f t="shared" si="2"/>
        <v>-12.556026317910687</v>
      </c>
    </row>
    <row r="13" spans="1:13" ht="90">
      <c r="A13" s="34" t="s">
        <v>36</v>
      </c>
      <c r="B13" s="12" t="s">
        <v>40</v>
      </c>
      <c r="C13" s="33"/>
      <c r="D13" s="2">
        <v>9175532.1699999999</v>
      </c>
      <c r="E13" s="2">
        <v>1913054.82</v>
      </c>
      <c r="F13" s="2">
        <v>1488330.23</v>
      </c>
      <c r="G13" s="25">
        <f t="shared" si="1"/>
        <v>16.220642055685801</v>
      </c>
      <c r="H13" s="26">
        <f t="shared" si="2"/>
        <v>-8.7793579443141994</v>
      </c>
    </row>
    <row r="14" spans="1:13" s="9" customFormat="1" ht="60.75" customHeight="1">
      <c r="A14" s="5" t="s">
        <v>4</v>
      </c>
      <c r="B14" s="13" t="s">
        <v>5</v>
      </c>
      <c r="C14" s="6" t="s">
        <v>6</v>
      </c>
      <c r="D14" s="1">
        <v>200000</v>
      </c>
      <c r="E14" s="1">
        <v>1000</v>
      </c>
      <c r="F14" s="1">
        <v>1000</v>
      </c>
      <c r="G14" s="25">
        <f t="shared" si="1"/>
        <v>0.5</v>
      </c>
      <c r="H14" s="26">
        <f t="shared" si="2"/>
        <v>-24.5</v>
      </c>
    </row>
    <row r="15" spans="1:13" s="9" customFormat="1" ht="89.25" customHeight="1">
      <c r="A15" s="5" t="s">
        <v>7</v>
      </c>
      <c r="B15" s="13" t="s">
        <v>8</v>
      </c>
      <c r="C15" s="6" t="s">
        <v>9</v>
      </c>
      <c r="D15" s="1">
        <f>D16+D18</f>
        <v>13689798.32</v>
      </c>
      <c r="E15" s="1">
        <f>E16+E18</f>
        <v>3434319.2800000003</v>
      </c>
      <c r="F15" s="1">
        <f>F16+F18</f>
        <v>3434319.2800000003</v>
      </c>
      <c r="G15" s="25">
        <f t="shared" si="1"/>
        <v>25.086704710489848</v>
      </c>
      <c r="H15" s="26">
        <f t="shared" si="2"/>
        <v>8.6704710489847514E-2</v>
      </c>
    </row>
    <row r="16" spans="1:13" ht="102" customHeight="1">
      <c r="A16" s="34" t="s">
        <v>60</v>
      </c>
      <c r="B16" s="14" t="s">
        <v>42</v>
      </c>
      <c r="C16" s="4"/>
      <c r="D16" s="27">
        <v>9392724</v>
      </c>
      <c r="E16" s="2">
        <v>2360449.25</v>
      </c>
      <c r="F16" s="2">
        <v>2360449.25</v>
      </c>
      <c r="G16" s="25">
        <f t="shared" si="1"/>
        <v>25.130614398975204</v>
      </c>
      <c r="H16" s="26">
        <f t="shared" si="2"/>
        <v>0.13061439897520444</v>
      </c>
    </row>
    <row r="17" spans="1:8" ht="120" hidden="1">
      <c r="A17" s="34" t="s">
        <v>96</v>
      </c>
      <c r="B17" s="29" t="s">
        <v>97</v>
      </c>
      <c r="C17" s="4"/>
      <c r="D17" s="27"/>
      <c r="E17" s="2"/>
      <c r="F17" s="2"/>
      <c r="G17" s="25" t="e">
        <f t="shared" si="1"/>
        <v>#DIV/0!</v>
      </c>
      <c r="H17" s="26" t="e">
        <f t="shared" si="2"/>
        <v>#DIV/0!</v>
      </c>
    </row>
    <row r="18" spans="1:8" ht="45">
      <c r="A18" s="34" t="s">
        <v>93</v>
      </c>
      <c r="B18" s="14" t="s">
        <v>94</v>
      </c>
      <c r="C18" s="4"/>
      <c r="D18" s="27">
        <v>4297074.32</v>
      </c>
      <c r="E18" s="2">
        <v>1073870.03</v>
      </c>
      <c r="F18" s="2">
        <v>1073870.03</v>
      </c>
      <c r="G18" s="25">
        <f t="shared" si="1"/>
        <v>24.990725084782799</v>
      </c>
      <c r="H18" s="26">
        <f t="shared" si="2"/>
        <v>-9.2749152172011406E-3</v>
      </c>
    </row>
    <row r="19" spans="1:8" s="9" customFormat="1" ht="42.75">
      <c r="A19" s="5" t="s">
        <v>10</v>
      </c>
      <c r="B19" s="13" t="s">
        <v>11</v>
      </c>
      <c r="C19" s="6" t="s">
        <v>12</v>
      </c>
      <c r="D19" s="1">
        <f>D20+D21+D22+D23</f>
        <v>1237362.24</v>
      </c>
      <c r="E19" s="1">
        <f t="shared" ref="E19:F19" si="3">E20+E21+E22+E23</f>
        <v>35280</v>
      </c>
      <c r="F19" s="1">
        <f t="shared" si="3"/>
        <v>35280</v>
      </c>
      <c r="G19" s="25">
        <f t="shared" si="1"/>
        <v>2.8512264928983124</v>
      </c>
      <c r="H19" s="26">
        <f t="shared" si="2"/>
        <v>-22.148773507101687</v>
      </c>
    </row>
    <row r="20" spans="1:8" ht="60">
      <c r="A20" s="34" t="s">
        <v>61</v>
      </c>
      <c r="B20" s="12" t="s">
        <v>43</v>
      </c>
      <c r="C20" s="4"/>
      <c r="D20" s="27">
        <v>141100</v>
      </c>
      <c r="E20" s="27">
        <v>35280</v>
      </c>
      <c r="F20" s="27">
        <v>35280</v>
      </c>
      <c r="G20" s="25">
        <f t="shared" si="1"/>
        <v>25.003543586109146</v>
      </c>
      <c r="H20" s="26">
        <f t="shared" si="2"/>
        <v>3.5435861091457355E-3</v>
      </c>
    </row>
    <row r="21" spans="1:8" ht="75" hidden="1">
      <c r="A21" s="34" t="s">
        <v>62</v>
      </c>
      <c r="B21" s="35" t="s">
        <v>44</v>
      </c>
      <c r="C21" s="4"/>
      <c r="D21" s="27"/>
      <c r="E21" s="27"/>
      <c r="F21" s="27"/>
      <c r="G21" s="25" t="e">
        <f t="shared" si="1"/>
        <v>#DIV/0!</v>
      </c>
      <c r="H21" s="26" t="e">
        <f t="shared" si="2"/>
        <v>#DIV/0!</v>
      </c>
    </row>
    <row r="22" spans="1:8" ht="90">
      <c r="A22" s="34" t="s">
        <v>63</v>
      </c>
      <c r="B22" s="35" t="s">
        <v>45</v>
      </c>
      <c r="C22" s="4"/>
      <c r="D22" s="27">
        <v>1073457</v>
      </c>
      <c r="E22" s="27">
        <v>0</v>
      </c>
      <c r="F22" s="27">
        <v>0</v>
      </c>
      <c r="G22" s="25">
        <f t="shared" si="1"/>
        <v>0</v>
      </c>
      <c r="H22" s="26">
        <f t="shared" si="2"/>
        <v>-25</v>
      </c>
    </row>
    <row r="23" spans="1:8" ht="41.25" customHeight="1">
      <c r="A23" s="34" t="s">
        <v>111</v>
      </c>
      <c r="B23" s="35"/>
      <c r="C23" s="4"/>
      <c r="D23" s="27">
        <v>22805.24</v>
      </c>
      <c r="E23" s="27">
        <v>0</v>
      </c>
      <c r="F23" s="27">
        <v>0</v>
      </c>
      <c r="G23" s="25">
        <f t="shared" si="1"/>
        <v>0</v>
      </c>
      <c r="H23" s="26">
        <f t="shared" si="2"/>
        <v>-25</v>
      </c>
    </row>
    <row r="24" spans="1:8" s="9" customFormat="1" ht="42.75">
      <c r="A24" s="5" t="s">
        <v>13</v>
      </c>
      <c r="B24" s="13" t="s">
        <v>14</v>
      </c>
      <c r="C24" s="6" t="s">
        <v>15</v>
      </c>
      <c r="D24" s="25">
        <f>D25+D26+D27</f>
        <v>352000</v>
      </c>
      <c r="E24" s="25">
        <f t="shared" ref="E24:F24" si="4">E25+E26+E27</f>
        <v>0</v>
      </c>
      <c r="F24" s="25">
        <f t="shared" si="4"/>
        <v>0</v>
      </c>
      <c r="G24" s="25">
        <f t="shared" si="1"/>
        <v>0</v>
      </c>
      <c r="H24" s="26">
        <f t="shared" si="2"/>
        <v>-25</v>
      </c>
    </row>
    <row r="25" spans="1:8" ht="75">
      <c r="A25" s="34" t="s">
        <v>64</v>
      </c>
      <c r="B25" s="12" t="s">
        <v>46</v>
      </c>
      <c r="C25" s="4"/>
      <c r="D25" s="2">
        <v>82000</v>
      </c>
      <c r="E25" s="2">
        <v>0</v>
      </c>
      <c r="F25" s="2">
        <v>0</v>
      </c>
      <c r="G25" s="25">
        <f t="shared" si="1"/>
        <v>0</v>
      </c>
      <c r="H25" s="26">
        <f t="shared" si="2"/>
        <v>-25</v>
      </c>
    </row>
    <row r="26" spans="1:8" ht="75">
      <c r="A26" s="3" t="s">
        <v>65</v>
      </c>
      <c r="B26" s="12" t="s">
        <v>47</v>
      </c>
      <c r="C26" s="4"/>
      <c r="D26" s="2">
        <v>270000</v>
      </c>
      <c r="E26" s="2">
        <v>0</v>
      </c>
      <c r="F26" s="2">
        <v>0</v>
      </c>
      <c r="G26" s="25">
        <f t="shared" si="1"/>
        <v>0</v>
      </c>
      <c r="H26" s="26">
        <f t="shared" si="2"/>
        <v>-25</v>
      </c>
    </row>
    <row r="27" spans="1:8" ht="60" hidden="1">
      <c r="A27" s="34" t="s">
        <v>66</v>
      </c>
      <c r="B27" s="12" t="s">
        <v>48</v>
      </c>
      <c r="C27" s="4"/>
      <c r="D27" s="2"/>
      <c r="E27" s="27"/>
      <c r="F27" s="27"/>
      <c r="G27" s="25" t="e">
        <f t="shared" si="1"/>
        <v>#DIV/0!</v>
      </c>
      <c r="H27" s="26" t="e">
        <f t="shared" si="2"/>
        <v>#DIV/0!</v>
      </c>
    </row>
    <row r="28" spans="1:8" s="9" customFormat="1" ht="99.75">
      <c r="A28" s="5" t="s">
        <v>16</v>
      </c>
      <c r="B28" s="11" t="s">
        <v>17</v>
      </c>
      <c r="C28" s="8" t="s">
        <v>18</v>
      </c>
      <c r="D28" s="25">
        <f>D29+D30</f>
        <v>28026287</v>
      </c>
      <c r="E28" s="25">
        <f>E29+E30</f>
        <v>26987.08</v>
      </c>
      <c r="F28" s="25">
        <f>F29+F30</f>
        <v>26987.08</v>
      </c>
      <c r="G28" s="25">
        <f t="shared" si="1"/>
        <v>9.6292027552561651E-2</v>
      </c>
      <c r="H28" s="26">
        <f t="shared" si="2"/>
        <v>-24.903707972447439</v>
      </c>
    </row>
    <row r="29" spans="1:8" ht="105">
      <c r="A29" s="34" t="s">
        <v>67</v>
      </c>
      <c r="B29" s="12" t="s">
        <v>49</v>
      </c>
      <c r="C29" s="33"/>
      <c r="D29" s="2">
        <v>27676287</v>
      </c>
      <c r="E29" s="27">
        <v>26987.08</v>
      </c>
      <c r="F29" s="27">
        <v>26987.08</v>
      </c>
      <c r="G29" s="25">
        <f t="shared" si="1"/>
        <v>9.750975627619414E-2</v>
      </c>
      <c r="H29" s="26">
        <f t="shared" si="2"/>
        <v>-24.902490243723808</v>
      </c>
    </row>
    <row r="30" spans="1:8" ht="60">
      <c r="A30" s="34" t="s">
        <v>92</v>
      </c>
      <c r="B30" s="29" t="s">
        <v>98</v>
      </c>
      <c r="C30" s="33"/>
      <c r="D30" s="2">
        <v>350000</v>
      </c>
      <c r="E30" s="27">
        <v>0</v>
      </c>
      <c r="F30" s="27">
        <v>0</v>
      </c>
      <c r="G30" s="25">
        <f t="shared" si="1"/>
        <v>0</v>
      </c>
      <c r="H30" s="26">
        <f t="shared" si="2"/>
        <v>-25</v>
      </c>
    </row>
    <row r="31" spans="1:8" s="9" customFormat="1" ht="42.75">
      <c r="A31" s="5" t="s">
        <v>19</v>
      </c>
      <c r="B31" s="13" t="s">
        <v>20</v>
      </c>
      <c r="C31" s="6" t="s">
        <v>21</v>
      </c>
      <c r="D31" s="25">
        <f>D32+D34+D35+D33</f>
        <v>9485362.2300000004</v>
      </c>
      <c r="E31" s="25">
        <f>E32+E34+E35</f>
        <v>2142267.5</v>
      </c>
      <c r="F31" s="25">
        <f>F32+F34+F35</f>
        <v>2142267.5</v>
      </c>
      <c r="G31" s="25">
        <f t="shared" si="1"/>
        <v>22.584983557343808</v>
      </c>
      <c r="H31" s="26">
        <f t="shared" si="2"/>
        <v>-2.4150164426561922</v>
      </c>
    </row>
    <row r="32" spans="1:8" ht="135" hidden="1">
      <c r="A32" s="34" t="s">
        <v>68</v>
      </c>
      <c r="B32" s="12" t="s">
        <v>50</v>
      </c>
      <c r="C32" s="4"/>
      <c r="D32" s="2">
        <v>0</v>
      </c>
      <c r="E32" s="2">
        <v>0</v>
      </c>
      <c r="F32" s="2">
        <v>0</v>
      </c>
      <c r="G32" s="25" t="e">
        <f t="shared" si="1"/>
        <v>#DIV/0!</v>
      </c>
      <c r="H32" s="26" t="e">
        <f t="shared" si="2"/>
        <v>#DIV/0!</v>
      </c>
    </row>
    <row r="33" spans="1:10" ht="60">
      <c r="A33" s="36" t="s">
        <v>68</v>
      </c>
      <c r="B33" s="37" t="s">
        <v>116</v>
      </c>
      <c r="C33" s="4"/>
      <c r="D33" s="2">
        <v>249192</v>
      </c>
      <c r="E33" s="2">
        <v>0</v>
      </c>
      <c r="F33" s="2">
        <v>0</v>
      </c>
      <c r="G33" s="25">
        <f t="shared" si="1"/>
        <v>0</v>
      </c>
      <c r="H33" s="26">
        <f t="shared" si="2"/>
        <v>-25</v>
      </c>
    </row>
    <row r="34" spans="1:10" ht="105">
      <c r="A34" s="34" t="s">
        <v>69</v>
      </c>
      <c r="B34" s="12" t="s">
        <v>51</v>
      </c>
      <c r="C34" s="4"/>
      <c r="D34" s="2">
        <v>9236170.2300000004</v>
      </c>
      <c r="E34" s="2">
        <v>2142267.5</v>
      </c>
      <c r="F34" s="2">
        <v>2142267.5</v>
      </c>
      <c r="G34" s="25">
        <f t="shared" si="1"/>
        <v>23.194326724746819</v>
      </c>
      <c r="H34" s="26">
        <f t="shared" si="2"/>
        <v>-1.8056732752531808</v>
      </c>
    </row>
    <row r="35" spans="1:10" ht="60" hidden="1">
      <c r="A35" s="3" t="s">
        <v>71</v>
      </c>
      <c r="B35" s="4" t="s">
        <v>70</v>
      </c>
      <c r="C35" s="4"/>
      <c r="D35" s="2">
        <v>0</v>
      </c>
      <c r="E35" s="2"/>
      <c r="F35" s="2"/>
      <c r="G35" s="25" t="e">
        <f t="shared" si="1"/>
        <v>#DIV/0!</v>
      </c>
      <c r="H35" s="26" t="e">
        <f t="shared" si="2"/>
        <v>#DIV/0!</v>
      </c>
    </row>
    <row r="36" spans="1:10" s="9" customFormat="1" ht="57">
      <c r="A36" s="5" t="s">
        <v>22</v>
      </c>
      <c r="B36" s="13" t="s">
        <v>23</v>
      </c>
      <c r="C36" s="8" t="s">
        <v>24</v>
      </c>
      <c r="D36" s="1">
        <v>291000</v>
      </c>
      <c r="E36" s="25">
        <v>0</v>
      </c>
      <c r="F36" s="1">
        <v>0</v>
      </c>
      <c r="G36" s="25">
        <f t="shared" si="1"/>
        <v>0</v>
      </c>
      <c r="H36" s="26">
        <f t="shared" si="2"/>
        <v>-25</v>
      </c>
    </row>
    <row r="37" spans="1:10" s="9" customFormat="1" ht="77.25" customHeight="1">
      <c r="A37" s="5" t="s">
        <v>25</v>
      </c>
      <c r="B37" s="13" t="s">
        <v>26</v>
      </c>
      <c r="C37" s="7" t="s">
        <v>29</v>
      </c>
      <c r="D37" s="1">
        <f>D38+D39+D40+D41</f>
        <v>4986218</v>
      </c>
      <c r="E37" s="1">
        <f>E38+E39+E40+E41</f>
        <v>910360</v>
      </c>
      <c r="F37" s="1">
        <f t="shared" ref="F37" si="5">F38+F39+F40+F41</f>
        <v>747572.34</v>
      </c>
      <c r="G37" s="25">
        <f t="shared" si="1"/>
        <v>14.992772879164127</v>
      </c>
      <c r="H37" s="26">
        <f t="shared" si="2"/>
        <v>-10.007227120835873</v>
      </c>
    </row>
    <row r="38" spans="1:10" ht="60">
      <c r="A38" s="3" t="s">
        <v>56</v>
      </c>
      <c r="B38" s="12" t="s">
        <v>52</v>
      </c>
      <c r="C38" s="4"/>
      <c r="D38" s="27">
        <v>4386218</v>
      </c>
      <c r="E38" s="27">
        <v>910360</v>
      </c>
      <c r="F38" s="27">
        <v>747572.34</v>
      </c>
      <c r="G38" s="25">
        <f t="shared" si="1"/>
        <v>17.043665864304966</v>
      </c>
      <c r="H38" s="26">
        <f t="shared" si="2"/>
        <v>-7.9563341356950339</v>
      </c>
    </row>
    <row r="39" spans="1:10" ht="75" hidden="1">
      <c r="A39" s="34" t="s">
        <v>57</v>
      </c>
      <c r="B39" s="12" t="s">
        <v>53</v>
      </c>
      <c r="C39" s="4"/>
      <c r="D39" s="28">
        <v>0</v>
      </c>
      <c r="E39" s="28">
        <v>0</v>
      </c>
      <c r="F39" s="28">
        <v>0</v>
      </c>
      <c r="G39" s="25" t="e">
        <f>F39/D39*100</f>
        <v>#DIV/0!</v>
      </c>
      <c r="H39" s="26" t="e">
        <f t="shared" si="2"/>
        <v>#DIV/0!</v>
      </c>
    </row>
    <row r="40" spans="1:10" ht="45" customHeight="1">
      <c r="A40" s="34" t="s">
        <v>58</v>
      </c>
      <c r="B40" s="12" t="s">
        <v>54</v>
      </c>
      <c r="C40" s="4"/>
      <c r="D40" s="27">
        <v>300000</v>
      </c>
      <c r="E40" s="27">
        <v>0</v>
      </c>
      <c r="F40" s="27">
        <v>0</v>
      </c>
      <c r="G40" s="25">
        <f>F40/D40*100</f>
        <v>0</v>
      </c>
      <c r="H40" s="26">
        <f t="shared" si="2"/>
        <v>-25</v>
      </c>
    </row>
    <row r="41" spans="1:10" ht="75">
      <c r="A41" s="34" t="s">
        <v>59</v>
      </c>
      <c r="B41" s="12" t="s">
        <v>55</v>
      </c>
      <c r="C41" s="4"/>
      <c r="D41" s="27">
        <v>300000</v>
      </c>
      <c r="E41" s="27">
        <v>0</v>
      </c>
      <c r="F41" s="27">
        <v>0</v>
      </c>
      <c r="G41" s="25">
        <f t="shared" si="1"/>
        <v>0</v>
      </c>
      <c r="H41" s="26">
        <f t="shared" si="2"/>
        <v>-25</v>
      </c>
    </row>
    <row r="42" spans="1:10" s="9" customFormat="1" ht="99.75">
      <c r="A42" s="5" t="s">
        <v>72</v>
      </c>
      <c r="B42" s="6" t="s">
        <v>73</v>
      </c>
      <c r="C42" s="6" t="s">
        <v>80</v>
      </c>
      <c r="D42" s="1">
        <f>D43+D44+D45</f>
        <v>37458244.219999999</v>
      </c>
      <c r="E42" s="1">
        <f t="shared" ref="E42:F42" si="6">E43+E44+E45</f>
        <v>8730865.0899999999</v>
      </c>
      <c r="F42" s="1">
        <f t="shared" si="6"/>
        <v>8506286.0999999996</v>
      </c>
      <c r="G42" s="25">
        <f t="shared" si="1"/>
        <v>22.70871547006001</v>
      </c>
      <c r="H42" s="26">
        <f t="shared" si="2"/>
        <v>-2.2912845299399898</v>
      </c>
    </row>
    <row r="43" spans="1:10" ht="90">
      <c r="A43" s="16" t="s">
        <v>78</v>
      </c>
      <c r="B43" s="4" t="s">
        <v>74</v>
      </c>
      <c r="C43" s="6"/>
      <c r="D43" s="27">
        <v>22737311.600000001</v>
      </c>
      <c r="E43" s="27">
        <v>5603484.2999999998</v>
      </c>
      <c r="F43" s="27">
        <v>5403158.9100000001</v>
      </c>
      <c r="G43" s="25">
        <f t="shared" si="1"/>
        <v>23.763402661904848</v>
      </c>
      <c r="H43" s="26">
        <f t="shared" si="2"/>
        <v>-1.2365973380951516</v>
      </c>
    </row>
    <row r="44" spans="1:10" ht="135">
      <c r="A44" s="18" t="s">
        <v>79</v>
      </c>
      <c r="B44" s="19" t="s">
        <v>75</v>
      </c>
      <c r="C44" s="6"/>
      <c r="D44" s="27">
        <v>11764199.619999999</v>
      </c>
      <c r="E44" s="27">
        <v>2616630.79</v>
      </c>
      <c r="F44" s="27">
        <v>2592377.19</v>
      </c>
      <c r="G44" s="25">
        <f t="shared" si="1"/>
        <v>22.036154381406188</v>
      </c>
      <c r="H44" s="26">
        <f t="shared" si="2"/>
        <v>-2.9638456185938118</v>
      </c>
    </row>
    <row r="45" spans="1:10" ht="180">
      <c r="A45" s="18" t="s">
        <v>100</v>
      </c>
      <c r="B45" s="19" t="s">
        <v>87</v>
      </c>
      <c r="C45" s="17"/>
      <c r="D45" s="27">
        <v>2956733</v>
      </c>
      <c r="E45" s="27">
        <v>510750</v>
      </c>
      <c r="F45" s="27">
        <v>510750</v>
      </c>
      <c r="G45" s="25">
        <f t="shared" si="1"/>
        <v>17.274133308621373</v>
      </c>
      <c r="H45" s="26">
        <f t="shared" si="2"/>
        <v>-7.7258666913786271</v>
      </c>
      <c r="J45" t="s">
        <v>91</v>
      </c>
    </row>
    <row r="46" spans="1:10" s="9" customFormat="1" ht="94.5">
      <c r="A46" s="5" t="s">
        <v>77</v>
      </c>
      <c r="B46" s="20" t="s">
        <v>76</v>
      </c>
      <c r="C46" s="17" t="s">
        <v>80</v>
      </c>
      <c r="D46" s="1">
        <v>3083185</v>
      </c>
      <c r="E46" s="1">
        <v>111693.03</v>
      </c>
      <c r="F46" s="1">
        <v>110794.73</v>
      </c>
      <c r="G46" s="25">
        <f t="shared" si="1"/>
        <v>3.593515471825401</v>
      </c>
      <c r="H46" s="26">
        <f t="shared" si="2"/>
        <v>-21.406484528174598</v>
      </c>
    </row>
    <row r="47" spans="1:10" s="9" customFormat="1" ht="63">
      <c r="A47" s="5" t="s">
        <v>85</v>
      </c>
      <c r="B47" s="20" t="s">
        <v>86</v>
      </c>
      <c r="C47" s="17"/>
      <c r="D47" s="1">
        <v>1208773.7</v>
      </c>
      <c r="E47" s="1">
        <v>4460.38</v>
      </c>
      <c r="F47" s="1">
        <v>4460.38</v>
      </c>
      <c r="G47" s="25">
        <f t="shared" si="1"/>
        <v>0.36900041753059321</v>
      </c>
      <c r="H47" s="26">
        <f t="shared" si="2"/>
        <v>-24.630999582469407</v>
      </c>
    </row>
    <row r="48" spans="1:10" s="9" customFormat="1" ht="47.25">
      <c r="A48" s="5" t="s">
        <v>89</v>
      </c>
      <c r="B48" s="20" t="s">
        <v>90</v>
      </c>
      <c r="C48" s="17"/>
      <c r="D48" s="1">
        <v>50000</v>
      </c>
      <c r="E48" s="1">
        <v>0</v>
      </c>
      <c r="F48" s="1">
        <v>0</v>
      </c>
      <c r="G48" s="25">
        <f t="shared" si="1"/>
        <v>0</v>
      </c>
      <c r="H48" s="26">
        <f t="shared" si="2"/>
        <v>-25</v>
      </c>
    </row>
    <row r="49" spans="1:8" s="9" customFormat="1" ht="47.25">
      <c r="A49" s="5" t="s">
        <v>95</v>
      </c>
      <c r="B49" s="30" t="s">
        <v>99</v>
      </c>
      <c r="C49" s="17"/>
      <c r="D49" s="1">
        <f>D50+D51+D52</f>
        <v>182776</v>
      </c>
      <c r="E49" s="1">
        <f t="shared" ref="E49:F49" si="7">E50+E51+E52</f>
        <v>0</v>
      </c>
      <c r="F49" s="1">
        <f t="shared" si="7"/>
        <v>0</v>
      </c>
      <c r="G49" s="25">
        <f t="shared" si="1"/>
        <v>0</v>
      </c>
      <c r="H49" s="26">
        <f t="shared" si="2"/>
        <v>-25</v>
      </c>
    </row>
    <row r="50" spans="1:8" s="9" customFormat="1" ht="60.75" customHeight="1">
      <c r="A50" s="3" t="s">
        <v>101</v>
      </c>
      <c r="B50" s="33" t="s">
        <v>102</v>
      </c>
      <c r="C50" s="17"/>
      <c r="D50" s="27">
        <v>97896</v>
      </c>
      <c r="E50" s="27">
        <v>0</v>
      </c>
      <c r="F50" s="27">
        <v>0</v>
      </c>
      <c r="G50" s="25">
        <f t="shared" si="1"/>
        <v>0</v>
      </c>
      <c r="H50" s="26">
        <f t="shared" si="2"/>
        <v>-25</v>
      </c>
    </row>
    <row r="51" spans="1:8" s="9" customFormat="1" ht="60">
      <c r="A51" s="34" t="s">
        <v>103</v>
      </c>
      <c r="B51" s="31" t="s">
        <v>70</v>
      </c>
      <c r="C51" s="17"/>
      <c r="D51" s="27">
        <v>24880</v>
      </c>
      <c r="E51" s="27">
        <v>0</v>
      </c>
      <c r="F51" s="27">
        <v>0</v>
      </c>
      <c r="G51" s="25">
        <f t="shared" si="1"/>
        <v>0</v>
      </c>
      <c r="H51" s="26">
        <f t="shared" si="2"/>
        <v>-25</v>
      </c>
    </row>
    <row r="52" spans="1:8" s="9" customFormat="1" ht="75">
      <c r="A52" s="34" t="s">
        <v>104</v>
      </c>
      <c r="B52" s="31" t="s">
        <v>105</v>
      </c>
      <c r="C52" s="17"/>
      <c r="D52" s="27">
        <v>60000</v>
      </c>
      <c r="E52" s="27">
        <v>0</v>
      </c>
      <c r="F52" s="27">
        <v>0</v>
      </c>
      <c r="G52" s="25">
        <f t="shared" si="1"/>
        <v>0</v>
      </c>
      <c r="H52" s="26">
        <f t="shared" si="2"/>
        <v>-25</v>
      </c>
    </row>
    <row r="53" spans="1:8" s="9" customFormat="1" ht="114.75">
      <c r="A53" s="5" t="s">
        <v>107</v>
      </c>
      <c r="B53" s="32" t="s">
        <v>108</v>
      </c>
      <c r="C53" s="17"/>
      <c r="D53" s="1">
        <v>1122200</v>
      </c>
      <c r="E53" s="1">
        <v>264835.62</v>
      </c>
      <c r="F53" s="1">
        <v>260980.62</v>
      </c>
      <c r="G53" s="25">
        <f t="shared" si="1"/>
        <v>23.256159329887723</v>
      </c>
      <c r="H53" s="26">
        <f t="shared" si="2"/>
        <v>-1.7438406701122773</v>
      </c>
    </row>
    <row r="54" spans="1:8" s="9" customFormat="1" ht="57.75">
      <c r="A54" s="5" t="s">
        <v>109</v>
      </c>
      <c r="B54" s="32" t="s">
        <v>110</v>
      </c>
      <c r="C54" s="17"/>
      <c r="D54" s="1">
        <v>104040.4</v>
      </c>
      <c r="E54" s="1">
        <v>0</v>
      </c>
      <c r="F54" s="1">
        <v>0</v>
      </c>
      <c r="G54" s="25">
        <f t="shared" si="1"/>
        <v>0</v>
      </c>
      <c r="H54" s="26">
        <f t="shared" si="2"/>
        <v>-25</v>
      </c>
    </row>
    <row r="55" spans="1:8">
      <c r="A55" s="5"/>
      <c r="B55" s="13" t="s">
        <v>27</v>
      </c>
      <c r="C55" s="6"/>
      <c r="D55" s="1">
        <f>D7+D14+D15+D19+D28+D24+D31+D36+D37+D42+D46+D47+D48+D49+D53+D54</f>
        <v>317408082.48999995</v>
      </c>
      <c r="E55" s="1">
        <f>E7+E14+E15+E19+E28+E24+E31+E36+E37+E42+E46+E47+E48+E49+E53+E54</f>
        <v>56639322.460000008</v>
      </c>
      <c r="F55" s="1">
        <f>F7+F14+F15+F19+F28+F24+F31+F36+F37+F42+F46+F47+F48+F49+F53+F54</f>
        <v>51194501.579999998</v>
      </c>
      <c r="G55" s="25">
        <f>F55/D55*100</f>
        <v>16.128921853025872</v>
      </c>
      <c r="H55" s="26">
        <f t="shared" si="2"/>
        <v>-8.8710781469741278</v>
      </c>
    </row>
    <row r="58" spans="1:8">
      <c r="A58" s="22" t="s">
        <v>88</v>
      </c>
      <c r="F58" t="s">
        <v>82</v>
      </c>
    </row>
  </sheetData>
  <mergeCells count="9">
    <mergeCell ref="H5:H6"/>
    <mergeCell ref="A2:G2"/>
    <mergeCell ref="A5:A6"/>
    <mergeCell ref="B5:B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01.04.2019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2019-04-11T05:58:15Z</dcterms:modified>
</cp:coreProperties>
</file>