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19" sheetId="40" r:id="rId1"/>
  </sheets>
  <calcPr calcId="124519"/>
</workbook>
</file>

<file path=xl/calcChain.xml><?xml version="1.0" encoding="utf-8"?>
<calcChain xmlns="http://schemas.openxmlformats.org/spreadsheetml/2006/main">
  <c r="D54" i="40"/>
  <c r="H11"/>
  <c r="H17"/>
  <c r="H21"/>
  <c r="H22"/>
  <c r="H23"/>
  <c r="H24"/>
  <c r="H25"/>
  <c r="H26"/>
  <c r="H27"/>
  <c r="H30"/>
  <c r="H34"/>
  <c r="H35"/>
  <c r="H38"/>
  <c r="H39"/>
  <c r="H40"/>
  <c r="H46"/>
  <c r="H50"/>
  <c r="H53"/>
  <c r="G53"/>
  <c r="G52"/>
  <c r="H52" s="1"/>
  <c r="G51"/>
  <c r="H51" s="1"/>
  <c r="G50"/>
  <c r="G49"/>
  <c r="H49" s="1"/>
  <c r="F48"/>
  <c r="G48" s="1"/>
  <c r="H48" s="1"/>
  <c r="E48"/>
  <c r="D48"/>
  <c r="G47"/>
  <c r="H47" s="1"/>
  <c r="G46"/>
  <c r="G45"/>
  <c r="H45" s="1"/>
  <c r="G44"/>
  <c r="H44" s="1"/>
  <c r="G43"/>
  <c r="H43" s="1"/>
  <c r="G42"/>
  <c r="H42" s="1"/>
  <c r="F41"/>
  <c r="E41"/>
  <c r="D41"/>
  <c r="G40"/>
  <c r="G39"/>
  <c r="G38"/>
  <c r="G37"/>
  <c r="H37" s="1"/>
  <c r="F36"/>
  <c r="G36" s="1"/>
  <c r="H36" s="1"/>
  <c r="E36"/>
  <c r="D36"/>
  <c r="G35"/>
  <c r="G34"/>
  <c r="G33"/>
  <c r="H33" s="1"/>
  <c r="G32"/>
  <c r="H32" s="1"/>
  <c r="F31"/>
  <c r="E31"/>
  <c r="D31"/>
  <c r="G30"/>
  <c r="G29"/>
  <c r="H29" s="1"/>
  <c r="F28"/>
  <c r="G28" s="1"/>
  <c r="H28" s="1"/>
  <c r="E28"/>
  <c r="D28"/>
  <c r="G27"/>
  <c r="G26"/>
  <c r="G25"/>
  <c r="F24"/>
  <c r="G24" s="1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E7"/>
  <c r="E54" s="1"/>
  <c r="D7"/>
  <c r="F54" l="1"/>
  <c r="G41"/>
  <c r="H41" s="1"/>
  <c r="G31"/>
  <c r="H31" s="1"/>
  <c r="G7"/>
  <c r="H7" s="1"/>
  <c r="G54"/>
  <c r="H54" s="1"/>
</calcChain>
</file>

<file path=xl/sharedStrings.xml><?xml version="1.0" encoding="utf-8"?>
<sst xmlns="http://schemas.openxmlformats.org/spreadsheetml/2006/main" count="122" uniqueCount="117">
  <si>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</si>
  <si>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</si>
  <si>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</si>
  <si>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</si>
  <si>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</si>
  <si>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</si>
  <si>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</si>
  <si>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</si>
  <si>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</si>
  <si>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</si>
  <si>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</si>
  <si>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</si>
  <si>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</si>
  <si>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</si>
  <si>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</si>
  <si>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</si>
  <si>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</si>
  <si>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</si>
  <si>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</si>
  <si>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</si>
  <si>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</si>
  <si>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</si>
  <si>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</si>
  <si>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</si>
  <si>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</si>
  <si>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</si>
  <si>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</si>
  <si>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</si>
  <si>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</si>
  <si>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</si>
  <si>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</si>
  <si>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</si>
  <si>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</si>
  <si>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</si>
  <si>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</si>
  <si>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</si>
  <si>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</si>
  <si>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</si>
  <si>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</si>
  <si>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</si>
  <si>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</si>
  <si>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</si>
  <si>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</si>
  <si>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</si>
  <si>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</si>
  <si>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</si>
  <si>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</si>
  <si>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</si>
  <si>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</si>
  <si>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</si>
  <si>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</si>
  <si>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</si>
  <si>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</si>
  <si>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</si>
  <si>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</si>
  <si>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</si>
  <si>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</si>
  <si>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</si>
  <si>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</si>
  <si>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</si>
  <si>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</si>
  <si>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</si>
  <si>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</si>
  <si>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</si>
  <si>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</si>
  <si>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</si>
  <si>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</si>
  <si>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</si>
  <si>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</si>
  <si>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</si>
  <si>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</si>
  <si>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</si>
  <si>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</si>
  <si>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</si>
  <si>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</si>
  <si>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</si>
  <si>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</si>
  <si>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</si>
  <si>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</si>
  <si>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</si>
  <si>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</si>
  <si>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</si>
  <si>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</si>
  <si>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</si>
  <si>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</si>
  <si>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</si>
  <si>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</si>
  <si>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</si>
  <si>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</si>
  <si>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</si>
  <si>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</si>
  <si>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</si>
  <si>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</si>
  <si>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</si>
  <si>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</si>
  <si>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</si>
  <si>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</si>
  <si>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</si>
  <si>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</si>
  <si>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</si>
  <si>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</si>
  <si>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</si>
  <si>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</si>
  <si>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</si>
  <si>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</si>
  <si>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</si>
  <si>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</si>
  <si>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</si>
  <si>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</si>
  <si>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</si>
  <si>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</si>
  <si>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</si>
  <si>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</si>
  <si>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январь-июнь 2019 года</t>
  </si>
  <si>
    <t xml:space="preserve">утверждено по состоянию на 01.07.2019 </t>
  </si>
  <si>
    <t>профинансировано за январь-июнь 2019</t>
  </si>
  <si>
    <t>кассовые расходы за январь-июнь 2019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</si>
</sst>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workbookViewId="0">
      <selection activeCell="I5" sqref="I5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7" t="s">
        <v>113</v>
      </c>
      <c r="B2" s="37"/>
      <c r="C2" s="37"/>
      <c r="D2" s="37"/>
      <c r="E2" s="37"/>
      <c r="F2" s="37"/>
      <c r="G2" s="37"/>
      <c r="M2" t="s">
        <v>91</v>
      </c>
    </row>
    <row r="4" spans="1:13">
      <c r="G4" s="24" t="s">
        <v>83</v>
      </c>
      <c r="H4" s="23">
        <v>0.5</v>
      </c>
    </row>
    <row r="5" spans="1:13" ht="48.75" customHeight="1">
      <c r="A5" s="38" t="s">
        <v>106</v>
      </c>
      <c r="B5" s="39" t="s">
        <v>28</v>
      </c>
      <c r="C5" s="38" t="s">
        <v>0</v>
      </c>
      <c r="D5" s="38" t="s">
        <v>114</v>
      </c>
      <c r="E5" s="38" t="s">
        <v>115</v>
      </c>
      <c r="F5" s="38" t="s">
        <v>116</v>
      </c>
      <c r="G5" s="38" t="s">
        <v>30</v>
      </c>
      <c r="H5" s="36" t="s">
        <v>81</v>
      </c>
    </row>
    <row r="6" spans="1:13" ht="41.25" customHeight="1">
      <c r="A6" s="38"/>
      <c r="B6" s="39"/>
      <c r="C6" s="38"/>
      <c r="D6" s="38"/>
      <c r="E6" s="38"/>
      <c r="F6" s="38"/>
      <c r="G6" s="38"/>
      <c r="H6" s="36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219204492.13</v>
      </c>
      <c r="E7" s="25">
        <f t="shared" ref="E7:F7" si="0">E8+E9+E10+E11+E12+E13</f>
        <v>100356163.33</v>
      </c>
      <c r="F7" s="25">
        <f t="shared" si="0"/>
        <v>89042453.199999988</v>
      </c>
      <c r="G7" s="25">
        <f>F7/D7*100</f>
        <v>40.620724664343577</v>
      </c>
      <c r="H7" s="26">
        <f>G7-6*100/12</f>
        <v>-9.3792753356564234</v>
      </c>
      <c r="L7" s="9" t="s">
        <v>91</v>
      </c>
    </row>
    <row r="8" spans="1:13" ht="60">
      <c r="A8" s="3" t="s">
        <v>31</v>
      </c>
      <c r="B8" s="35" t="s">
        <v>41</v>
      </c>
      <c r="C8" s="33"/>
      <c r="D8" s="2">
        <v>86458318.280000001</v>
      </c>
      <c r="E8" s="2">
        <v>39175889.539999999</v>
      </c>
      <c r="F8" s="2">
        <v>34416416.369999997</v>
      </c>
      <c r="G8" s="25">
        <f t="shared" ref="G8:G53" si="1">F8/D8*100</f>
        <v>39.806946346724608</v>
      </c>
      <c r="H8" s="26">
        <f t="shared" ref="H8:H54" si="2">G8-6*100/12</f>
        <v>-10.193053653275392</v>
      </c>
      <c r="K8" t="s">
        <v>91</v>
      </c>
    </row>
    <row r="9" spans="1:13" ht="135">
      <c r="A9" s="34" t="s">
        <v>32</v>
      </c>
      <c r="B9" s="12" t="s">
        <v>84</v>
      </c>
      <c r="C9" s="33"/>
      <c r="D9" s="2">
        <v>104091703.65000001</v>
      </c>
      <c r="E9" s="2">
        <v>50703344.289999999</v>
      </c>
      <c r="F9" s="2">
        <v>44217427.729999997</v>
      </c>
      <c r="G9" s="25">
        <f t="shared" si="1"/>
        <v>42.479300635406588</v>
      </c>
      <c r="H9" s="26">
        <f t="shared" si="2"/>
        <v>-7.5206993645934119</v>
      </c>
    </row>
    <row r="10" spans="1:13" ht="75">
      <c r="A10" s="34" t="s">
        <v>33</v>
      </c>
      <c r="B10" s="12" t="s">
        <v>37</v>
      </c>
      <c r="C10" s="33"/>
      <c r="D10" s="2">
        <v>18576742.030000001</v>
      </c>
      <c r="E10" s="2">
        <v>6924421.9800000004</v>
      </c>
      <c r="F10" s="2">
        <v>6860583</v>
      </c>
      <c r="G10" s="25">
        <f t="shared" si="1"/>
        <v>36.93103445653005</v>
      </c>
      <c r="H10" s="26">
        <f t="shared" si="2"/>
        <v>-13.06896554346995</v>
      </c>
    </row>
    <row r="11" spans="1:13" ht="75" customHeight="1">
      <c r="A11" s="34" t="s">
        <v>34</v>
      </c>
      <c r="B11" s="35" t="s">
        <v>38</v>
      </c>
      <c r="C11" s="33"/>
      <c r="D11" s="2">
        <v>703700</v>
      </c>
      <c r="E11" s="2">
        <v>34483</v>
      </c>
      <c r="F11" s="2">
        <v>34483</v>
      </c>
      <c r="G11" s="25">
        <f t="shared" si="1"/>
        <v>4.900241580218843</v>
      </c>
      <c r="H11" s="26">
        <f t="shared" si="2"/>
        <v>-45.099758419781153</v>
      </c>
    </row>
    <row r="12" spans="1:13" ht="60">
      <c r="A12" s="34" t="s">
        <v>35</v>
      </c>
      <c r="B12" s="12" t="s">
        <v>39</v>
      </c>
      <c r="C12" s="33"/>
      <c r="D12" s="2">
        <v>198496</v>
      </c>
      <c r="E12" s="2">
        <v>53785.74</v>
      </c>
      <c r="F12" s="2">
        <v>53785.74</v>
      </c>
      <c r="G12" s="25">
        <f t="shared" si="1"/>
        <v>27.096636708044493</v>
      </c>
      <c r="H12" s="26">
        <f t="shared" si="2"/>
        <v>-22.903363291955507</v>
      </c>
    </row>
    <row r="13" spans="1:13" ht="90">
      <c r="A13" s="34" t="s">
        <v>36</v>
      </c>
      <c r="B13" s="12" t="s">
        <v>40</v>
      </c>
      <c r="C13" s="33"/>
      <c r="D13" s="2">
        <v>9175532.1699999999</v>
      </c>
      <c r="E13" s="2">
        <v>3464238.78</v>
      </c>
      <c r="F13" s="2">
        <v>3459757.36</v>
      </c>
      <c r="G13" s="25">
        <f t="shared" si="1"/>
        <v>37.706340034553001</v>
      </c>
      <c r="H13" s="26">
        <f t="shared" si="2"/>
        <v>-12.293659965446999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200000</v>
      </c>
      <c r="E14" s="1">
        <v>4887.8</v>
      </c>
      <c r="F14" s="1">
        <v>4887.8</v>
      </c>
      <c r="G14" s="25">
        <f t="shared" si="1"/>
        <v>2.4439000000000002</v>
      </c>
      <c r="H14" s="26">
        <f t="shared" si="2"/>
        <v>-47.556100000000001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13689798.32</v>
      </c>
      <c r="E15" s="1">
        <f>E16+E18</f>
        <v>7392411.6600000001</v>
      </c>
      <c r="F15" s="1">
        <f>F16+F18</f>
        <v>7392411.6600000001</v>
      </c>
      <c r="G15" s="25">
        <f t="shared" si="1"/>
        <v>53.999419766470304</v>
      </c>
      <c r="H15" s="26">
        <f t="shared" si="2"/>
        <v>3.9994197664703037</v>
      </c>
    </row>
    <row r="16" spans="1:13" ht="102" customHeight="1">
      <c r="A16" s="34" t="s">
        <v>60</v>
      </c>
      <c r="B16" s="14" t="s">
        <v>42</v>
      </c>
      <c r="C16" s="4"/>
      <c r="D16" s="27">
        <v>9392724</v>
      </c>
      <c r="E16" s="2">
        <v>5203078.5999999996</v>
      </c>
      <c r="F16" s="2">
        <v>5203078.5999999996</v>
      </c>
      <c r="G16" s="25">
        <f t="shared" si="1"/>
        <v>55.394777915331048</v>
      </c>
      <c r="H16" s="26">
        <f t="shared" si="2"/>
        <v>5.3947779153310478</v>
      </c>
    </row>
    <row r="17" spans="1:8" ht="120" hidden="1">
      <c r="A17" s="34" t="s">
        <v>96</v>
      </c>
      <c r="B17" s="29" t="s">
        <v>97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93</v>
      </c>
      <c r="B18" s="14" t="s">
        <v>94</v>
      </c>
      <c r="C18" s="4"/>
      <c r="D18" s="27">
        <v>4297074.32</v>
      </c>
      <c r="E18" s="2">
        <v>2189333.06</v>
      </c>
      <c r="F18" s="2">
        <v>2189333.06</v>
      </c>
      <c r="G18" s="25">
        <f t="shared" si="1"/>
        <v>50.949387815102995</v>
      </c>
      <c r="H18" s="26">
        <f t="shared" si="2"/>
        <v>0.94938781510299464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1237362.24</v>
      </c>
      <c r="E19" s="1">
        <f t="shared" ref="E19:F19" si="3">E20+E21+E22+E23</f>
        <v>970270.06</v>
      </c>
      <c r="F19" s="1">
        <f t="shared" si="3"/>
        <v>899710.06</v>
      </c>
      <c r="G19" s="25">
        <f t="shared" si="1"/>
        <v>72.711937613354038</v>
      </c>
      <c r="H19" s="26">
        <f t="shared" si="2"/>
        <v>22.711937613354038</v>
      </c>
    </row>
    <row r="20" spans="1:8" ht="60">
      <c r="A20" s="34" t="s">
        <v>61</v>
      </c>
      <c r="B20" s="12" t="s">
        <v>43</v>
      </c>
      <c r="C20" s="4"/>
      <c r="D20" s="27">
        <v>141100</v>
      </c>
      <c r="E20" s="27">
        <v>70560</v>
      </c>
      <c r="F20" s="27">
        <v>70560</v>
      </c>
      <c r="G20" s="25">
        <f t="shared" si="1"/>
        <v>50.007087172218291</v>
      </c>
      <c r="H20" s="26">
        <f t="shared" si="2"/>
        <v>7.0871722182914709E-3</v>
      </c>
    </row>
    <row r="21" spans="1:8" ht="75" hidden="1">
      <c r="A21" s="34" t="s">
        <v>62</v>
      </c>
      <c r="B21" s="35" t="s">
        <v>44</v>
      </c>
      <c r="C21" s="4"/>
      <c r="D21" s="27"/>
      <c r="E21" s="27">
        <v>70560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1073457</v>
      </c>
      <c r="E22" s="27">
        <v>829150.06</v>
      </c>
      <c r="F22" s="27">
        <v>829150.06</v>
      </c>
      <c r="G22" s="25">
        <f t="shared" si="1"/>
        <v>77.241106071319123</v>
      </c>
      <c r="H22" s="26">
        <f t="shared" si="2"/>
        <v>27.241106071319123</v>
      </c>
    </row>
    <row r="23" spans="1:8" ht="105">
      <c r="A23" s="34" t="s">
        <v>111</v>
      </c>
      <c r="B23" s="29" t="s">
        <v>112</v>
      </c>
      <c r="C23" s="4"/>
      <c r="D23" s="27">
        <v>22805.24</v>
      </c>
      <c r="E23" s="27">
        <v>0</v>
      </c>
      <c r="F23" s="27">
        <v>0</v>
      </c>
      <c r="G23" s="25">
        <f t="shared" si="1"/>
        <v>0</v>
      </c>
      <c r="H23" s="26">
        <f t="shared" si="2"/>
        <v>-50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352000</v>
      </c>
      <c r="E24" s="25">
        <f t="shared" ref="E24:F24" si="4">E25+E26+E27</f>
        <v>20000</v>
      </c>
      <c r="F24" s="25">
        <f t="shared" si="4"/>
        <v>16000</v>
      </c>
      <c r="G24" s="25">
        <f t="shared" si="1"/>
        <v>4.5454545454545459</v>
      </c>
      <c r="H24" s="26">
        <f t="shared" si="2"/>
        <v>-45.454545454545453</v>
      </c>
    </row>
    <row r="25" spans="1:8" ht="75">
      <c r="A25" s="34" t="s">
        <v>64</v>
      </c>
      <c r="B25" s="12" t="s">
        <v>46</v>
      </c>
      <c r="C25" s="4"/>
      <c r="D25" s="2">
        <v>112000</v>
      </c>
      <c r="E25" s="2">
        <v>20000</v>
      </c>
      <c r="F25" s="2">
        <v>16000</v>
      </c>
      <c r="G25" s="25">
        <f t="shared" si="1"/>
        <v>14.285714285714285</v>
      </c>
      <c r="H25" s="26">
        <f t="shared" si="2"/>
        <v>-35.714285714285715</v>
      </c>
    </row>
    <row r="26" spans="1:8" ht="75">
      <c r="A26" s="3" t="s">
        <v>65</v>
      </c>
      <c r="B26" s="12" t="s">
        <v>47</v>
      </c>
      <c r="C26" s="4"/>
      <c r="D26" s="2">
        <v>240000</v>
      </c>
      <c r="E26" s="2">
        <v>0</v>
      </c>
      <c r="F26" s="2">
        <v>0</v>
      </c>
      <c r="G26" s="25">
        <f t="shared" si="1"/>
        <v>0</v>
      </c>
      <c r="H26" s="26">
        <f t="shared" si="2"/>
        <v>-50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99.75">
      <c r="A28" s="5" t="s">
        <v>16</v>
      </c>
      <c r="B28" s="11" t="s">
        <v>17</v>
      </c>
      <c r="C28" s="8" t="s">
        <v>18</v>
      </c>
      <c r="D28" s="25">
        <f>D29+D30</f>
        <v>28026287</v>
      </c>
      <c r="E28" s="25">
        <f>E29+E30</f>
        <v>364794.08</v>
      </c>
      <c r="F28" s="25">
        <f>F29+F30</f>
        <v>364794.08</v>
      </c>
      <c r="G28" s="25">
        <f t="shared" si="1"/>
        <v>1.3016140168692343</v>
      </c>
      <c r="H28" s="26">
        <f t="shared" si="2"/>
        <v>-48.698385983130763</v>
      </c>
    </row>
    <row r="29" spans="1:8" ht="105">
      <c r="A29" s="34" t="s">
        <v>67</v>
      </c>
      <c r="B29" s="12" t="s">
        <v>49</v>
      </c>
      <c r="C29" s="33"/>
      <c r="D29" s="2">
        <v>27676287</v>
      </c>
      <c r="E29" s="27">
        <v>364794.08</v>
      </c>
      <c r="F29" s="27">
        <v>364794.08</v>
      </c>
      <c r="G29" s="25">
        <f t="shared" si="1"/>
        <v>1.3180744946025456</v>
      </c>
      <c r="H29" s="26">
        <f t="shared" si="2"/>
        <v>-48.681925505397452</v>
      </c>
    </row>
    <row r="30" spans="1:8" ht="60">
      <c r="A30" s="34" t="s">
        <v>92</v>
      </c>
      <c r="B30" s="29" t="s">
        <v>98</v>
      </c>
      <c r="C30" s="33"/>
      <c r="D30" s="2">
        <v>350000</v>
      </c>
      <c r="E30" s="27">
        <v>0</v>
      </c>
      <c r="F30" s="27">
        <v>0</v>
      </c>
      <c r="G30" s="25">
        <f t="shared" si="1"/>
        <v>0</v>
      </c>
      <c r="H30" s="26">
        <f t="shared" si="2"/>
        <v>-50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10348366.67</v>
      </c>
      <c r="E31" s="25">
        <f t="shared" ref="E31:F31" si="5">E32+E33+E34</f>
        <v>3144240.32</v>
      </c>
      <c r="F31" s="25">
        <f t="shared" si="5"/>
        <v>3144240.32</v>
      </c>
      <c r="G31" s="25">
        <f t="shared" si="1"/>
        <v>30.38392840403673</v>
      </c>
      <c r="H31" s="26">
        <f t="shared" si="2"/>
        <v>-19.61607159596327</v>
      </c>
    </row>
    <row r="32" spans="1:8" ht="135">
      <c r="A32" s="34" t="s">
        <v>68</v>
      </c>
      <c r="B32" s="12" t="s">
        <v>50</v>
      </c>
      <c r="C32" s="4"/>
      <c r="D32" s="2">
        <v>518695</v>
      </c>
      <c r="E32" s="2">
        <v>0</v>
      </c>
      <c r="F32" s="2">
        <v>0</v>
      </c>
      <c r="G32" s="25">
        <f t="shared" si="1"/>
        <v>0</v>
      </c>
      <c r="H32" s="26">
        <f t="shared" si="2"/>
        <v>-50</v>
      </c>
    </row>
    <row r="33" spans="1:10" ht="105">
      <c r="A33" s="34" t="s">
        <v>69</v>
      </c>
      <c r="B33" s="12" t="s">
        <v>51</v>
      </c>
      <c r="C33" s="4"/>
      <c r="D33" s="2">
        <v>9829671.6699999999</v>
      </c>
      <c r="E33" s="2">
        <v>3144240.32</v>
      </c>
      <c r="F33" s="2">
        <v>3144240.32</v>
      </c>
      <c r="G33" s="25">
        <f t="shared" si="1"/>
        <v>31.987236456698454</v>
      </c>
      <c r="H33" s="26">
        <f t="shared" si="2"/>
        <v>-18.012763543301546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291000</v>
      </c>
      <c r="E35" s="25">
        <v>0</v>
      </c>
      <c r="F35" s="1">
        <v>0</v>
      </c>
      <c r="G35" s="25">
        <f t="shared" si="1"/>
        <v>0</v>
      </c>
      <c r="H35" s="26">
        <f t="shared" si="2"/>
        <v>-50</v>
      </c>
    </row>
    <row r="36" spans="1:10" s="9" customFormat="1" ht="85.5">
      <c r="A36" s="5" t="s">
        <v>25</v>
      </c>
      <c r="B36" s="13" t="s">
        <v>26</v>
      </c>
      <c r="C36" s="7" t="s">
        <v>29</v>
      </c>
      <c r="D36" s="1">
        <f>D37+D38+D39+D40</f>
        <v>4986218</v>
      </c>
      <c r="E36" s="1">
        <f>E37+E38+E39+E40</f>
        <v>1884360</v>
      </c>
      <c r="F36" s="1">
        <f t="shared" ref="F36" si="6">F37+F38+F39+F40</f>
        <v>1662641.58</v>
      </c>
      <c r="G36" s="25">
        <f t="shared" si="1"/>
        <v>33.344743049742306</v>
      </c>
      <c r="H36" s="26">
        <f t="shared" si="2"/>
        <v>-16.655256950257694</v>
      </c>
    </row>
    <row r="37" spans="1:10" ht="60">
      <c r="A37" s="3" t="s">
        <v>56</v>
      </c>
      <c r="B37" s="12" t="s">
        <v>52</v>
      </c>
      <c r="C37" s="4"/>
      <c r="D37" s="27">
        <v>4386218</v>
      </c>
      <c r="E37" s="27">
        <v>1884360</v>
      </c>
      <c r="F37" s="27">
        <v>1662641.58</v>
      </c>
      <c r="G37" s="25">
        <f t="shared" si="1"/>
        <v>37.906040693827805</v>
      </c>
      <c r="H37" s="26">
        <f t="shared" si="2"/>
        <v>-12.093959306172195</v>
      </c>
    </row>
    <row r="38" spans="1:10" ht="75">
      <c r="A38" s="34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60">
      <c r="A39" s="34" t="s">
        <v>58</v>
      </c>
      <c r="B39" s="12" t="s">
        <v>54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-50</v>
      </c>
    </row>
    <row r="40" spans="1:10" ht="75">
      <c r="A40" s="34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-50</v>
      </c>
    </row>
    <row r="41" spans="1:10" s="9" customFormat="1" ht="99.75">
      <c r="A41" s="5" t="s">
        <v>72</v>
      </c>
      <c r="B41" s="6" t="s">
        <v>73</v>
      </c>
      <c r="C41" s="6" t="s">
        <v>80</v>
      </c>
      <c r="D41" s="1">
        <f>D42+D43+D44</f>
        <v>37682394.299999997</v>
      </c>
      <c r="E41" s="1">
        <f t="shared" ref="E41:F41" si="7">E42+E43+E44</f>
        <v>17797353.969999999</v>
      </c>
      <c r="F41" s="1">
        <f t="shared" si="7"/>
        <v>17462264.810000002</v>
      </c>
      <c r="G41" s="25">
        <f t="shared" si="1"/>
        <v>46.340645636734408</v>
      </c>
      <c r="H41" s="26">
        <f t="shared" si="2"/>
        <v>-3.6593543632655923</v>
      </c>
    </row>
    <row r="42" spans="1:10" ht="90">
      <c r="A42" s="16" t="s">
        <v>78</v>
      </c>
      <c r="B42" s="4" t="s">
        <v>74</v>
      </c>
      <c r="C42" s="6"/>
      <c r="D42" s="27">
        <v>22961461.68</v>
      </c>
      <c r="E42" s="27">
        <v>11573880.99</v>
      </c>
      <c r="F42" s="27">
        <v>11376992.66</v>
      </c>
      <c r="G42" s="25">
        <f t="shared" si="1"/>
        <v>49.54820742056522</v>
      </c>
      <c r="H42" s="26">
        <f t="shared" si="2"/>
        <v>-0.45179257943478035</v>
      </c>
    </row>
    <row r="43" spans="1:10" ht="135">
      <c r="A43" s="18" t="s">
        <v>79</v>
      </c>
      <c r="B43" s="19" t="s">
        <v>75</v>
      </c>
      <c r="C43" s="6"/>
      <c r="D43" s="27">
        <v>11764199.619999999</v>
      </c>
      <c r="E43" s="27">
        <v>4745106.4800000004</v>
      </c>
      <c r="F43" s="27">
        <v>4606905.6500000004</v>
      </c>
      <c r="G43" s="25">
        <f t="shared" si="1"/>
        <v>39.160383186357393</v>
      </c>
      <c r="H43" s="26">
        <f t="shared" si="2"/>
        <v>-10.839616813642607</v>
      </c>
    </row>
    <row r="44" spans="1:10" ht="180">
      <c r="A44" s="18" t="s">
        <v>100</v>
      </c>
      <c r="B44" s="19" t="s">
        <v>87</v>
      </c>
      <c r="C44" s="17"/>
      <c r="D44" s="27">
        <v>2956733</v>
      </c>
      <c r="E44" s="27">
        <v>1478366.5</v>
      </c>
      <c r="F44" s="27">
        <v>1478366.5</v>
      </c>
      <c r="G44" s="25">
        <f t="shared" si="1"/>
        <v>50</v>
      </c>
      <c r="H44" s="26">
        <f t="shared" si="2"/>
        <v>0</v>
      </c>
      <c r="J44" t="s">
        <v>91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3083185</v>
      </c>
      <c r="E45" s="1">
        <v>585963.80000000005</v>
      </c>
      <c r="F45" s="1">
        <v>585963.80000000005</v>
      </c>
      <c r="G45" s="25">
        <f t="shared" si="1"/>
        <v>19.005145652953033</v>
      </c>
      <c r="H45" s="26">
        <f t="shared" si="2"/>
        <v>-30.994854347046967</v>
      </c>
    </row>
    <row r="46" spans="1:10" s="9" customFormat="1" ht="63">
      <c r="A46" s="5" t="s">
        <v>85</v>
      </c>
      <c r="B46" s="20" t="s">
        <v>86</v>
      </c>
      <c r="C46" s="17"/>
      <c r="D46" s="1">
        <v>807273.7</v>
      </c>
      <c r="E46" s="1">
        <v>4460.38</v>
      </c>
      <c r="F46" s="1">
        <v>4460.38</v>
      </c>
      <c r="G46" s="25">
        <f t="shared" si="1"/>
        <v>0.55252388378315809</v>
      </c>
      <c r="H46" s="26">
        <f t="shared" si="2"/>
        <v>-49.447476116216841</v>
      </c>
    </row>
    <row r="47" spans="1:10" s="9" customFormat="1" ht="47.25">
      <c r="A47" s="5" t="s">
        <v>89</v>
      </c>
      <c r="B47" s="20" t="s">
        <v>90</v>
      </c>
      <c r="C47" s="17"/>
      <c r="D47" s="1">
        <v>0</v>
      </c>
      <c r="E47" s="1">
        <v>0</v>
      </c>
      <c r="F47" s="1">
        <v>0</v>
      </c>
      <c r="G47" s="25" t="e">
        <f t="shared" si="1"/>
        <v>#DIV/0!</v>
      </c>
      <c r="H47" s="26" t="e">
        <f t="shared" si="2"/>
        <v>#DIV/0!</v>
      </c>
    </row>
    <row r="48" spans="1:10" s="9" customFormat="1" ht="47.25">
      <c r="A48" s="5" t="s">
        <v>95</v>
      </c>
      <c r="B48" s="30" t="s">
        <v>99</v>
      </c>
      <c r="C48" s="17"/>
      <c r="D48" s="1">
        <f>D49+D50+D51</f>
        <v>182776</v>
      </c>
      <c r="E48" s="1">
        <f t="shared" ref="E48:F48" si="8">E49+E50+E51</f>
        <v>33056</v>
      </c>
      <c r="F48" s="1">
        <f t="shared" si="8"/>
        <v>8997.4500000000007</v>
      </c>
      <c r="G48" s="25">
        <f t="shared" si="1"/>
        <v>4.9226649012999522</v>
      </c>
      <c r="H48" s="26">
        <f t="shared" si="2"/>
        <v>-45.077335098700047</v>
      </c>
    </row>
    <row r="49" spans="1:8" s="9" customFormat="1" ht="75">
      <c r="A49" s="3" t="s">
        <v>101</v>
      </c>
      <c r="B49" s="33" t="s">
        <v>102</v>
      </c>
      <c r="C49" s="17"/>
      <c r="D49" s="27">
        <v>97896</v>
      </c>
      <c r="E49" s="27">
        <v>29896</v>
      </c>
      <c r="F49" s="27">
        <v>5837.45</v>
      </c>
      <c r="G49" s="25">
        <f t="shared" si="1"/>
        <v>5.9629096183705155</v>
      </c>
      <c r="H49" s="26">
        <f t="shared" si="2"/>
        <v>-44.037090381629483</v>
      </c>
    </row>
    <row r="50" spans="1:8" s="9" customFormat="1" ht="60">
      <c r="A50" s="34" t="s">
        <v>103</v>
      </c>
      <c r="B50" s="31" t="s">
        <v>70</v>
      </c>
      <c r="C50" s="17"/>
      <c r="D50" s="27">
        <v>24880</v>
      </c>
      <c r="E50" s="27">
        <v>0</v>
      </c>
      <c r="F50" s="27">
        <v>0</v>
      </c>
      <c r="G50" s="25">
        <f t="shared" si="1"/>
        <v>0</v>
      </c>
      <c r="H50" s="26">
        <f t="shared" si="2"/>
        <v>-50</v>
      </c>
    </row>
    <row r="51" spans="1:8" s="9" customFormat="1" ht="75">
      <c r="A51" s="34" t="s">
        <v>104</v>
      </c>
      <c r="B51" s="31" t="s">
        <v>105</v>
      </c>
      <c r="C51" s="17"/>
      <c r="D51" s="27">
        <v>60000</v>
      </c>
      <c r="E51" s="27">
        <v>3160</v>
      </c>
      <c r="F51" s="27">
        <v>3160</v>
      </c>
      <c r="G51" s="25">
        <f t="shared" si="1"/>
        <v>5.2666666666666666</v>
      </c>
      <c r="H51" s="26">
        <f t="shared" si="2"/>
        <v>-44.733333333333334</v>
      </c>
    </row>
    <row r="52" spans="1:8" s="9" customFormat="1" ht="114.75">
      <c r="A52" s="5" t="s">
        <v>107</v>
      </c>
      <c r="B52" s="32" t="s">
        <v>108</v>
      </c>
      <c r="C52" s="17"/>
      <c r="D52" s="1">
        <v>1107000</v>
      </c>
      <c r="E52" s="1">
        <v>406118.05</v>
      </c>
      <c r="F52" s="1">
        <v>396457.05</v>
      </c>
      <c r="G52" s="25">
        <f t="shared" si="1"/>
        <v>35.813644986449859</v>
      </c>
      <c r="H52" s="26">
        <f t="shared" si="2"/>
        <v>-14.186355013550141</v>
      </c>
    </row>
    <row r="53" spans="1:8" s="9" customFormat="1" ht="57.75">
      <c r="A53" s="5" t="s">
        <v>109</v>
      </c>
      <c r="B53" s="32" t="s">
        <v>110</v>
      </c>
      <c r="C53" s="17"/>
      <c r="D53" s="1">
        <v>10404040.4</v>
      </c>
      <c r="E53" s="1">
        <v>0</v>
      </c>
      <c r="F53" s="1">
        <v>0</v>
      </c>
      <c r="G53" s="25">
        <f t="shared" si="1"/>
        <v>0</v>
      </c>
      <c r="H53" s="26">
        <f t="shared" si="2"/>
        <v>-50</v>
      </c>
    </row>
    <row r="54" spans="1:8">
      <c r="A54" s="5"/>
      <c r="B54" s="13" t="s">
        <v>27</v>
      </c>
      <c r="C54" s="6"/>
      <c r="D54" s="1">
        <f>D7+D14+D15+D19+D28+D24+D31+D35+D36+D41+D45+D46+D47+D48+D52+D53</f>
        <v>331602193.75999999</v>
      </c>
      <c r="E54" s="1">
        <f>E7+E14+E15+E19+E28+E24+E31+E35+E36+E41+E45+E46+E47+E48+E52+E53</f>
        <v>132964079.44999997</v>
      </c>
      <c r="F54" s="1">
        <f>F7+F14+F15+F19+F28+F24+F31+F35+F36+F41+F45+F46+F47+F48+F52+F53</f>
        <v>120985282.18999997</v>
      </c>
      <c r="G54" s="25">
        <f>F54/D54*100</f>
        <v>36.485066886368109</v>
      </c>
      <c r="H54" s="26">
        <f t="shared" si="2"/>
        <v>-13.514933113631891</v>
      </c>
    </row>
    <row r="57" spans="1:8">
      <c r="A57" s="22" t="s">
        <v>88</v>
      </c>
      <c r="F57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2019-07-19T06:01:34Z</dcterms:modified>
</cp:coreProperties>
</file>