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Лист1!$A$1:$F$172</definedName>
  </definedNames>
  <calcPr calcId="125725"/>
</workbook>
</file>

<file path=xl/calcChain.xml><?xml version="1.0" encoding="utf-8"?>
<calcChain xmlns="http://schemas.openxmlformats.org/spreadsheetml/2006/main">
  <c r="F133" i="1"/>
  <c r="F111"/>
  <c r="F121"/>
  <c r="D121"/>
  <c r="C111"/>
  <c r="D49"/>
  <c r="C49"/>
  <c r="E96"/>
  <c r="E86"/>
  <c r="E87"/>
  <c r="E68"/>
  <c r="E59"/>
  <c r="E22" l="1"/>
  <c r="C8"/>
  <c r="C7" s="1"/>
  <c r="D8"/>
  <c r="D7" s="1"/>
  <c r="E7" s="1"/>
  <c r="F8"/>
  <c r="F7" s="1"/>
  <c r="E9"/>
  <c r="E10"/>
  <c r="E11"/>
  <c r="E12"/>
  <c r="C14"/>
  <c r="C13" s="1"/>
  <c r="D14"/>
  <c r="D13" s="1"/>
  <c r="F14"/>
  <c r="F13" s="1"/>
  <c r="E15"/>
  <c r="E16"/>
  <c r="E17"/>
  <c r="E18"/>
  <c r="E20"/>
  <c r="C24"/>
  <c r="C19" s="1"/>
  <c r="D24"/>
  <c r="D19" s="1"/>
  <c r="F24"/>
  <c r="F19" s="1"/>
  <c r="E25"/>
  <c r="D26"/>
  <c r="C27"/>
  <c r="C26" s="1"/>
  <c r="F27"/>
  <c r="F26" s="1"/>
  <c r="E28"/>
  <c r="C29"/>
  <c r="D29"/>
  <c r="F29"/>
  <c r="E30"/>
  <c r="C32"/>
  <c r="C31" s="1"/>
  <c r="D32"/>
  <c r="D31" s="1"/>
  <c r="F32"/>
  <c r="F31" s="1"/>
  <c r="E33"/>
  <c r="E34"/>
  <c r="E36"/>
  <c r="C37"/>
  <c r="D37"/>
  <c r="F37"/>
  <c r="E38"/>
  <c r="E39"/>
  <c r="C40"/>
  <c r="C35" s="1"/>
  <c r="D40"/>
  <c r="E40"/>
  <c r="F40"/>
  <c r="E41"/>
  <c r="C42"/>
  <c r="D42"/>
  <c r="E42" s="1"/>
  <c r="F42"/>
  <c r="E43"/>
  <c r="E44"/>
  <c r="C47"/>
  <c r="E47" s="1"/>
  <c r="F47"/>
  <c r="E48"/>
  <c r="C50"/>
  <c r="D50"/>
  <c r="F50"/>
  <c r="E51"/>
  <c r="E52"/>
  <c r="E53"/>
  <c r="C55"/>
  <c r="C54" s="1"/>
  <c r="D55"/>
  <c r="D54" s="1"/>
  <c r="E55"/>
  <c r="E54" s="1"/>
  <c r="F55"/>
  <c r="F54" s="1"/>
  <c r="C57"/>
  <c r="D57"/>
  <c r="F57"/>
  <c r="E58"/>
  <c r="E60"/>
  <c r="C61"/>
  <c r="D61"/>
  <c r="F61"/>
  <c r="E62"/>
  <c r="E63"/>
  <c r="E65"/>
  <c r="C67"/>
  <c r="D67"/>
  <c r="E67" s="1"/>
  <c r="F67"/>
  <c r="E69"/>
  <c r="E70"/>
  <c r="E71"/>
  <c r="C74"/>
  <c r="C73" s="1"/>
  <c r="D74"/>
  <c r="E74" s="1"/>
  <c r="F74"/>
  <c r="E75"/>
  <c r="C77"/>
  <c r="D77"/>
  <c r="E77" s="1"/>
  <c r="F77"/>
  <c r="F73" s="1"/>
  <c r="E78"/>
  <c r="C79"/>
  <c r="D79"/>
  <c r="F79"/>
  <c r="E80"/>
  <c r="E82"/>
  <c r="C83"/>
  <c r="D83"/>
  <c r="E83" s="1"/>
  <c r="F83"/>
  <c r="E84"/>
  <c r="C85"/>
  <c r="D85"/>
  <c r="E85" s="1"/>
  <c r="F85"/>
  <c r="E88"/>
  <c r="E89"/>
  <c r="E90"/>
  <c r="E91"/>
  <c r="E94"/>
  <c r="E95"/>
  <c r="E97"/>
  <c r="E98"/>
  <c r="E99"/>
  <c r="E100"/>
  <c r="C101"/>
  <c r="D101"/>
  <c r="F101"/>
  <c r="E103"/>
  <c r="C108"/>
  <c r="D108"/>
  <c r="E108" s="1"/>
  <c r="F108"/>
  <c r="E109"/>
  <c r="E110"/>
  <c r="E112"/>
  <c r="E113"/>
  <c r="C114"/>
  <c r="D114"/>
  <c r="F114"/>
  <c r="E115"/>
  <c r="E116"/>
  <c r="E117"/>
  <c r="E118"/>
  <c r="E119"/>
  <c r="E122"/>
  <c r="E123"/>
  <c r="E124"/>
  <c r="E125"/>
  <c r="E126"/>
  <c r="C127"/>
  <c r="C121" s="1"/>
  <c r="D127"/>
  <c r="E128"/>
  <c r="E129"/>
  <c r="E130"/>
  <c r="E131"/>
  <c r="E132"/>
  <c r="C135"/>
  <c r="E135"/>
  <c r="E136"/>
  <c r="E137"/>
  <c r="E138"/>
  <c r="E139"/>
  <c r="E140"/>
  <c r="E141"/>
  <c r="E142"/>
  <c r="E143"/>
  <c r="E144"/>
  <c r="E145"/>
  <c r="C146"/>
  <c r="D146"/>
  <c r="E146" s="1"/>
  <c r="F146"/>
  <c r="E147"/>
  <c r="E148"/>
  <c r="D149"/>
  <c r="E150"/>
  <c r="E151"/>
  <c r="C152"/>
  <c r="C149" s="1"/>
  <c r="F152"/>
  <c r="F149" s="1"/>
  <c r="E153"/>
  <c r="C154"/>
  <c r="D154"/>
  <c r="E154" s="1"/>
  <c r="F154"/>
  <c r="E155"/>
  <c r="D156"/>
  <c r="F156"/>
  <c r="C158"/>
  <c r="D158"/>
  <c r="E158" s="1"/>
  <c r="F158"/>
  <c r="E159"/>
  <c r="E101" l="1"/>
  <c r="E79"/>
  <c r="E57"/>
  <c r="E50"/>
  <c r="F49"/>
  <c r="F46" s="1"/>
  <c r="E26"/>
  <c r="F107"/>
  <c r="D133"/>
  <c r="F72"/>
  <c r="E61"/>
  <c r="C46"/>
  <c r="F35"/>
  <c r="E29"/>
  <c r="E27"/>
  <c r="E149"/>
  <c r="C133"/>
  <c r="C106" s="1"/>
  <c r="E121"/>
  <c r="C72"/>
  <c r="C45"/>
  <c r="D35"/>
  <c r="D45" s="1"/>
  <c r="E31"/>
  <c r="E13"/>
  <c r="E19"/>
  <c r="E49"/>
  <c r="D46"/>
  <c r="D111"/>
  <c r="E111" s="1"/>
  <c r="F45"/>
  <c r="E152"/>
  <c r="E127"/>
  <c r="E114"/>
  <c r="C107"/>
  <c r="D73"/>
  <c r="E37"/>
  <c r="E32"/>
  <c r="E24"/>
  <c r="E14"/>
  <c r="E8"/>
  <c r="F106" l="1"/>
  <c r="F104"/>
  <c r="F105" s="1"/>
  <c r="C104"/>
  <c r="C105" s="1"/>
  <c r="C160" s="1"/>
  <c r="C161" s="1"/>
  <c r="E133"/>
  <c r="D106"/>
  <c r="E35"/>
  <c r="E45"/>
  <c r="D107"/>
  <c r="E107" s="1"/>
  <c r="D72"/>
  <c r="E72" s="1"/>
  <c r="E73"/>
  <c r="E46"/>
  <c r="E106" l="1"/>
  <c r="F160"/>
  <c r="F161" s="1"/>
  <c r="D104"/>
  <c r="E104" s="1"/>
  <c r="D105" l="1"/>
  <c r="E105" l="1"/>
  <c r="D160"/>
  <c r="E160"/>
  <c r="E161" s="1"/>
  <c r="D161" l="1"/>
</calcChain>
</file>

<file path=xl/sharedStrings.xml><?xml version="1.0" encoding="utf-8"?>
<sst xmlns="http://schemas.openxmlformats.org/spreadsheetml/2006/main" count="289" uniqueCount="287">
  <si>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</si>
  <si>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</si>
  <si>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</si>
  <si>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</si>
  <si>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Налоги на прибыль, доходы</t>
  </si>
  <si>
    <t>Налог на доходы физических лиц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</si>
  <si>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</si>
  <si>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</si>
  <si>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Налог на доходы физических лиц с доходов, полученных физическими лицами в соответствии со статьей 228 Налогового кодекса РФ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</si>
  <si>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</si>
  <si>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</si>
  <si>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(продукции),производимые на территории Российской Федерации</t>
  </si>
  <si>
    <t xml:space="preserve">Налоги на совокупный доход  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</si>
  <si>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</si>
  <si>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деятельности(за налоговые периоды, истекшие до 01 января 2011 года)</t>
  </si>
  <si>
    <t>Единый сельскохозяйственный налог</t>
  </si>
  <si>
    <t>Единый сельскохозяйственный налог( за налоговые периоды, истекшие до 01 января 2011 года)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</si>
  <si>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</si>
  <si>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</si>
  <si>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</si>
  <si>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</si>
  <si>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</si>
  <si>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</si>
  <si>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</si>
  <si>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</si>
  <si>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 xml:space="preserve">Налоги, сборы и регулярные платежи за пользование природными  ресурсами </t>
  </si>
  <si>
    <t>Налог на добычу общераспространенных полезных ископаемых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</si>
  <si>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</si>
  <si>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</si>
  <si>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</si>
  <si>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</si>
  <si>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</si>
  <si>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</si>
  <si>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</si>
  <si>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 xml:space="preserve">Налоги  на имущество </t>
  </si>
  <si>
    <t>Налог на имущество предприятий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</si>
  <si>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</si>
  <si>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</si>
  <si>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</si>
  <si>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</si>
  <si>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</si>
  <si>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</si>
  <si>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</si>
  <si>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</si>
  <si>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</si>
  <si>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</si>
  <si>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</si>
  <si>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</si>
  <si>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</si>
  <si>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</si>
  <si>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</si>
  <si>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</si>
  <si>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</si>
  <si>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Доходы от сдачи в аренду имущества, находящегося в государственной и муниципальной собственности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</si>
  <si>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</si>
  <si>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</si>
  <si>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</si>
  <si>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</si>
  <si>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</si>
  <si>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</si>
  <si>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</si>
  <si>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</si>
  <si>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</si>
  <si>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</si>
  <si>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</si>
  <si>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</si>
  <si>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</si>
  <si>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Платежи при пользовании природными ресурсами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</si>
  <si>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</si>
  <si>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 объектами</t>
  </si>
  <si>
    <t>1 12 01030 01 0000 120</t>
  </si>
  <si>
    <t>Плата за выбросы загрязняющих веществ в водные объекты</t>
  </si>
  <si>
    <t>Доходы  от  оказания  платных  услуг  и  компенсации  затрат  государства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</si>
  <si>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</si>
  <si>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</si>
  <si>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 доходы  от  компенсации  затрат  бюджетов  муниципальных 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</si>
  <si>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</si>
  <si>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</si>
  <si>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</si>
  <si>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</si>
  <si>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</si>
  <si>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</si>
  <si>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</si>
  <si>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</si>
  <si>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</si>
  <si>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</si>
  <si>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</si>
  <si>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</si>
  <si>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</si>
  <si>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</si>
  <si>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</si>
  <si>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</si>
  <si>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Штрафы, санкции, возмещение ущерба</t>
  </si>
  <si>
    <t>Денежные взыскания (штрафы)за нарушения законодательства о налогах и сборах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</si>
  <si>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</si>
  <si>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</si>
  <si>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</si>
  <si>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</si>
  <si>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</si>
  <si>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</si>
  <si>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Денежные взыскания (штрафы) за нарушение законодательства в области охраны окружающей среды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</si>
  <si>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</si>
  <si>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</si>
  <si>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</si>
  <si>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</si>
  <si>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Прочие неналоговые доходы</t>
  </si>
  <si>
    <t>Невыясненные поступления,зачисляемые в бюджеты муниципальных районов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</si>
  <si>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</si>
  <si>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</si>
  <si>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</si>
  <si>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Безвозмездные поступления</t>
  </si>
  <si>
    <t>Дотации бюджетам  бюджетной системы Российской Федерации</t>
  </si>
  <si>
    <t>Дотации бюджетам муниципальных районов на выравнивание бюджетной обеспеченноти</t>
  </si>
  <si>
    <t>Дотации бюджетам муниципальных районов на подержку мер по обеспенчению сбалансированности бюджетов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</si>
  <si>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</si>
  <si>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</si>
  <si>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</si>
  <si>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</si>
  <si>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</si>
  <si>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</si>
  <si>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</si>
  <si>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</si>
  <si>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</si>
  <si>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Прочие субвенции бюджетам муниципальных районов-всего, из них:</t>
  </si>
  <si>
    <t>Иные межбюджетные трансферты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</si>
  <si>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</si>
  <si>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</si>
  <si>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</si>
  <si>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Прочие безвозмездные оступления</t>
  </si>
  <si>
    <t xml:space="preserve">                                                                                               </t>
  </si>
  <si>
    <t>Прочие безвозмезмездные поступления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</si>
  <si>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</si>
  <si>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</si>
  <si>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</si>
  <si>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</si>
  <si>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>исп. Ж.Яркина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</si>
  <si>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</si>
  <si>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</si>
  <si>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тел.6-00-44 (144)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</si>
  <si>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</si>
  <si>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</si>
  <si>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</si>
  <si>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</si>
  <si>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</si>
  <si>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</si>
  <si>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</t>
  </si>
  <si>
    <t xml:space="preserve"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</si>
  <si>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</si>
  <si>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</si>
  <si>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</si>
  <si>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</si>
  <si>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</si>
  <si>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</si>
  <si>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>2 02 40014 05 0000 150</t>
  </si>
  <si>
    <t xml:space="preserve"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</si>
  <si>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 xml:space="preserve">Плата за размещение отходов производства </t>
  </si>
  <si>
    <t>Доходы бюджетов муниципальныхрайонов от возврата прочих остатков субсидий,субвенций и иныхмежбюджетных трансфертов, имеющих целевое назначение, прошлых лет избюджетов поселений</t>
  </si>
  <si>
    <t>Прочие денежные взыскания (штрафы) за правонарушения в области дорожного движения</t>
  </si>
  <si>
    <t>Плата за размещение отходов потребления</t>
  </si>
  <si>
    <t>Прочие  доходы  от  компенсации  затрат  бюджетов  муниципальных  районов(доходы о возврата дебиторской задолженности прошлых лет)</t>
  </si>
  <si>
    <t>Строительство распределительных газопроводов по с. Заречный, д. Мартыниха, д. Шерониха, д. Чеганово в Заволжском районе Ивановской области (2 этап - газификация д. Мартыниха, д. Шерониха, д. Чеганово)</t>
  </si>
  <si>
    <t>Разработка проектной документации на строительство газовой блочно-модульной котельной в с. Заречный Заволжского района Ивановской области</t>
  </si>
  <si>
    <t>Муниципальное казенное общеобразовательное учреждение средняя общеобразовательная школа N 3, приобретение спортивного инвентаря для занятий физической культурой</t>
  </si>
  <si>
    <t>Муниципальное казенное общеобразовательное учреждение Заречная средняя общеобразовательная школа, замена оконных блоков</t>
  </si>
  <si>
    <t>Корректировка проектной документации "Строительство распределительных газопроводов с.Заречный, д.Мартыниха, д.Шерониха, д.Чеганово в Заволжском рйоне Ивановской области"</t>
  </si>
  <si>
    <t>Субсидии бюджетам муниципальных образований Ивановской области на разработку проектов работ по ликвидации накопленного вреда окружающей среде в 2019 году (разработка проектно-сметной документации по ликвидации 4 объектов размещения химических отходов, расположенных на территории г.Заволжск Ивановской области)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</si>
  <si>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на 2019 год (Заволжский муниципальный район)</t>
  </si>
  <si>
    <t>суммы по искам о возмещении вреда причиненного окружающей среде подлежащие зачислению в бюджеты муниципальных районов</t>
  </si>
  <si>
    <t>000 1 01 02000 01 0000 110</t>
  </si>
  <si>
    <t>000 1 01 02010 01 1000 110</t>
  </si>
  <si>
    <t>000 1 01 02020 01 1000 110</t>
  </si>
  <si>
    <t>000 1 01 02030 01 1000 110</t>
  </si>
  <si>
    <t>000 1 01 02040 01 0000 110</t>
  </si>
  <si>
    <t>000 1 03 00000 00 0000 000</t>
  </si>
  <si>
    <t>000 1 03 02000 00 0000 110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</si>
  <si>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</si>
  <si>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</si>
  <si>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</si>
  <si>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</si>
  <si>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</si>
  <si>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000 1 03 02241 01 0000 110</t>
  </si>
  <si>
    <t>000 1 03 02251 01 0000 110</t>
  </si>
  <si>
    <t>000 1 03 02261 01 0000 110</t>
  </si>
  <si>
    <t>000 1 01 00000 00 0000 110</t>
  </si>
  <si>
    <t>000 1 05 00000 00 0000 000</t>
  </si>
  <si>
    <t>000 1 05 02010 02 0000 110</t>
  </si>
  <si>
    <t>000 1 05 02020 02 0000 110</t>
  </si>
  <si>
    <t>000 1 05 03010 01 0000 110</t>
  </si>
  <si>
    <t>000 1 05 03020 01 0000 110</t>
  </si>
  <si>
    <t>000 1 05 04000 00 0000 110</t>
  </si>
  <si>
    <t>000 1 05 04020 02 0000 110</t>
  </si>
  <si>
    <t>000 1 07 00000 00 0000 110</t>
  </si>
  <si>
    <t>00 1 07 01020 01 0000 110</t>
  </si>
  <si>
    <t>000 1 08 00000 00 0000 000</t>
  </si>
  <si>
    <t>000 1 08  03000 01  0000 110</t>
  </si>
  <si>
    <t>000 1 08  03010 01 0000 110</t>
  </si>
  <si>
    <t>000 1 09 00000 00 0000 000</t>
  </si>
  <si>
    <t>000 1 09 01030 05 0000 110</t>
  </si>
  <si>
    <t>000 1 09  04000 00 0000 110</t>
  </si>
  <si>
    <t>000 1 09  04010 02 0000 110</t>
  </si>
  <si>
    <t>000 1 09 04053 05 0000 110</t>
  </si>
  <si>
    <t>000 1 11 00000 00 0000 000</t>
  </si>
  <si>
    <t>000 1 11  05000 00 0000 120</t>
  </si>
  <si>
    <t>000 1 11  05010 00 0000 120</t>
  </si>
  <si>
    <t>000 1 11 05013 05 0000 120</t>
  </si>
  <si>
    <t>000 1 11 05013 13 0000 120</t>
  </si>
  <si>
    <t>000 1 11  05030 00 0000 120</t>
  </si>
  <si>
    <t>000 1 11  05035 05 0000 120</t>
  </si>
  <si>
    <t>000 1 11 09045 05 0000 120</t>
  </si>
  <si>
    <t>000 1 12 00000 00 0000 000</t>
  </si>
  <si>
    <t>000 1 12  010 10  01 0000 120</t>
  </si>
  <si>
    <t>000 1 12 01020 01 0000 120</t>
  </si>
  <si>
    <t>000 1 12 01041 01 0000 120</t>
  </si>
  <si>
    <t>000 1 12 01042 01 0000 120</t>
  </si>
  <si>
    <t>000 1 13 00000 00 0000 000</t>
  </si>
  <si>
    <t>000 1 13 01995 05 0000 130</t>
  </si>
  <si>
    <t>000 1 13 02065 05 0000 130</t>
  </si>
  <si>
    <t>000 1 13 02995 05 0000 130</t>
  </si>
  <si>
    <t>000 1 13 02995 05 0136 130</t>
  </si>
  <si>
    <t>000 1 14 00000 00 0000 000</t>
  </si>
  <si>
    <t>000 1 14 02000 00  0000 000</t>
  </si>
  <si>
    <t>000 1 14 02050 05 0000 410</t>
  </si>
  <si>
    <t>000 1 14 02053 05 0000 410</t>
  </si>
  <si>
    <t>000 1 14 06013 00 0000 430</t>
  </si>
  <si>
    <t>000 1 14 06013 05 0000 430</t>
  </si>
  <si>
    <t>000 1 14 06013 13 0000 430</t>
  </si>
  <si>
    <t>000 1 14 06313 00 0000 430</t>
  </si>
  <si>
    <t>000 1 14 06313 05 0000 430</t>
  </si>
  <si>
    <t>000 1 16 00000 00 0000 000</t>
  </si>
  <si>
    <t>000 1 16 03010010000140</t>
  </si>
  <si>
    <t>000 1 16 03030 01 0000 140</t>
  </si>
  <si>
    <t>000 1 16 08010 01 0000 140</t>
  </si>
  <si>
    <t>000 1 16 08020 01 0000 140</t>
  </si>
  <si>
    <t>000 1 16 21050 05 0000 140</t>
  </si>
  <si>
    <t>000 1 16 23051 05 0000 140</t>
  </si>
  <si>
    <t>000 1 16 25030 01 0000 140</t>
  </si>
  <si>
    <t>000 1 16 25050 01 0000 140</t>
  </si>
  <si>
    <t>000 116 33050 05 0000 140</t>
  </si>
  <si>
    <t>000 1  16 28000 01 0000 140</t>
  </si>
  <si>
    <t>000 1 16 30030 01 0000 140</t>
  </si>
  <si>
    <t>000 1 16 43000 01 0000 140</t>
  </si>
  <si>
    <t>000 116 90050 05 0000 140</t>
  </si>
  <si>
    <t>000 1 17 00000 00 0000 000</t>
  </si>
  <si>
    <t>000 1 17 01050 05 0000 180</t>
  </si>
  <si>
    <t>000 1 17 05050 05 0000 180</t>
  </si>
  <si>
    <t>000 2 00 00000 00 0000 000</t>
  </si>
  <si>
    <t>000 2 02 00000 00 0000 000</t>
  </si>
  <si>
    <t>000 2 02 10000 00 0000 150</t>
  </si>
  <si>
    <t>000 2 02 15001 05 0000 150</t>
  </si>
  <si>
    <t>000 2 02 15002 05 000 150</t>
  </si>
  <si>
    <t>000 2 02 20000 00 0000 150</t>
  </si>
  <si>
    <t>000 202 20077 05 0000 151</t>
  </si>
  <si>
    <t>000 202 25097 05 0000 150</t>
  </si>
  <si>
    <t>000 202 25519 05 0000 150</t>
  </si>
  <si>
    <t>000 2 02 29999 05 0000 150</t>
  </si>
  <si>
    <t>000 2 02 30000 00 0000 150</t>
  </si>
  <si>
    <t>000 2 02 30024 05 0000 150</t>
  </si>
  <si>
    <t>000 202 35082 05 0000 150</t>
  </si>
  <si>
    <t>000 202 35120 05 0000 150</t>
  </si>
  <si>
    <t>000 2 02 39999 05 0000 151</t>
  </si>
  <si>
    <t>000 2 02 40000 00 0000 150</t>
  </si>
  <si>
    <t>000 2 07 00000 00 0000 000</t>
  </si>
  <si>
    <t>000 2 07 05030 05 0000 150</t>
  </si>
  <si>
    <t>000 2 18 00000 00 0000 000</t>
  </si>
  <si>
    <t>000 2 18 60010 05 0000 150</t>
  </si>
  <si>
    <t>000 2 19 00000 00 0000 000</t>
  </si>
  <si>
    <t>000 2 19 60010 05 0000 150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</si>
  <si>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 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</si>
  <si>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Безвозмездные поступления от бюджетов бюджетной системы Российской Федерации</t>
  </si>
  <si>
    <t>Субсидии бюджетам бюджетной системы Российской Федерации (межбюджетные субсидии) - всего,                                                                                             в  том  числе:</t>
  </si>
  <si>
    <t>Субсидии бюджетам муницпальных районов на софинансирование капитальных вложений в объекты муниципальной собственности - всего,                                                                                                                                             в том числе:</t>
  </si>
  <si>
    <t xml:space="preserve">Прочие субсидии бюджетам муниципальных районов -всего,                                                                                                                                                                                                                         в том числе: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</si>
  <si>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-всего,                                                   в том числе:</t>
  </si>
  <si>
    <t>Субвенции бджетам бюджетной системы Российской Федерации - всего,                                                                                          в том числе:</t>
  </si>
  <si>
    <t xml:space="preserve">Субвенции бюджетам муниципальных районов на  выполнение передаваемых полномочий субъектов Российской Федерации -всего, из них:                                                                                                 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</si>
  <si>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</si>
  <si>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Субвенции бюджетам муниципальныхрайонов на предоставление жилых помещений детям-сиротам и детям,оставшимся безпопечения родителей,лицам из их числа по договорам найма специализированных жилых помещений</t>
  </si>
  <si>
    <t>Доходы бюджетов бюджетной системы Российской Федерации от возвратат бюджетами бюджетной системы Российской Федерации и организациями остатков субсидий,субвенций и иных межбюджетныхтрансфертов,имеющих целевое назначение, прошлых лет</t>
  </si>
  <si>
    <t xml:space="preserve">Исполнение  доходной  части бюджета  ЗМР на 01.10.2019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</si>
  <si>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01.10.2019)                   (руб.)</t>
  </si>
  <si>
    <t>Исполнено на 01.10.2019 (руб)</t>
  </si>
  <si>
    <t>Исполнено  на 01.10.2018(руб.)</t>
  </si>
  <si>
    <t>000 1 11 05075 05 0000 120</t>
  </si>
  <si>
    <t>Доходы от сдачи в аренду имущества, составляющего казну муниципальных районов (за исклбючением земельных участков)</t>
  </si>
  <si>
    <t>000 202 25497 05 0000 150</t>
  </si>
  <si>
    <t>Субсидия бюджетам муниципальных районов на реализацию мероприятий по обеспечению жильем молодых семей</t>
  </si>
  <si>
    <t xml:space="preserve"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</si>
</sst>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0.0"/>
    <numFmt numFmtId="167" formatCode="_(* #,##0.0_);_(* \(#,##0.0\);_(* &quot;-&quot;??_);_(@_)"/>
    <numFmt numFmtId="168" formatCode="#,##0.00\ _₽"/>
    <numFmt numFmtId="169" formatCode="#,##0.00_ ;\-#,##0.00\ 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5" fillId="2" borderId="1" xfId="0" applyFont="1" applyFill="1" applyBorder="1" applyAlignment="1">
      <alignment horizontal="justify" vertical="top" wrapText="1"/>
    </xf>
    <xf numFmtId="165" fontId="2" fillId="2" borderId="0" xfId="1" applyNumberFormat="1" applyFont="1" applyFill="1"/>
    <xf numFmtId="0" fontId="6" fillId="2" borderId="0" xfId="0" applyFont="1" applyFill="1"/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0" xfId="0" applyFont="1" applyFill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/>
    <xf numFmtId="0" fontId="5" fillId="2" borderId="2" xfId="0" applyFont="1" applyFill="1" applyBorder="1" applyAlignment="1">
      <alignment horizontal="justify"/>
    </xf>
    <xf numFmtId="0" fontId="5" fillId="2" borderId="2" xfId="0" applyFont="1" applyFill="1" applyBorder="1" applyAlignment="1">
      <alignment wrapText="1"/>
    </xf>
    <xf numFmtId="165" fontId="5" fillId="2" borderId="3" xfId="1" applyNumberFormat="1" applyFont="1" applyFill="1" applyBorder="1"/>
    <xf numFmtId="0" fontId="5" fillId="2" borderId="0" xfId="0" applyFont="1" applyFill="1" applyAlignment="1">
      <alignment horizontal="center" vertical="justify"/>
    </xf>
    <xf numFmtId="164" fontId="5" fillId="2" borderId="0" xfId="0" applyNumberFormat="1" applyFont="1" applyFill="1" applyAlignment="1">
      <alignment horizontal="center" vertical="justify"/>
    </xf>
    <xf numFmtId="0" fontId="2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49" fontId="5" fillId="2" borderId="1" xfId="0" applyNumberFormat="1" applyFont="1" applyFill="1" applyBorder="1" applyAlignment="1">
      <alignment vertical="top" wrapText="1"/>
    </xf>
    <xf numFmtId="165" fontId="5" fillId="2" borderId="1" xfId="1" applyNumberFormat="1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vertical="top" wrapText="1"/>
    </xf>
    <xf numFmtId="164" fontId="5" fillId="2" borderId="1" xfId="1" applyFont="1" applyFill="1" applyBorder="1" applyAlignment="1">
      <alignment vertical="top" wrapText="1"/>
    </xf>
    <xf numFmtId="169" fontId="5" fillId="2" borderId="1" xfId="1" applyNumberFormat="1" applyFont="1" applyFill="1" applyBorder="1" applyAlignment="1">
      <alignment vertical="top" wrapText="1"/>
    </xf>
    <xf numFmtId="164" fontId="5" fillId="2" borderId="1" xfId="1" applyFont="1" applyFill="1" applyBorder="1" applyAlignment="1">
      <alignment vertical="justify"/>
    </xf>
    <xf numFmtId="165" fontId="5" fillId="2" borderId="1" xfId="1" applyNumberFormat="1" applyFont="1" applyFill="1" applyBorder="1" applyAlignment="1"/>
    <xf numFmtId="165" fontId="5" fillId="2" borderId="1" xfId="1" applyNumberFormat="1" applyFont="1" applyFill="1" applyBorder="1" applyAlignment="1">
      <alignment vertical="top"/>
    </xf>
    <xf numFmtId="164" fontId="5" fillId="2" borderId="1" xfId="1" applyFont="1" applyFill="1" applyBorder="1" applyAlignment="1"/>
    <xf numFmtId="165" fontId="5" fillId="2" borderId="1" xfId="1" applyNumberFormat="1" applyFont="1" applyFill="1" applyBorder="1" applyAlignment="1">
      <alignment vertical="justify"/>
    </xf>
    <xf numFmtId="2" fontId="5" fillId="2" borderId="1" xfId="1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vertical="top" wrapText="1"/>
    </xf>
    <xf numFmtId="164" fontId="2" fillId="2" borderId="1" xfId="1" applyFont="1" applyFill="1" applyBorder="1" applyAlignment="1"/>
    <xf numFmtId="2" fontId="5" fillId="2" borderId="1" xfId="0" applyNumberFormat="1" applyFont="1" applyFill="1" applyBorder="1" applyAlignment="1">
      <alignment vertical="justify"/>
    </xf>
    <xf numFmtId="2" fontId="5" fillId="2" borderId="1" xfId="0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vertical="justify"/>
    </xf>
    <xf numFmtId="2" fontId="5" fillId="2" borderId="1" xfId="1" applyNumberFormat="1" applyFont="1" applyFill="1" applyBorder="1" applyAlignment="1">
      <alignment vertical="justify"/>
    </xf>
    <xf numFmtId="166" fontId="5" fillId="2" borderId="1" xfId="0" applyNumberFormat="1" applyFont="1" applyFill="1" applyBorder="1" applyAlignment="1">
      <alignment vertical="justify"/>
    </xf>
    <xf numFmtId="2" fontId="9" fillId="2" borderId="1" xfId="1" applyNumberFormat="1" applyFont="1" applyFill="1" applyBorder="1" applyAlignment="1">
      <alignment vertical="top" wrapText="1"/>
    </xf>
    <xf numFmtId="2" fontId="5" fillId="2" borderId="1" xfId="1" applyNumberFormat="1" applyFont="1" applyFill="1" applyBorder="1" applyAlignment="1">
      <alignment vertical="justify" wrapText="1"/>
    </xf>
    <xf numFmtId="168" fontId="5" fillId="2" borderId="1" xfId="1" applyNumberFormat="1" applyFont="1" applyFill="1" applyBorder="1" applyAlignment="1">
      <alignment vertical="top" wrapText="1"/>
    </xf>
    <xf numFmtId="167" fontId="5" fillId="2" borderId="1" xfId="1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justify" wrapText="1"/>
    </xf>
    <xf numFmtId="0" fontId="5" fillId="2" borderId="5" xfId="0" applyFont="1" applyFill="1" applyBorder="1" applyAlignment="1">
      <alignment horizontal="center" vertical="justify" wrapText="1"/>
    </xf>
    <xf numFmtId="0" fontId="5" fillId="2" borderId="3" xfId="0" applyFont="1" applyFill="1" applyBorder="1" applyAlignment="1">
      <alignment horizontal="center" vertical="justify" wrapText="1"/>
    </xf>
    <xf numFmtId="0" fontId="2" fillId="2" borderId="4" xfId="0" applyFont="1" applyFill="1" applyBorder="1" applyAlignment="1">
      <alignment horizontal="center" vertical="justify" wrapText="1"/>
    </xf>
    <xf numFmtId="0" fontId="2" fillId="2" borderId="5" xfId="0" applyFont="1" applyFill="1" applyBorder="1" applyAlignment="1">
      <alignment horizontal="center" vertical="justify" wrapText="1"/>
    </xf>
    <xf numFmtId="0" fontId="2" fillId="2" borderId="3" xfId="0" applyFont="1" applyFill="1" applyBorder="1" applyAlignment="1">
      <alignment horizontal="center" vertical="justify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2"/>
  <sheetViews>
    <sheetView tabSelected="1" zoomScaleNormal="100" workbookViewId="0">
      <selection activeCell="E168" sqref="E168"/>
    </sheetView>
  </sheetViews>
  <sheetFormatPr defaultRowHeight="15"/>
  <cols>
    <col min="1" max="1" width="28.42578125" style="1" customWidth="1"/>
    <col min="2" max="2" width="70" style="1" customWidth="1"/>
    <col min="3" max="4" width="21.5703125" style="1" customWidth="1"/>
    <col min="5" max="5" width="14.42578125" style="24" customWidth="1"/>
    <col min="6" max="6" width="23.28515625" style="24" customWidth="1"/>
    <col min="7" max="16384" width="9.140625" style="1"/>
  </cols>
  <sheetData>
    <row r="1" spans="1:11" ht="29.25" customHeight="1">
      <c r="B1" s="55" t="s">
        <v>278</v>
      </c>
      <c r="C1" s="55"/>
      <c r="D1" s="55"/>
      <c r="E1" s="55"/>
      <c r="F1" s="55"/>
    </row>
    <row r="2" spans="1:11" ht="15" customHeight="1">
      <c r="A2" s="56" t="s">
        <v>0</v>
      </c>
      <c r="B2" s="58" t="s">
        <v>1</v>
      </c>
      <c r="C2" s="61" t="s">
        <v>279</v>
      </c>
      <c r="D2" s="64" t="s">
        <v>280</v>
      </c>
      <c r="E2" s="64" t="s">
        <v>2</v>
      </c>
      <c r="F2" s="64" t="s">
        <v>281</v>
      </c>
    </row>
    <row r="3" spans="1:11">
      <c r="A3" s="57"/>
      <c r="B3" s="59"/>
      <c r="C3" s="62"/>
      <c r="D3" s="65"/>
      <c r="E3" s="65"/>
      <c r="F3" s="65"/>
    </row>
    <row r="4" spans="1:11">
      <c r="A4" s="57"/>
      <c r="B4" s="60"/>
      <c r="C4" s="62"/>
      <c r="D4" s="65"/>
      <c r="E4" s="65"/>
      <c r="F4" s="65"/>
    </row>
    <row r="5" spans="1:11">
      <c r="A5" s="12"/>
      <c r="B5" s="12" t="s">
        <v>3</v>
      </c>
      <c r="C5" s="63"/>
      <c r="D5" s="66"/>
      <c r="E5" s="66"/>
      <c r="F5" s="66"/>
    </row>
    <row r="6" spans="1:11">
      <c r="A6" s="12"/>
      <c r="B6" s="12">
        <v>1</v>
      </c>
      <c r="C6" s="7">
        <v>2</v>
      </c>
      <c r="D6" s="7">
        <v>3</v>
      </c>
      <c r="E6" s="9">
        <v>4</v>
      </c>
      <c r="F6" s="7">
        <v>5</v>
      </c>
    </row>
    <row r="7" spans="1:11">
      <c r="A7" s="18" t="s">
        <v>183</v>
      </c>
      <c r="B7" s="3" t="s">
        <v>4</v>
      </c>
      <c r="C7" s="33">
        <f>C8</f>
        <v>27889500</v>
      </c>
      <c r="D7" s="33">
        <f>D8</f>
        <v>18968108.289999999</v>
      </c>
      <c r="E7" s="42">
        <f>D7/C7*100</f>
        <v>68.011646999766938</v>
      </c>
      <c r="F7" s="33">
        <f>F8</f>
        <v>19518665.620000001</v>
      </c>
    </row>
    <row r="8" spans="1:11" s="5" customFormat="1" ht="18" customHeight="1">
      <c r="A8" s="18" t="s">
        <v>168</v>
      </c>
      <c r="B8" s="3" t="s">
        <v>5</v>
      </c>
      <c r="C8" s="33">
        <f>C9+C10+C11+C12</f>
        <v>27889500</v>
      </c>
      <c r="D8" s="33">
        <f>D9+D10+D11+D12</f>
        <v>18968108.289999999</v>
      </c>
      <c r="E8" s="42">
        <f>D8/C8*100</f>
        <v>68.011646999766938</v>
      </c>
      <c r="F8" s="33">
        <f>F9+F10+F11+F12</f>
        <v>19518665.620000001</v>
      </c>
    </row>
    <row r="9" spans="1:11" ht="62.25" customHeight="1">
      <c r="A9" s="18" t="s">
        <v>169</v>
      </c>
      <c r="B9" s="3" t="s">
        <v>6</v>
      </c>
      <c r="C9" s="33">
        <v>27710000</v>
      </c>
      <c r="D9" s="41">
        <v>18802511.399999999</v>
      </c>
      <c r="E9" s="42">
        <f t="shared" ref="E9:E12" si="0">D9/C9*100</f>
        <v>67.854606279321544</v>
      </c>
      <c r="F9" s="41">
        <v>19330215.530000001</v>
      </c>
    </row>
    <row r="10" spans="1:11" ht="93" customHeight="1">
      <c r="A10" s="18" t="s">
        <v>170</v>
      </c>
      <c r="B10" s="3" t="s">
        <v>7</v>
      </c>
      <c r="C10" s="33">
        <v>35500</v>
      </c>
      <c r="D10" s="33">
        <v>75808.94</v>
      </c>
      <c r="E10" s="42">
        <f t="shared" si="0"/>
        <v>213.54630985915492</v>
      </c>
      <c r="F10" s="33">
        <v>12563.88</v>
      </c>
    </row>
    <row r="11" spans="1:11" ht="33.75" customHeight="1">
      <c r="A11" s="18" t="s">
        <v>171</v>
      </c>
      <c r="B11" s="3" t="s">
        <v>8</v>
      </c>
      <c r="C11" s="33">
        <v>104000</v>
      </c>
      <c r="D11" s="41">
        <v>44099.45</v>
      </c>
      <c r="E11" s="42">
        <f t="shared" si="0"/>
        <v>42.403317307692305</v>
      </c>
      <c r="F11" s="41">
        <v>118067.71</v>
      </c>
      <c r="K11" s="13"/>
    </row>
    <row r="12" spans="1:11" ht="78.75" customHeight="1">
      <c r="A12" s="18" t="s">
        <v>172</v>
      </c>
      <c r="B12" s="3" t="s">
        <v>9</v>
      </c>
      <c r="C12" s="33">
        <v>40000</v>
      </c>
      <c r="D12" s="41">
        <v>45688.5</v>
      </c>
      <c r="E12" s="42">
        <f t="shared" si="0"/>
        <v>114.22125000000001</v>
      </c>
      <c r="F12" s="41">
        <v>57818.5</v>
      </c>
    </row>
    <row r="13" spans="1:11" s="5" customFormat="1" ht="30">
      <c r="A13" s="18" t="s">
        <v>173</v>
      </c>
      <c r="B13" s="3" t="s">
        <v>10</v>
      </c>
      <c r="C13" s="33">
        <f>C14</f>
        <v>7933793.6300000008</v>
      </c>
      <c r="D13" s="33">
        <f>D14</f>
        <v>5860199.6000000006</v>
      </c>
      <c r="E13" s="42">
        <f>D13/C13*100</f>
        <v>73.863776565108367</v>
      </c>
      <c r="F13" s="33">
        <f>F14</f>
        <v>5010908.45</v>
      </c>
    </row>
    <row r="14" spans="1:11" ht="30">
      <c r="A14" s="18" t="s">
        <v>174</v>
      </c>
      <c r="B14" s="3" t="s">
        <v>11</v>
      </c>
      <c r="C14" s="33">
        <f t="shared" ref="C14:D14" si="1">C15+C16+C17+C18</f>
        <v>7933793.6300000008</v>
      </c>
      <c r="D14" s="33">
        <f t="shared" si="1"/>
        <v>5860199.6000000006</v>
      </c>
      <c r="E14" s="42">
        <f>D14/C14*100</f>
        <v>73.863776565108367</v>
      </c>
      <c r="F14" s="33">
        <f>F15+F16+F17+F18</f>
        <v>5010908.45</v>
      </c>
    </row>
    <row r="15" spans="1:11" ht="93" customHeight="1">
      <c r="A15" s="29" t="s">
        <v>179</v>
      </c>
      <c r="B15" s="10" t="s">
        <v>175</v>
      </c>
      <c r="C15" s="33">
        <v>3623800.49</v>
      </c>
      <c r="D15" s="41">
        <v>2652798.7400000002</v>
      </c>
      <c r="E15" s="42">
        <f t="shared" ref="E15:E18" si="2">D15/C15*100</f>
        <v>73.204878340308412</v>
      </c>
      <c r="F15" s="41">
        <v>2182151.2999999998</v>
      </c>
    </row>
    <row r="16" spans="1:11" ht="105" customHeight="1">
      <c r="A16" s="29" t="s">
        <v>180</v>
      </c>
      <c r="B16" s="10" t="s">
        <v>176</v>
      </c>
      <c r="C16" s="33">
        <v>19586.240000000002</v>
      </c>
      <c r="D16" s="41">
        <v>20168.27</v>
      </c>
      <c r="E16" s="42">
        <f t="shared" si="2"/>
        <v>102.9716270197853</v>
      </c>
      <c r="F16" s="41">
        <v>19792.560000000001</v>
      </c>
    </row>
    <row r="17" spans="1:6" ht="93" customHeight="1">
      <c r="A17" s="29" t="s">
        <v>181</v>
      </c>
      <c r="B17" s="10" t="s">
        <v>177</v>
      </c>
      <c r="C17" s="33">
        <v>4854100.21</v>
      </c>
      <c r="D17" s="41">
        <v>3635900.56</v>
      </c>
      <c r="E17" s="42">
        <f t="shared" si="2"/>
        <v>74.903697960533037</v>
      </c>
      <c r="F17" s="41">
        <v>3297758.12</v>
      </c>
    </row>
    <row r="18" spans="1:6" ht="92.25" customHeight="1">
      <c r="A18" s="29" t="s">
        <v>182</v>
      </c>
      <c r="B18" s="10" t="s">
        <v>178</v>
      </c>
      <c r="C18" s="33">
        <v>-563693.31000000006</v>
      </c>
      <c r="D18" s="41">
        <v>-448667.97</v>
      </c>
      <c r="E18" s="42">
        <f t="shared" si="2"/>
        <v>79.594340049911168</v>
      </c>
      <c r="F18" s="41">
        <v>-488793.53</v>
      </c>
    </row>
    <row r="19" spans="1:6" s="5" customFormat="1">
      <c r="A19" s="18" t="s">
        <v>184</v>
      </c>
      <c r="B19" s="3" t="s">
        <v>12</v>
      </c>
      <c r="C19" s="33">
        <f>C20+C21+C22+C23+C24</f>
        <v>4195000</v>
      </c>
      <c r="D19" s="33">
        <f>D20+D21+D22+D23+D24</f>
        <v>2598313.54</v>
      </c>
      <c r="E19" s="42">
        <f>D19/C19*100</f>
        <v>61.938344219308703</v>
      </c>
      <c r="F19" s="33">
        <f>F20+F21+F22+F23+F24</f>
        <v>3057978.87</v>
      </c>
    </row>
    <row r="20" spans="1:6">
      <c r="A20" s="18" t="s">
        <v>185</v>
      </c>
      <c r="B20" s="3" t="s">
        <v>13</v>
      </c>
      <c r="C20" s="33">
        <v>3800000</v>
      </c>
      <c r="D20" s="41">
        <v>2290884.08</v>
      </c>
      <c r="E20" s="42">
        <f t="shared" ref="E20:E96" si="3">D20/C20*100</f>
        <v>60.286423157894745</v>
      </c>
      <c r="F20" s="41">
        <v>2793221.7</v>
      </c>
    </row>
    <row r="21" spans="1:6" ht="30">
      <c r="A21" s="18" t="s">
        <v>186</v>
      </c>
      <c r="B21" s="3" t="s">
        <v>14</v>
      </c>
      <c r="C21" s="34">
        <v>0</v>
      </c>
      <c r="D21" s="46">
        <v>120.56</v>
      </c>
      <c r="E21" s="42"/>
      <c r="F21" s="46">
        <v>589.32000000000005</v>
      </c>
    </row>
    <row r="22" spans="1:6">
      <c r="A22" s="18" t="s">
        <v>187</v>
      </c>
      <c r="B22" s="3" t="s">
        <v>15</v>
      </c>
      <c r="C22" s="35">
        <v>25000</v>
      </c>
      <c r="D22" s="47">
        <v>24757.56</v>
      </c>
      <c r="E22" s="42">
        <f t="shared" si="3"/>
        <v>99.030240000000006</v>
      </c>
      <c r="F22" s="47">
        <v>8085.95</v>
      </c>
    </row>
    <row r="23" spans="1:6" ht="30">
      <c r="A23" s="18" t="s">
        <v>188</v>
      </c>
      <c r="B23" s="3" t="s">
        <v>16</v>
      </c>
      <c r="C23" s="36">
        <v>0</v>
      </c>
      <c r="D23" s="46">
        <v>0</v>
      </c>
      <c r="E23" s="42">
        <v>0</v>
      </c>
      <c r="F23" s="46">
        <v>0</v>
      </c>
    </row>
    <row r="24" spans="1:6" ht="30">
      <c r="A24" s="18" t="s">
        <v>189</v>
      </c>
      <c r="B24" s="3" t="s">
        <v>17</v>
      </c>
      <c r="C24" s="37">
        <f>C25</f>
        <v>370000</v>
      </c>
      <c r="D24" s="37">
        <f>D25</f>
        <v>282551.34000000003</v>
      </c>
      <c r="E24" s="42">
        <f t="shared" si="3"/>
        <v>76.365227027027032</v>
      </c>
      <c r="F24" s="37">
        <f>F25</f>
        <v>256081.9</v>
      </c>
    </row>
    <row r="25" spans="1:6" ht="31.5" customHeight="1">
      <c r="A25" s="18" t="s">
        <v>190</v>
      </c>
      <c r="B25" s="3" t="s">
        <v>18</v>
      </c>
      <c r="C25" s="35">
        <v>370000</v>
      </c>
      <c r="D25" s="46">
        <v>282551.34000000003</v>
      </c>
      <c r="E25" s="42">
        <f t="shared" si="3"/>
        <v>76.365227027027032</v>
      </c>
      <c r="F25" s="37">
        <v>256081.9</v>
      </c>
    </row>
    <row r="26" spans="1:6" hidden="1">
      <c r="A26" s="18" t="s">
        <v>19</v>
      </c>
      <c r="B26" s="3" t="s">
        <v>20</v>
      </c>
      <c r="C26" s="33">
        <f>C27</f>
        <v>0</v>
      </c>
      <c r="D26" s="33">
        <f t="shared" ref="D26:F27" si="4">D27</f>
        <v>0</v>
      </c>
      <c r="E26" s="51" t="e">
        <f t="shared" si="3"/>
        <v>#DIV/0!</v>
      </c>
      <c r="F26" s="33">
        <f t="shared" si="4"/>
        <v>0</v>
      </c>
    </row>
    <row r="27" spans="1:6" hidden="1">
      <c r="A27" s="18" t="s">
        <v>21</v>
      </c>
      <c r="B27" s="3" t="s">
        <v>22</v>
      </c>
      <c r="C27" s="33">
        <f>C28</f>
        <v>0</v>
      </c>
      <c r="D27" s="33"/>
      <c r="E27" s="51" t="e">
        <f t="shared" si="3"/>
        <v>#DIV/0!</v>
      </c>
      <c r="F27" s="33">
        <f t="shared" si="4"/>
        <v>0</v>
      </c>
    </row>
    <row r="28" spans="1:6" ht="45" hidden="1">
      <c r="A28" s="18" t="s">
        <v>23</v>
      </c>
      <c r="B28" s="3" t="s">
        <v>24</v>
      </c>
      <c r="C28" s="33">
        <v>0</v>
      </c>
      <c r="D28" s="41">
        <v>0</v>
      </c>
      <c r="E28" s="51" t="e">
        <f t="shared" si="3"/>
        <v>#DIV/0!</v>
      </c>
      <c r="F28" s="41">
        <v>0</v>
      </c>
    </row>
    <row r="29" spans="1:6" s="5" customFormat="1" ht="30">
      <c r="A29" s="18" t="s">
        <v>191</v>
      </c>
      <c r="B29" s="3" t="s">
        <v>25</v>
      </c>
      <c r="C29" s="33">
        <f>C30</f>
        <v>247000</v>
      </c>
      <c r="D29" s="43">
        <f>D30</f>
        <v>452508</v>
      </c>
      <c r="E29" s="42">
        <f t="shared" si="3"/>
        <v>183.20161943319837</v>
      </c>
      <c r="F29" s="33">
        <f>F30</f>
        <v>96436</v>
      </c>
    </row>
    <row r="30" spans="1:6">
      <c r="A30" s="18" t="s">
        <v>192</v>
      </c>
      <c r="B30" s="3" t="s">
        <v>26</v>
      </c>
      <c r="C30" s="33">
        <v>247000</v>
      </c>
      <c r="D30" s="48">
        <v>452508</v>
      </c>
      <c r="E30" s="42">
        <f t="shared" si="3"/>
        <v>183.20161943319837</v>
      </c>
      <c r="F30" s="41">
        <v>96436</v>
      </c>
    </row>
    <row r="31" spans="1:6" s="5" customFormat="1">
      <c r="A31" s="18" t="s">
        <v>193</v>
      </c>
      <c r="B31" s="3" t="s">
        <v>27</v>
      </c>
      <c r="C31" s="33">
        <f>C32+C34</f>
        <v>1300000</v>
      </c>
      <c r="D31" s="33">
        <f>D32+D34</f>
        <v>1202297.57</v>
      </c>
      <c r="E31" s="42">
        <f t="shared" si="3"/>
        <v>92.484428461538471</v>
      </c>
      <c r="F31" s="33">
        <f>F32+F34</f>
        <v>834602.24</v>
      </c>
    </row>
    <row r="32" spans="1:6" ht="30">
      <c r="A32" s="18" t="s">
        <v>194</v>
      </c>
      <c r="B32" s="3" t="s">
        <v>28</v>
      </c>
      <c r="C32" s="33">
        <f>C33</f>
        <v>1300000</v>
      </c>
      <c r="D32" s="33">
        <f>D33</f>
        <v>1202297.57</v>
      </c>
      <c r="E32" s="42">
        <f t="shared" si="3"/>
        <v>92.484428461538471</v>
      </c>
      <c r="F32" s="33">
        <f>F33</f>
        <v>834602.24</v>
      </c>
    </row>
    <row r="33" spans="1:6" ht="48" customHeight="1">
      <c r="A33" s="18" t="s">
        <v>195</v>
      </c>
      <c r="B33" s="3" t="s">
        <v>29</v>
      </c>
      <c r="C33" s="33">
        <v>1300000</v>
      </c>
      <c r="D33" s="41">
        <v>1202297.57</v>
      </c>
      <c r="E33" s="42">
        <f t="shared" si="3"/>
        <v>92.484428461538471</v>
      </c>
      <c r="F33" s="41">
        <v>834602.24</v>
      </c>
    </row>
    <row r="34" spans="1:6" ht="30" hidden="1">
      <c r="A34" s="18" t="s">
        <v>30</v>
      </c>
      <c r="B34" s="3" t="s">
        <v>31</v>
      </c>
      <c r="C34" s="35">
        <v>0</v>
      </c>
      <c r="D34" s="41"/>
      <c r="E34" s="51" t="e">
        <f t="shared" si="3"/>
        <v>#DIV/0!</v>
      </c>
      <c r="F34" s="41">
        <v>0</v>
      </c>
    </row>
    <row r="35" spans="1:6" ht="30" hidden="1">
      <c r="A35" s="18" t="s">
        <v>196</v>
      </c>
      <c r="B35" s="3" t="s">
        <v>32</v>
      </c>
      <c r="C35" s="33">
        <f>C36+C37+C40+C42</f>
        <v>0</v>
      </c>
      <c r="D35" s="33">
        <f>D36+D37+D40+D42</f>
        <v>0</v>
      </c>
      <c r="E35" s="51" t="e">
        <f t="shared" si="3"/>
        <v>#DIV/0!</v>
      </c>
      <c r="F35" s="33">
        <f>F36+F37+F40+F42</f>
        <v>0.9</v>
      </c>
    </row>
    <row r="36" spans="1:6" ht="45" hidden="1">
      <c r="A36" s="18" t="s">
        <v>197</v>
      </c>
      <c r="B36" s="3" t="s">
        <v>33</v>
      </c>
      <c r="C36" s="33">
        <v>0</v>
      </c>
      <c r="D36" s="41">
        <v>0</v>
      </c>
      <c r="E36" s="51" t="e">
        <f t="shared" si="3"/>
        <v>#DIV/0!</v>
      </c>
      <c r="F36" s="41">
        <v>0</v>
      </c>
    </row>
    <row r="37" spans="1:6" hidden="1">
      <c r="A37" s="18" t="s">
        <v>198</v>
      </c>
      <c r="B37" s="3" t="s">
        <v>34</v>
      </c>
      <c r="C37" s="33">
        <f>C38+C39</f>
        <v>0</v>
      </c>
      <c r="D37" s="33">
        <f>D38+D39</f>
        <v>0</v>
      </c>
      <c r="E37" s="51" t="e">
        <f t="shared" si="3"/>
        <v>#DIV/0!</v>
      </c>
      <c r="F37" s="33">
        <f>F38+F39</f>
        <v>0.9</v>
      </c>
    </row>
    <row r="38" spans="1:6" hidden="1">
      <c r="A38" s="18" t="s">
        <v>199</v>
      </c>
      <c r="B38" s="3" t="s">
        <v>35</v>
      </c>
      <c r="C38" s="33">
        <v>0</v>
      </c>
      <c r="D38" s="41">
        <v>0</v>
      </c>
      <c r="E38" s="51" t="e">
        <f t="shared" si="3"/>
        <v>#DIV/0!</v>
      </c>
      <c r="F38" s="41">
        <v>0.9</v>
      </c>
    </row>
    <row r="39" spans="1:6" ht="18.75" hidden="1" customHeight="1">
      <c r="A39" s="18" t="s">
        <v>200</v>
      </c>
      <c r="B39" s="3" t="s">
        <v>36</v>
      </c>
      <c r="C39" s="33">
        <v>0</v>
      </c>
      <c r="D39" s="41">
        <v>0</v>
      </c>
      <c r="E39" s="51" t="e">
        <f t="shared" si="3"/>
        <v>#DIV/0!</v>
      </c>
      <c r="F39" s="41">
        <v>0</v>
      </c>
    </row>
    <row r="40" spans="1:6" ht="30" hidden="1">
      <c r="A40" s="18" t="s">
        <v>37</v>
      </c>
      <c r="B40" s="3" t="s">
        <v>38</v>
      </c>
      <c r="C40" s="33">
        <f>C41</f>
        <v>0</v>
      </c>
      <c r="D40" s="33">
        <f>D41</f>
        <v>0</v>
      </c>
      <c r="E40" s="51" t="e">
        <f t="shared" si="3"/>
        <v>#DIV/0!</v>
      </c>
      <c r="F40" s="33">
        <f>F41</f>
        <v>0</v>
      </c>
    </row>
    <row r="41" spans="1:6" hidden="1">
      <c r="A41" s="18" t="s">
        <v>39</v>
      </c>
      <c r="B41" s="3" t="s">
        <v>40</v>
      </c>
      <c r="C41" s="33">
        <v>0</v>
      </c>
      <c r="D41" s="41">
        <v>0</v>
      </c>
      <c r="E41" s="51" t="e">
        <f t="shared" si="3"/>
        <v>#DIV/0!</v>
      </c>
      <c r="F41" s="41">
        <v>0</v>
      </c>
    </row>
    <row r="42" spans="1:6" hidden="1">
      <c r="A42" s="30" t="s">
        <v>41</v>
      </c>
      <c r="B42" s="14" t="s">
        <v>42</v>
      </c>
      <c r="C42" s="38">
        <f>C43+C44</f>
        <v>0</v>
      </c>
      <c r="D42" s="38">
        <f>D43+D44</f>
        <v>0</v>
      </c>
      <c r="E42" s="51" t="e">
        <f t="shared" si="3"/>
        <v>#DIV/0!</v>
      </c>
      <c r="F42" s="38">
        <f>F43+F44</f>
        <v>0</v>
      </c>
    </row>
    <row r="43" spans="1:6" ht="60" hidden="1">
      <c r="A43" s="30" t="s">
        <v>43</v>
      </c>
      <c r="B43" s="14" t="s">
        <v>44</v>
      </c>
      <c r="C43" s="39">
        <v>0</v>
      </c>
      <c r="D43" s="41">
        <v>0</v>
      </c>
      <c r="E43" s="51" t="e">
        <f t="shared" si="3"/>
        <v>#DIV/0!</v>
      </c>
      <c r="F43" s="41">
        <v>0</v>
      </c>
    </row>
    <row r="44" spans="1:6" ht="30" hidden="1">
      <c r="A44" s="30" t="s">
        <v>45</v>
      </c>
      <c r="B44" s="14" t="s">
        <v>46</v>
      </c>
      <c r="C44" s="40">
        <v>0</v>
      </c>
      <c r="D44" s="41">
        <v>0</v>
      </c>
      <c r="E44" s="51" t="e">
        <f t="shared" si="3"/>
        <v>#DIV/0!</v>
      </c>
      <c r="F44" s="41">
        <v>0</v>
      </c>
    </row>
    <row r="45" spans="1:6">
      <c r="A45" s="31"/>
      <c r="B45" s="15" t="s">
        <v>47</v>
      </c>
      <c r="C45" s="38">
        <f>C8+C19+C26+C29+C31+C35+C13</f>
        <v>41565293.630000003</v>
      </c>
      <c r="D45" s="38">
        <f>D8+D19+D26+D29+D31+D35+D13</f>
        <v>29081427</v>
      </c>
      <c r="E45" s="42">
        <f t="shared" si="3"/>
        <v>69.965647924619262</v>
      </c>
      <c r="F45" s="38">
        <f>F8+F19+F26+F29+F31+F35+F13</f>
        <v>28518592.079999998</v>
      </c>
    </row>
    <row r="46" spans="1:6" s="5" customFormat="1" ht="30">
      <c r="A46" s="18" t="s">
        <v>201</v>
      </c>
      <c r="B46" s="3" t="s">
        <v>48</v>
      </c>
      <c r="C46" s="33">
        <f>C49+C47+C60</f>
        <v>3115000</v>
      </c>
      <c r="D46" s="33">
        <f>D49+D47+D60</f>
        <v>2317675.1399999997</v>
      </c>
      <c r="E46" s="42">
        <f t="shared" si="3"/>
        <v>74.403696308186184</v>
      </c>
      <c r="F46" s="33">
        <f>F49+F47+F60+F54</f>
        <v>3286186.3</v>
      </c>
    </row>
    <row r="47" spans="1:6" ht="30" hidden="1">
      <c r="A47" s="18" t="s">
        <v>49</v>
      </c>
      <c r="B47" s="3" t="s">
        <v>50</v>
      </c>
      <c r="C47" s="41">
        <f>C48</f>
        <v>0</v>
      </c>
      <c r="D47" s="41"/>
      <c r="E47" s="51" t="e">
        <f t="shared" si="3"/>
        <v>#DIV/0!</v>
      </c>
      <c r="F47" s="41">
        <f>F48</f>
        <v>0</v>
      </c>
    </row>
    <row r="48" spans="1:6" ht="30" hidden="1">
      <c r="A48" s="18" t="s">
        <v>51</v>
      </c>
      <c r="B48" s="3" t="s">
        <v>52</v>
      </c>
      <c r="C48" s="33"/>
      <c r="D48" s="41"/>
      <c r="E48" s="51" t="e">
        <f t="shared" si="3"/>
        <v>#DIV/0!</v>
      </c>
      <c r="F48" s="41"/>
    </row>
    <row r="49" spans="1:6" ht="30">
      <c r="A49" s="18" t="s">
        <v>202</v>
      </c>
      <c r="B49" s="3" t="s">
        <v>53</v>
      </c>
      <c r="C49" s="33">
        <f>C50+C57+C59</f>
        <v>2945000</v>
      </c>
      <c r="D49" s="33">
        <f>D50+D57+D59</f>
        <v>2118706.5699999998</v>
      </c>
      <c r="E49" s="42">
        <f t="shared" si="3"/>
        <v>71.942498132427829</v>
      </c>
      <c r="F49" s="33">
        <f>F50+F57</f>
        <v>3171718.8899999997</v>
      </c>
    </row>
    <row r="50" spans="1:6" ht="61.5" customHeight="1">
      <c r="A50" s="18" t="s">
        <v>203</v>
      </c>
      <c r="B50" s="3" t="s">
        <v>54</v>
      </c>
      <c r="C50" s="33">
        <f>C52+C53+C51</f>
        <v>2500000</v>
      </c>
      <c r="D50" s="33">
        <f>D52+D53+D51</f>
        <v>2088903.94</v>
      </c>
      <c r="E50" s="42">
        <f t="shared" si="3"/>
        <v>83.556157600000006</v>
      </c>
      <c r="F50" s="33">
        <f>F52+F53+F51</f>
        <v>3088042.8899999997</v>
      </c>
    </row>
    <row r="51" spans="1:6" ht="78" customHeight="1">
      <c r="A51" s="18" t="s">
        <v>204</v>
      </c>
      <c r="B51" s="3" t="s">
        <v>267</v>
      </c>
      <c r="C51" s="33">
        <v>2000000</v>
      </c>
      <c r="D51" s="33">
        <v>1658551.39</v>
      </c>
      <c r="E51" s="42">
        <f>D51/C51*100</f>
        <v>82.927569500000004</v>
      </c>
      <c r="F51" s="33">
        <v>2538669.11</v>
      </c>
    </row>
    <row r="52" spans="1:6" ht="75" hidden="1">
      <c r="A52" s="18" t="s">
        <v>55</v>
      </c>
      <c r="B52" s="3" t="s">
        <v>56</v>
      </c>
      <c r="C52" s="33">
        <v>0</v>
      </c>
      <c r="D52" s="33"/>
      <c r="E52" s="42" t="e">
        <f t="shared" si="3"/>
        <v>#DIV/0!</v>
      </c>
      <c r="F52" s="33">
        <v>0</v>
      </c>
    </row>
    <row r="53" spans="1:6" ht="78" customHeight="1">
      <c r="A53" s="18" t="s">
        <v>205</v>
      </c>
      <c r="B53" s="3" t="s">
        <v>57</v>
      </c>
      <c r="C53" s="33">
        <v>500000</v>
      </c>
      <c r="D53" s="33">
        <v>430352.55</v>
      </c>
      <c r="E53" s="42">
        <f t="shared" si="3"/>
        <v>86.070509999999999</v>
      </c>
      <c r="F53" s="33">
        <v>549373.78</v>
      </c>
    </row>
    <row r="54" spans="1:6" hidden="1">
      <c r="A54" s="18" t="s">
        <v>58</v>
      </c>
      <c r="B54" s="3" t="s">
        <v>59</v>
      </c>
      <c r="C54" s="33">
        <f t="shared" ref="C54:E55" si="5">C55</f>
        <v>0</v>
      </c>
      <c r="D54" s="33">
        <f t="shared" si="5"/>
        <v>0</v>
      </c>
      <c r="E54" s="33">
        <f t="shared" si="5"/>
        <v>0</v>
      </c>
      <c r="F54" s="33">
        <f>F55</f>
        <v>0</v>
      </c>
    </row>
    <row r="55" spans="1:6" ht="45" hidden="1">
      <c r="A55" s="18" t="s">
        <v>60</v>
      </c>
      <c r="B55" s="3" t="s">
        <v>61</v>
      </c>
      <c r="C55" s="33">
        <f t="shared" si="5"/>
        <v>0</v>
      </c>
      <c r="D55" s="33">
        <f t="shared" si="5"/>
        <v>0</v>
      </c>
      <c r="E55" s="33">
        <f t="shared" si="5"/>
        <v>0</v>
      </c>
      <c r="F55" s="33">
        <f>F56</f>
        <v>0</v>
      </c>
    </row>
    <row r="56" spans="1:6" ht="45" hidden="1">
      <c r="A56" s="18" t="s">
        <v>62</v>
      </c>
      <c r="B56" s="3" t="s">
        <v>63</v>
      </c>
      <c r="C56" s="33"/>
      <c r="D56" s="33">
        <v>0</v>
      </c>
      <c r="E56" s="42"/>
      <c r="F56" s="33">
        <v>0</v>
      </c>
    </row>
    <row r="57" spans="1:6" ht="66" customHeight="1">
      <c r="A57" s="18" t="s">
        <v>206</v>
      </c>
      <c r="B57" s="3" t="s">
        <v>64</v>
      </c>
      <c r="C57" s="33">
        <f>C58</f>
        <v>135000</v>
      </c>
      <c r="D57" s="43">
        <f>D58</f>
        <v>27280.23</v>
      </c>
      <c r="E57" s="42">
        <f t="shared" si="3"/>
        <v>20.207577777777779</v>
      </c>
      <c r="F57" s="33">
        <f>F58</f>
        <v>83676</v>
      </c>
    </row>
    <row r="58" spans="1:6" ht="66" customHeight="1">
      <c r="A58" s="18" t="s">
        <v>207</v>
      </c>
      <c r="B58" s="3" t="s">
        <v>65</v>
      </c>
      <c r="C58" s="33">
        <v>135000</v>
      </c>
      <c r="D58" s="48">
        <v>27280.23</v>
      </c>
      <c r="E58" s="42">
        <f t="shared" si="3"/>
        <v>20.207577777777779</v>
      </c>
      <c r="F58" s="41">
        <v>83676</v>
      </c>
    </row>
    <row r="59" spans="1:6" ht="30.75" customHeight="1">
      <c r="A59" s="18" t="s">
        <v>282</v>
      </c>
      <c r="B59" s="3" t="s">
        <v>283</v>
      </c>
      <c r="C59" s="33">
        <v>310000</v>
      </c>
      <c r="D59" s="48">
        <v>2522.4</v>
      </c>
      <c r="E59" s="42">
        <f t="shared" si="3"/>
        <v>0.81367741935483873</v>
      </c>
      <c r="F59" s="48">
        <v>0</v>
      </c>
    </row>
    <row r="60" spans="1:6" ht="65.25" customHeight="1">
      <c r="A60" s="18" t="s">
        <v>208</v>
      </c>
      <c r="B60" s="3" t="s">
        <v>66</v>
      </c>
      <c r="C60" s="33">
        <v>170000</v>
      </c>
      <c r="D60" s="41">
        <v>198968.57</v>
      </c>
      <c r="E60" s="42">
        <f t="shared" si="3"/>
        <v>117.04033529411765</v>
      </c>
      <c r="F60" s="41">
        <v>114467.41</v>
      </c>
    </row>
    <row r="61" spans="1:6" s="5" customFormat="1">
      <c r="A61" s="18" t="s">
        <v>209</v>
      </c>
      <c r="B61" s="3" t="s">
        <v>67</v>
      </c>
      <c r="C61" s="33">
        <f>C62+C63+C64+C65+C66</f>
        <v>78152.639999999999</v>
      </c>
      <c r="D61" s="33">
        <f>D62+D63+D64+D65+D66</f>
        <v>21994.66</v>
      </c>
      <c r="E61" s="42">
        <f t="shared" si="3"/>
        <v>28.143207958170063</v>
      </c>
      <c r="F61" s="33">
        <f>F62+F63+F64+F65+F66</f>
        <v>41086.42</v>
      </c>
    </row>
    <row r="62" spans="1:6" ht="32.25" customHeight="1">
      <c r="A62" s="18" t="s">
        <v>210</v>
      </c>
      <c r="B62" s="3" t="s">
        <v>68</v>
      </c>
      <c r="C62" s="33">
        <v>27179.55</v>
      </c>
      <c r="D62" s="41">
        <v>5579.28</v>
      </c>
      <c r="E62" s="42">
        <f t="shared" si="3"/>
        <v>20.5274921770228</v>
      </c>
      <c r="F62" s="41">
        <v>13163.15</v>
      </c>
    </row>
    <row r="63" spans="1:6" ht="30" hidden="1">
      <c r="A63" s="18" t="s">
        <v>211</v>
      </c>
      <c r="B63" s="3" t="s">
        <v>69</v>
      </c>
      <c r="C63" s="42">
        <v>0</v>
      </c>
      <c r="D63" s="49">
        <v>0</v>
      </c>
      <c r="E63" s="51" t="e">
        <f t="shared" si="3"/>
        <v>#DIV/0!</v>
      </c>
      <c r="F63" s="49">
        <v>0</v>
      </c>
    </row>
    <row r="64" spans="1:6" hidden="1">
      <c r="A64" s="18" t="s">
        <v>70</v>
      </c>
      <c r="B64" s="3" t="s">
        <v>71</v>
      </c>
      <c r="C64" s="42">
        <v>0</v>
      </c>
      <c r="D64" s="49">
        <v>0</v>
      </c>
      <c r="E64" s="42"/>
      <c r="F64" s="49">
        <v>0</v>
      </c>
    </row>
    <row r="65" spans="1:6" ht="16.5" customHeight="1">
      <c r="A65" s="18" t="s">
        <v>212</v>
      </c>
      <c r="B65" s="3" t="s">
        <v>155</v>
      </c>
      <c r="C65" s="33">
        <v>50973.09</v>
      </c>
      <c r="D65" s="41">
        <v>7247.14</v>
      </c>
      <c r="E65" s="42">
        <f t="shared" si="3"/>
        <v>14.217580295799218</v>
      </c>
      <c r="F65" s="41">
        <v>27923.27</v>
      </c>
    </row>
    <row r="66" spans="1:6" ht="16.5" customHeight="1">
      <c r="A66" s="18" t="s">
        <v>213</v>
      </c>
      <c r="B66" s="3" t="s">
        <v>158</v>
      </c>
      <c r="C66" s="43">
        <v>0</v>
      </c>
      <c r="D66" s="41">
        <v>9168.24</v>
      </c>
      <c r="E66" s="42"/>
      <c r="F66" s="49">
        <v>0</v>
      </c>
    </row>
    <row r="67" spans="1:6" s="5" customFormat="1" ht="30">
      <c r="A67" s="18" t="s">
        <v>214</v>
      </c>
      <c r="B67" s="3" t="s">
        <v>72</v>
      </c>
      <c r="C67" s="33">
        <f>C68+C70+C69+C71</f>
        <v>9275328.8399999999</v>
      </c>
      <c r="D67" s="33">
        <f>D68+D70+D69+D71</f>
        <v>7535018.0600000005</v>
      </c>
      <c r="E67" s="42">
        <f t="shared" si="3"/>
        <v>81.237206679995182</v>
      </c>
      <c r="F67" s="33">
        <f>F68+F70+F69+F71</f>
        <v>6677662.4299999997</v>
      </c>
    </row>
    <row r="68" spans="1:6" ht="30">
      <c r="A68" s="18" t="s">
        <v>215</v>
      </c>
      <c r="B68" s="3" t="s">
        <v>73</v>
      </c>
      <c r="C68" s="33">
        <v>200000</v>
      </c>
      <c r="D68" s="33">
        <v>184860.2</v>
      </c>
      <c r="E68" s="42">
        <f t="shared" si="3"/>
        <v>92.43010000000001</v>
      </c>
      <c r="F68" s="33">
        <v>128229.75</v>
      </c>
    </row>
    <row r="69" spans="1:6" ht="30">
      <c r="A69" s="18" t="s">
        <v>216</v>
      </c>
      <c r="B69" s="14" t="s">
        <v>74</v>
      </c>
      <c r="C69" s="33">
        <v>445000</v>
      </c>
      <c r="D69" s="33">
        <v>597130.27</v>
      </c>
      <c r="E69" s="42">
        <f t="shared" si="3"/>
        <v>134.18657752808988</v>
      </c>
      <c r="F69" s="33">
        <v>512032.46</v>
      </c>
    </row>
    <row r="70" spans="1:6" ht="30">
      <c r="A70" s="18" t="s">
        <v>217</v>
      </c>
      <c r="B70" s="3" t="s">
        <v>75</v>
      </c>
      <c r="C70" s="33">
        <v>8000000</v>
      </c>
      <c r="D70" s="41">
        <v>6238420.6100000003</v>
      </c>
      <c r="E70" s="42">
        <f t="shared" si="3"/>
        <v>77.980257625000007</v>
      </c>
      <c r="F70" s="41">
        <v>5822355.1699999999</v>
      </c>
    </row>
    <row r="71" spans="1:6" ht="30">
      <c r="A71" s="18" t="s">
        <v>218</v>
      </c>
      <c r="B71" s="3" t="s">
        <v>159</v>
      </c>
      <c r="C71" s="33">
        <v>630328.84</v>
      </c>
      <c r="D71" s="41">
        <v>514606.98</v>
      </c>
      <c r="E71" s="42">
        <f t="shared" si="3"/>
        <v>81.641033591291816</v>
      </c>
      <c r="F71" s="41">
        <v>215045.05</v>
      </c>
    </row>
    <row r="72" spans="1:6" s="5" customFormat="1">
      <c r="A72" s="18" t="s">
        <v>219</v>
      </c>
      <c r="B72" s="3" t="s">
        <v>76</v>
      </c>
      <c r="C72" s="33">
        <f>C73+C79+C83+C76</f>
        <v>34540423.100000001</v>
      </c>
      <c r="D72" s="33">
        <f>D73+D79+D83+D76</f>
        <v>1523168.09</v>
      </c>
      <c r="E72" s="42">
        <f t="shared" si="3"/>
        <v>4.4098130633495343</v>
      </c>
      <c r="F72" s="33">
        <f>F73+F79+F83</f>
        <v>1098155.2</v>
      </c>
    </row>
    <row r="73" spans="1:6" ht="70.5" customHeight="1">
      <c r="A73" s="18" t="s">
        <v>220</v>
      </c>
      <c r="B73" s="3" t="s">
        <v>77</v>
      </c>
      <c r="C73" s="33">
        <f>C74+C77</f>
        <v>32940423.100000001</v>
      </c>
      <c r="D73" s="33">
        <f>D74+D77</f>
        <v>105200</v>
      </c>
      <c r="E73" s="42">
        <f t="shared" si="3"/>
        <v>0.31936444677907005</v>
      </c>
      <c r="F73" s="33">
        <f>F74+F77</f>
        <v>201950</v>
      </c>
    </row>
    <row r="74" spans="1:6" ht="79.5" customHeight="1">
      <c r="A74" s="18" t="s">
        <v>221</v>
      </c>
      <c r="B74" s="3" t="s">
        <v>78</v>
      </c>
      <c r="C74" s="33">
        <f>C75</f>
        <v>32940423.100000001</v>
      </c>
      <c r="D74" s="33">
        <f>D75</f>
        <v>105200</v>
      </c>
      <c r="E74" s="42">
        <f t="shared" si="3"/>
        <v>0.31936444677907005</v>
      </c>
      <c r="F74" s="33">
        <f>F75</f>
        <v>201950</v>
      </c>
    </row>
    <row r="75" spans="1:6" ht="51.75" customHeight="1">
      <c r="A75" s="18" t="s">
        <v>222</v>
      </c>
      <c r="B75" s="3" t="s">
        <v>79</v>
      </c>
      <c r="C75" s="33">
        <v>32940423.100000001</v>
      </c>
      <c r="D75" s="41">
        <v>105200</v>
      </c>
      <c r="E75" s="42">
        <f t="shared" si="3"/>
        <v>0.31936444677907005</v>
      </c>
      <c r="F75" s="41">
        <v>201950</v>
      </c>
    </row>
    <row r="76" spans="1:6" ht="45" hidden="1">
      <c r="A76" s="32" t="s">
        <v>80</v>
      </c>
      <c r="B76" s="3" t="s">
        <v>81</v>
      </c>
      <c r="C76" s="33">
        <v>0</v>
      </c>
      <c r="D76" s="41"/>
      <c r="E76" s="42"/>
      <c r="F76" s="41"/>
    </row>
    <row r="77" spans="1:6" ht="75" hidden="1">
      <c r="A77" s="18" t="s">
        <v>82</v>
      </c>
      <c r="B77" s="3" t="s">
        <v>83</v>
      </c>
      <c r="C77" s="33">
        <f>C78</f>
        <v>0</v>
      </c>
      <c r="D77" s="33">
        <f>D78</f>
        <v>0</v>
      </c>
      <c r="E77" s="51" t="e">
        <f t="shared" si="3"/>
        <v>#DIV/0!</v>
      </c>
      <c r="F77" s="33">
        <f>F78</f>
        <v>0</v>
      </c>
    </row>
    <row r="78" spans="1:6" ht="75" hidden="1">
      <c r="A78" s="18" t="s">
        <v>84</v>
      </c>
      <c r="B78" s="3" t="s">
        <v>85</v>
      </c>
      <c r="C78" s="33">
        <v>0</v>
      </c>
      <c r="D78" s="41"/>
      <c r="E78" s="51" t="e">
        <f t="shared" si="3"/>
        <v>#DIV/0!</v>
      </c>
      <c r="F78" s="41">
        <v>0</v>
      </c>
    </row>
    <row r="79" spans="1:6" ht="34.5" customHeight="1">
      <c r="A79" s="18" t="s">
        <v>223</v>
      </c>
      <c r="B79" s="3" t="s">
        <v>86</v>
      </c>
      <c r="C79" s="33">
        <f>C81+C82+C80</f>
        <v>1400000</v>
      </c>
      <c r="D79" s="33">
        <f>D81+D82+D80</f>
        <v>1142206.6600000001</v>
      </c>
      <c r="E79" s="42">
        <f t="shared" si="3"/>
        <v>81.586190000000016</v>
      </c>
      <c r="F79" s="33">
        <f>F81+F82+F80</f>
        <v>744770.76</v>
      </c>
    </row>
    <row r="80" spans="1:6" ht="48" customHeight="1">
      <c r="A80" s="18" t="s">
        <v>224</v>
      </c>
      <c r="B80" s="3" t="s">
        <v>87</v>
      </c>
      <c r="C80" s="33">
        <v>1000000</v>
      </c>
      <c r="D80" s="33">
        <v>654033.18000000005</v>
      </c>
      <c r="E80" s="42">
        <f t="shared" si="3"/>
        <v>65.403318000000013</v>
      </c>
      <c r="F80" s="33">
        <v>564926.07999999996</v>
      </c>
    </row>
    <row r="81" spans="1:6" ht="45" hidden="1">
      <c r="A81" s="18" t="s">
        <v>88</v>
      </c>
      <c r="B81" s="3" t="s">
        <v>89</v>
      </c>
      <c r="C81" s="33">
        <v>0</v>
      </c>
      <c r="D81" s="41">
        <v>0</v>
      </c>
      <c r="E81" s="42"/>
      <c r="F81" s="41">
        <v>0</v>
      </c>
    </row>
    <row r="82" spans="1:6" ht="45">
      <c r="A82" s="18" t="s">
        <v>225</v>
      </c>
      <c r="B82" s="3" t="s">
        <v>90</v>
      </c>
      <c r="C82" s="33">
        <v>400000</v>
      </c>
      <c r="D82" s="41">
        <v>488173.48</v>
      </c>
      <c r="E82" s="42">
        <f t="shared" si="3"/>
        <v>122.04336999999998</v>
      </c>
      <c r="F82" s="41">
        <v>179844.68</v>
      </c>
    </row>
    <row r="83" spans="1:6" ht="67.5" customHeight="1">
      <c r="A83" s="18" t="s">
        <v>226</v>
      </c>
      <c r="B83" s="3" t="s">
        <v>91</v>
      </c>
      <c r="C83" s="41">
        <f>C84</f>
        <v>200000</v>
      </c>
      <c r="D83" s="41">
        <f>D84</f>
        <v>275761.43</v>
      </c>
      <c r="E83" s="42">
        <f t="shared" si="3"/>
        <v>137.88071499999998</v>
      </c>
      <c r="F83" s="41">
        <f>F84</f>
        <v>151434.44</v>
      </c>
    </row>
    <row r="84" spans="1:6" ht="77.25" customHeight="1">
      <c r="A84" s="11" t="s">
        <v>227</v>
      </c>
      <c r="B84" s="3" t="s">
        <v>149</v>
      </c>
      <c r="C84" s="33">
        <v>200000</v>
      </c>
      <c r="D84" s="41">
        <v>275761.43</v>
      </c>
      <c r="E84" s="42">
        <f t="shared" si="3"/>
        <v>137.88071499999998</v>
      </c>
      <c r="F84" s="41">
        <v>151434.44</v>
      </c>
    </row>
    <row r="85" spans="1:6" s="5" customFormat="1">
      <c r="A85" s="11" t="s">
        <v>228</v>
      </c>
      <c r="B85" s="3" t="s">
        <v>92</v>
      </c>
      <c r="C85" s="33">
        <f>C88+C89+C94+C97+C100+C95+C90+C99+C86+C87+C91+C96+C92+C98+C93</f>
        <v>2212000</v>
      </c>
      <c r="D85" s="33">
        <f>D88+D89+D94+D97+D100+D95+D90+D99+D86+D87+D91+D96+D92+D98+D93</f>
        <v>2420994.1</v>
      </c>
      <c r="E85" s="42">
        <f t="shared" si="3"/>
        <v>109.44819620253166</v>
      </c>
      <c r="F85" s="33">
        <f>F88+F89+F94+F97+F100+F95+F90+F99+F86+F87+F91+F96+F98+F93+F92</f>
        <v>3933217.71</v>
      </c>
    </row>
    <row r="86" spans="1:6" ht="30">
      <c r="A86" s="11" t="s">
        <v>229</v>
      </c>
      <c r="B86" s="3" t="s">
        <v>93</v>
      </c>
      <c r="C86" s="33">
        <v>3000</v>
      </c>
      <c r="D86" s="33">
        <v>3850</v>
      </c>
      <c r="E86" s="42">
        <f t="shared" si="3"/>
        <v>128.33333333333334</v>
      </c>
      <c r="F86" s="42">
        <v>100</v>
      </c>
    </row>
    <row r="87" spans="1:6" ht="30">
      <c r="A87" s="11" t="s">
        <v>230</v>
      </c>
      <c r="B87" s="3" t="s">
        <v>93</v>
      </c>
      <c r="C87" s="33">
        <v>1000</v>
      </c>
      <c r="D87" s="33">
        <v>1897.31</v>
      </c>
      <c r="E87" s="42">
        <f t="shared" si="3"/>
        <v>189.73099999999999</v>
      </c>
      <c r="F87" s="42">
        <v>0</v>
      </c>
    </row>
    <row r="88" spans="1:6" ht="52.5" customHeight="1">
      <c r="A88" s="11" t="s">
        <v>231</v>
      </c>
      <c r="B88" s="3" t="s">
        <v>94</v>
      </c>
      <c r="C88" s="33">
        <v>32000</v>
      </c>
      <c r="D88" s="41">
        <v>98000</v>
      </c>
      <c r="E88" s="42">
        <f t="shared" si="3"/>
        <v>306.25</v>
      </c>
      <c r="F88" s="49">
        <v>0</v>
      </c>
    </row>
    <row r="89" spans="1:6" ht="36" customHeight="1">
      <c r="A89" s="11" t="s">
        <v>232</v>
      </c>
      <c r="B89" s="3" t="s">
        <v>95</v>
      </c>
      <c r="C89" s="33">
        <v>79000</v>
      </c>
      <c r="D89" s="50">
        <v>166500</v>
      </c>
      <c r="E89" s="42">
        <f t="shared" si="3"/>
        <v>210.75949367088609</v>
      </c>
      <c r="F89" s="37">
        <v>386500</v>
      </c>
    </row>
    <row r="90" spans="1:6" ht="30" hidden="1">
      <c r="A90" s="11" t="s">
        <v>96</v>
      </c>
      <c r="B90" s="3" t="s">
        <v>97</v>
      </c>
      <c r="C90" s="33">
        <v>0</v>
      </c>
      <c r="D90" s="50"/>
      <c r="E90" s="51" t="e">
        <f t="shared" si="3"/>
        <v>#DIV/0!</v>
      </c>
      <c r="F90" s="50">
        <v>0</v>
      </c>
    </row>
    <row r="91" spans="1:6" ht="48" customHeight="1">
      <c r="A91" s="27" t="s">
        <v>233</v>
      </c>
      <c r="B91" s="3" t="s">
        <v>98</v>
      </c>
      <c r="C91" s="33">
        <v>25000</v>
      </c>
      <c r="D91" s="37">
        <v>20000</v>
      </c>
      <c r="E91" s="42">
        <f t="shared" si="3"/>
        <v>80</v>
      </c>
      <c r="F91" s="46">
        <v>13005.06</v>
      </c>
    </row>
    <row r="92" spans="1:6" ht="58.5" customHeight="1">
      <c r="A92" s="27" t="s">
        <v>234</v>
      </c>
      <c r="B92" s="3" t="s">
        <v>99</v>
      </c>
      <c r="C92" s="42">
        <v>0</v>
      </c>
      <c r="D92" s="49">
        <v>0</v>
      </c>
      <c r="E92" s="42">
        <v>0</v>
      </c>
      <c r="F92" s="50">
        <v>12400</v>
      </c>
    </row>
    <row r="93" spans="1:6" ht="33" customHeight="1">
      <c r="A93" s="27" t="s">
        <v>235</v>
      </c>
      <c r="B93" s="3" t="s">
        <v>97</v>
      </c>
      <c r="C93" s="33">
        <v>500</v>
      </c>
      <c r="D93" s="37">
        <v>500</v>
      </c>
      <c r="E93" s="42">
        <v>0</v>
      </c>
      <c r="F93" s="50">
        <v>1000</v>
      </c>
    </row>
    <row r="94" spans="1:6" ht="30" hidden="1">
      <c r="A94" s="28">
        <v>1.16350300500001E+16</v>
      </c>
      <c r="B94" s="3" t="s">
        <v>167</v>
      </c>
      <c r="C94" s="33">
        <v>0</v>
      </c>
      <c r="D94" s="41"/>
      <c r="E94" s="42" t="e">
        <f t="shared" si="3"/>
        <v>#DIV/0!</v>
      </c>
      <c r="F94" s="41">
        <v>0</v>
      </c>
    </row>
    <row r="95" spans="1:6" ht="32.25" customHeight="1">
      <c r="A95" s="11" t="s">
        <v>236</v>
      </c>
      <c r="B95" s="3" t="s">
        <v>100</v>
      </c>
      <c r="C95" s="33">
        <v>3000</v>
      </c>
      <c r="D95" s="41">
        <v>8500</v>
      </c>
      <c r="E95" s="42">
        <f t="shared" si="3"/>
        <v>283.33333333333337</v>
      </c>
      <c r="F95" s="41">
        <v>6000</v>
      </c>
    </row>
    <row r="96" spans="1:6" ht="60">
      <c r="A96" s="11" t="s">
        <v>237</v>
      </c>
      <c r="B96" s="3" t="s">
        <v>101</v>
      </c>
      <c r="C96" s="33">
        <v>500</v>
      </c>
      <c r="D96" s="41">
        <v>36377.1</v>
      </c>
      <c r="E96" s="42">
        <f t="shared" si="3"/>
        <v>7275.42</v>
      </c>
      <c r="F96" s="41">
        <v>1478692.72</v>
      </c>
    </row>
    <row r="97" spans="1:7" ht="48" customHeight="1">
      <c r="A97" s="11" t="s">
        <v>238</v>
      </c>
      <c r="B97" s="3" t="s">
        <v>102</v>
      </c>
      <c r="C97" s="33">
        <v>1503000</v>
      </c>
      <c r="D97" s="41">
        <v>1619596.52</v>
      </c>
      <c r="E97" s="42">
        <f t="shared" ref="E97:E106" si="6">D97/C97*100</f>
        <v>107.75758616101132</v>
      </c>
      <c r="F97" s="41">
        <v>1641840.78</v>
      </c>
    </row>
    <row r="98" spans="1:7" ht="33.75" customHeight="1">
      <c r="A98" s="11" t="s">
        <v>239</v>
      </c>
      <c r="B98" s="3" t="s">
        <v>157</v>
      </c>
      <c r="C98" s="33">
        <v>1000</v>
      </c>
      <c r="D98" s="41">
        <v>1000</v>
      </c>
      <c r="E98" s="42">
        <f t="shared" si="6"/>
        <v>100</v>
      </c>
      <c r="F98" s="48">
        <v>0</v>
      </c>
    </row>
    <row r="99" spans="1:7" ht="65.25" customHeight="1">
      <c r="A99" s="11" t="s">
        <v>240</v>
      </c>
      <c r="B99" s="3" t="s">
        <v>103</v>
      </c>
      <c r="C99" s="33">
        <v>14000</v>
      </c>
      <c r="D99" s="41">
        <v>16300</v>
      </c>
      <c r="E99" s="42">
        <f t="shared" si="6"/>
        <v>116.42857142857143</v>
      </c>
      <c r="F99" s="41">
        <v>33451.21</v>
      </c>
    </row>
    <row r="100" spans="1:7" ht="36" customHeight="1">
      <c r="A100" s="11" t="s">
        <v>241</v>
      </c>
      <c r="B100" s="3" t="s">
        <v>104</v>
      </c>
      <c r="C100" s="33">
        <v>550000</v>
      </c>
      <c r="D100" s="41">
        <v>448473.17</v>
      </c>
      <c r="E100" s="42">
        <f t="shared" si="6"/>
        <v>81.540576363636362</v>
      </c>
      <c r="F100" s="41">
        <v>360227.94</v>
      </c>
    </row>
    <row r="101" spans="1:7" s="5" customFormat="1" ht="18.75" customHeight="1">
      <c r="A101" s="11" t="s">
        <v>242</v>
      </c>
      <c r="B101" s="3" t="s">
        <v>105</v>
      </c>
      <c r="C101" s="41">
        <f>C102+C103</f>
        <v>50000</v>
      </c>
      <c r="D101" s="41">
        <f>D102+D103</f>
        <v>56582.46</v>
      </c>
      <c r="E101" s="42">
        <f t="shared" si="6"/>
        <v>113.16492</v>
      </c>
      <c r="F101" s="41">
        <f>F102+F103</f>
        <v>144518.33000000002</v>
      </c>
    </row>
    <row r="102" spans="1:7" ht="35.25" customHeight="1">
      <c r="A102" s="11" t="s">
        <v>243</v>
      </c>
      <c r="B102" s="3" t="s">
        <v>106</v>
      </c>
      <c r="C102" s="43">
        <v>0</v>
      </c>
      <c r="D102" s="41">
        <v>42373.84</v>
      </c>
      <c r="E102" s="42">
        <v>0</v>
      </c>
      <c r="F102" s="41">
        <v>1013.76</v>
      </c>
    </row>
    <row r="103" spans="1:7" ht="18.75" customHeight="1">
      <c r="A103" s="11" t="s">
        <v>244</v>
      </c>
      <c r="B103" s="3" t="s">
        <v>107</v>
      </c>
      <c r="C103" s="33">
        <v>50000</v>
      </c>
      <c r="D103" s="41">
        <v>14208.62</v>
      </c>
      <c r="E103" s="42">
        <f t="shared" si="6"/>
        <v>28.41724</v>
      </c>
      <c r="F103" s="41">
        <v>143504.57</v>
      </c>
    </row>
    <row r="104" spans="1:7" ht="20.25" customHeight="1">
      <c r="A104" s="11"/>
      <c r="B104" s="3" t="s">
        <v>108</v>
      </c>
      <c r="C104" s="33">
        <f>C46+C61+C67+C72+C85+C101</f>
        <v>49270904.579999998</v>
      </c>
      <c r="D104" s="33">
        <f>D46+D61+D67+D72+D85+D101</f>
        <v>13875432.51</v>
      </c>
      <c r="E104" s="42">
        <f t="shared" si="6"/>
        <v>28.161513632189944</v>
      </c>
      <c r="F104" s="33">
        <f>F46+F61+F67+F72+F85+F101</f>
        <v>15180826.389999999</v>
      </c>
    </row>
    <row r="105" spans="1:7" ht="17.25" customHeight="1">
      <c r="A105" s="9"/>
      <c r="B105" s="3" t="s">
        <v>109</v>
      </c>
      <c r="C105" s="33">
        <f>C45+C104</f>
        <v>90836198.210000008</v>
      </c>
      <c r="D105" s="33">
        <f>D45+D104</f>
        <v>42956859.509999998</v>
      </c>
      <c r="E105" s="42">
        <f t="shared" si="6"/>
        <v>47.2904638860931</v>
      </c>
      <c r="F105" s="33">
        <f>F45+F104</f>
        <v>43699418.469999999</v>
      </c>
    </row>
    <row r="106" spans="1:7">
      <c r="A106" s="11" t="s">
        <v>245</v>
      </c>
      <c r="B106" s="16" t="s">
        <v>110</v>
      </c>
      <c r="C106" s="44">
        <f>C108+C111+C133+C149+C154+C158+C156</f>
        <v>222296816.18000001</v>
      </c>
      <c r="D106" s="44">
        <f>D108+D111+D133+D149+D154+D158+D156</f>
        <v>141990221.98000002</v>
      </c>
      <c r="E106" s="42">
        <f t="shared" si="6"/>
        <v>63.874159072537736</v>
      </c>
      <c r="F106" s="44">
        <f>F108+F111+F133+F149+F154+F158+F156</f>
        <v>151632771.22999999</v>
      </c>
    </row>
    <row r="107" spans="1:7" ht="30">
      <c r="A107" s="11" t="s">
        <v>246</v>
      </c>
      <c r="B107" s="16" t="s">
        <v>268</v>
      </c>
      <c r="C107" s="44">
        <f>C108+C111+C133+C149</f>
        <v>222967698.53</v>
      </c>
      <c r="D107" s="44">
        <f>D108+D111+D133+D149</f>
        <v>142646104.33000001</v>
      </c>
      <c r="E107" s="49">
        <f>D107/C107*100</f>
        <v>63.976129847708485</v>
      </c>
      <c r="F107" s="44">
        <f>F108+F111+F133+F149</f>
        <v>151888956.03</v>
      </c>
    </row>
    <row r="108" spans="1:7">
      <c r="A108" s="11" t="s">
        <v>247</v>
      </c>
      <c r="B108" s="3" t="s">
        <v>111</v>
      </c>
      <c r="C108" s="33">
        <f>C109+C110</f>
        <v>98658380</v>
      </c>
      <c r="D108" s="33">
        <f>D109+D110</f>
        <v>73965591</v>
      </c>
      <c r="E108" s="52">
        <f>D108/C108*100</f>
        <v>74.971422599884576</v>
      </c>
      <c r="F108" s="33">
        <f>F109+F110</f>
        <v>76646679.700000003</v>
      </c>
      <c r="G108" s="2"/>
    </row>
    <row r="109" spans="1:7" ht="30">
      <c r="A109" s="11" t="s">
        <v>248</v>
      </c>
      <c r="B109" s="3" t="s">
        <v>112</v>
      </c>
      <c r="C109" s="33">
        <v>87764000</v>
      </c>
      <c r="D109" s="41">
        <v>65822994</v>
      </c>
      <c r="E109" s="52">
        <f>D109/C109*100</f>
        <v>74.999993163483893</v>
      </c>
      <c r="F109" s="41">
        <v>67924199.700000003</v>
      </c>
      <c r="G109" s="2"/>
    </row>
    <row r="110" spans="1:7" ht="30">
      <c r="A110" s="11" t="s">
        <v>249</v>
      </c>
      <c r="B110" s="3" t="s">
        <v>113</v>
      </c>
      <c r="C110" s="33">
        <v>10894380</v>
      </c>
      <c r="D110" s="41">
        <v>8142597</v>
      </c>
      <c r="E110" s="52">
        <f>D110/C110*100</f>
        <v>74.74126109058065</v>
      </c>
      <c r="F110" s="41">
        <v>8722480</v>
      </c>
      <c r="G110" s="2"/>
    </row>
    <row r="111" spans="1:7" s="5" customFormat="1" ht="45">
      <c r="A111" s="11" t="s">
        <v>250</v>
      </c>
      <c r="B111" s="11" t="s">
        <v>269</v>
      </c>
      <c r="C111" s="33">
        <f>C114+C118+C119+C121+C112+C113</f>
        <v>31803296.799999997</v>
      </c>
      <c r="D111" s="43">
        <f>D114+D118+D119+D121+D112+D113</f>
        <v>5100998.17</v>
      </c>
      <c r="E111" s="52">
        <f>D111/C111*100</f>
        <v>16.039211915916844</v>
      </c>
      <c r="F111" s="33">
        <f>F114+F118+F119+F121+F112+F113+F120</f>
        <v>13660526.170000002</v>
      </c>
    </row>
    <row r="112" spans="1:7" ht="45" hidden="1">
      <c r="A112" s="11" t="s">
        <v>114</v>
      </c>
      <c r="B112" s="3" t="s">
        <v>115</v>
      </c>
      <c r="C112" s="33">
        <v>0</v>
      </c>
      <c r="D112" s="33"/>
      <c r="E112" s="52" t="e">
        <f t="shared" ref="E112:E120" si="7">D112/C112*100</f>
        <v>#DIV/0!</v>
      </c>
      <c r="F112" s="33">
        <v>0</v>
      </c>
    </row>
    <row r="113" spans="1:6" ht="30" hidden="1">
      <c r="A113" s="11" t="s">
        <v>116</v>
      </c>
      <c r="B113" s="3" t="s">
        <v>117</v>
      </c>
      <c r="C113" s="33">
        <v>0</v>
      </c>
      <c r="D113" s="33"/>
      <c r="E113" s="52" t="e">
        <f t="shared" si="7"/>
        <v>#DIV/0!</v>
      </c>
      <c r="F113" s="33">
        <v>0</v>
      </c>
    </row>
    <row r="114" spans="1:6" ht="45">
      <c r="A114" s="11" t="s">
        <v>251</v>
      </c>
      <c r="B114" s="3" t="s">
        <v>270</v>
      </c>
      <c r="C114" s="33">
        <f>C115+C116+C117</f>
        <v>10518207.140000001</v>
      </c>
      <c r="D114" s="43">
        <f>D115+D116+D117</f>
        <v>319578.93</v>
      </c>
      <c r="E114" s="52">
        <f t="shared" si="7"/>
        <v>3.038340334491644</v>
      </c>
      <c r="F114" s="33">
        <f>F115+F117+F116</f>
        <v>8035201.5899999999</v>
      </c>
    </row>
    <row r="115" spans="1:6" ht="45">
      <c r="A115" s="11"/>
      <c r="B115" s="3" t="s">
        <v>164</v>
      </c>
      <c r="C115" s="33">
        <v>319579</v>
      </c>
      <c r="D115" s="43">
        <v>319578.93</v>
      </c>
      <c r="E115" s="52">
        <f t="shared" si="7"/>
        <v>99.999978096182787</v>
      </c>
      <c r="F115" s="43">
        <v>0</v>
      </c>
    </row>
    <row r="116" spans="1:6" ht="60">
      <c r="A116" s="11"/>
      <c r="B116" s="6" t="s">
        <v>160</v>
      </c>
      <c r="C116" s="33">
        <v>8637934</v>
      </c>
      <c r="D116" s="43">
        <v>0</v>
      </c>
      <c r="E116" s="52">
        <f t="shared" si="7"/>
        <v>0</v>
      </c>
      <c r="F116" s="33">
        <v>8035201.5899999999</v>
      </c>
    </row>
    <row r="117" spans="1:6" ht="45">
      <c r="A117" s="11"/>
      <c r="B117" s="6" t="s">
        <v>161</v>
      </c>
      <c r="C117" s="33">
        <v>1560694.14</v>
      </c>
      <c r="D117" s="48">
        <v>0</v>
      </c>
      <c r="E117" s="52">
        <f t="shared" si="7"/>
        <v>0</v>
      </c>
      <c r="F117" s="48">
        <v>0</v>
      </c>
    </row>
    <row r="118" spans="1:6" ht="45">
      <c r="A118" s="11" t="s">
        <v>252</v>
      </c>
      <c r="B118" s="3" t="s">
        <v>150</v>
      </c>
      <c r="C118" s="33">
        <v>2141354.9</v>
      </c>
      <c r="D118" s="48">
        <v>0</v>
      </c>
      <c r="E118" s="52">
        <f t="shared" si="7"/>
        <v>0</v>
      </c>
      <c r="F118" s="48">
        <v>0</v>
      </c>
    </row>
    <row r="119" spans="1:6" ht="48" customHeight="1">
      <c r="A119" s="11" t="s">
        <v>253</v>
      </c>
      <c r="B119" s="3" t="s">
        <v>118</v>
      </c>
      <c r="C119" s="33">
        <v>1577</v>
      </c>
      <c r="D119" s="48">
        <v>1577</v>
      </c>
      <c r="E119" s="52">
        <f t="shared" si="7"/>
        <v>100</v>
      </c>
      <c r="F119" s="48">
        <v>0</v>
      </c>
    </row>
    <row r="120" spans="1:6" ht="36.75" customHeight="1">
      <c r="A120" s="11" t="s">
        <v>284</v>
      </c>
      <c r="B120" s="3" t="s">
        <v>285</v>
      </c>
      <c r="C120" s="33">
        <v>0</v>
      </c>
      <c r="D120" s="48">
        <v>0</v>
      </c>
      <c r="E120" s="52">
        <v>0</v>
      </c>
      <c r="F120" s="48">
        <v>363705.3</v>
      </c>
    </row>
    <row r="121" spans="1:6" ht="32.25" customHeight="1">
      <c r="A121" s="11" t="s">
        <v>254</v>
      </c>
      <c r="B121" s="11" t="s">
        <v>271</v>
      </c>
      <c r="C121" s="33">
        <f>C122+C123+C124+C125+C127+C132+C126+C131</f>
        <v>19142157.759999998</v>
      </c>
      <c r="D121" s="33">
        <f>D122+D123+D124+D125+D127+D132+D126+D131</f>
        <v>4779842.24</v>
      </c>
      <c r="E121" s="52">
        <f>D121/C121*100</f>
        <v>24.970237420089052</v>
      </c>
      <c r="F121" s="33">
        <f>F122+F123+F124+F125+F126+F127+F129+F132+F131+F130</f>
        <v>5261619.28</v>
      </c>
    </row>
    <row r="122" spans="1:6" ht="78" customHeight="1">
      <c r="A122" s="11"/>
      <c r="B122" s="11" t="s">
        <v>119</v>
      </c>
      <c r="C122" s="33">
        <v>415531.76</v>
      </c>
      <c r="D122" s="43">
        <v>277100</v>
      </c>
      <c r="E122" s="52">
        <f t="shared" ref="E122:E123" si="8">D122/C122*100</f>
        <v>66.685636736888654</v>
      </c>
      <c r="F122" s="33">
        <v>237600</v>
      </c>
    </row>
    <row r="123" spans="1:6" ht="90.75" customHeight="1">
      <c r="A123" s="11"/>
      <c r="B123" s="11" t="s">
        <v>140</v>
      </c>
      <c r="C123" s="33">
        <v>486678</v>
      </c>
      <c r="D123" s="43">
        <v>365009</v>
      </c>
      <c r="E123" s="52">
        <f t="shared" si="8"/>
        <v>75.000102737333521</v>
      </c>
      <c r="F123" s="33">
        <v>128810.78</v>
      </c>
    </row>
    <row r="124" spans="1:6" ht="52.5" customHeight="1">
      <c r="A124" s="11"/>
      <c r="B124" s="11" t="s">
        <v>154</v>
      </c>
      <c r="C124" s="33">
        <v>369600</v>
      </c>
      <c r="D124" s="43">
        <v>369600</v>
      </c>
      <c r="E124" s="52">
        <f t="shared" ref="E124:E132" si="9">D124/C124*100</f>
        <v>100</v>
      </c>
      <c r="F124" s="43">
        <v>369600</v>
      </c>
    </row>
    <row r="125" spans="1:6" ht="92.25" customHeight="1">
      <c r="A125" s="11"/>
      <c r="B125" s="11" t="s">
        <v>148</v>
      </c>
      <c r="C125" s="33">
        <v>2100581</v>
      </c>
      <c r="D125" s="43">
        <v>1575435.75</v>
      </c>
      <c r="E125" s="52">
        <f t="shared" si="9"/>
        <v>75</v>
      </c>
      <c r="F125" s="33">
        <v>1392767</v>
      </c>
    </row>
    <row r="126" spans="1:6" ht="63.75" customHeight="1">
      <c r="A126" s="11"/>
      <c r="B126" s="11" t="s">
        <v>139</v>
      </c>
      <c r="C126" s="33">
        <v>913733</v>
      </c>
      <c r="D126" s="43">
        <v>685299.75</v>
      </c>
      <c r="E126" s="52">
        <f t="shared" si="9"/>
        <v>75</v>
      </c>
      <c r="F126" s="33">
        <v>636979.5</v>
      </c>
    </row>
    <row r="127" spans="1:6" ht="60.75" customHeight="1">
      <c r="A127" s="11"/>
      <c r="B127" s="17" t="s">
        <v>272</v>
      </c>
      <c r="C127" s="33">
        <f>C128+C129+C130</f>
        <v>3200000</v>
      </c>
      <c r="D127" s="43">
        <f>D128+D129+D130</f>
        <v>490372.24</v>
      </c>
      <c r="E127" s="52">
        <f t="shared" si="9"/>
        <v>15.324132499999997</v>
      </c>
      <c r="F127" s="43">
        <v>0</v>
      </c>
    </row>
    <row r="128" spans="1:6" ht="45">
      <c r="A128" s="11"/>
      <c r="B128" s="6" t="s">
        <v>162</v>
      </c>
      <c r="C128" s="45">
        <v>300000</v>
      </c>
      <c r="D128" s="43">
        <v>290450.45</v>
      </c>
      <c r="E128" s="52">
        <f t="shared" si="9"/>
        <v>96.816816666666668</v>
      </c>
      <c r="F128" s="43">
        <v>0</v>
      </c>
    </row>
    <row r="129" spans="1:6" ht="31.5" customHeight="1">
      <c r="A129" s="11"/>
      <c r="B129" s="6" t="s">
        <v>163</v>
      </c>
      <c r="C129" s="33">
        <v>200000</v>
      </c>
      <c r="D129" s="43">
        <v>199921.79</v>
      </c>
      <c r="E129" s="52">
        <f t="shared" si="9"/>
        <v>99.960895000000008</v>
      </c>
      <c r="F129" s="43">
        <v>0</v>
      </c>
    </row>
    <row r="130" spans="1:6" ht="60">
      <c r="A130" s="11"/>
      <c r="B130" s="17" t="s">
        <v>166</v>
      </c>
      <c r="C130" s="33">
        <v>2700000</v>
      </c>
      <c r="D130" s="43">
        <v>0</v>
      </c>
      <c r="E130" s="52">
        <f t="shared" si="9"/>
        <v>0</v>
      </c>
      <c r="F130" s="43">
        <v>1430000</v>
      </c>
    </row>
    <row r="131" spans="1:6" ht="61.5" customHeight="1">
      <c r="A131" s="11"/>
      <c r="B131" s="11" t="s">
        <v>120</v>
      </c>
      <c r="C131" s="33">
        <v>1356034</v>
      </c>
      <c r="D131" s="43">
        <v>1017025.5</v>
      </c>
      <c r="E131" s="52">
        <f t="shared" si="9"/>
        <v>75</v>
      </c>
      <c r="F131" s="33">
        <v>1065862</v>
      </c>
    </row>
    <row r="132" spans="1:6" ht="75">
      <c r="A132" s="11"/>
      <c r="B132" s="11" t="s">
        <v>165</v>
      </c>
      <c r="C132" s="33">
        <v>10300000</v>
      </c>
      <c r="D132" s="43">
        <v>0</v>
      </c>
      <c r="E132" s="52">
        <f t="shared" si="9"/>
        <v>0</v>
      </c>
      <c r="F132" s="43">
        <v>0</v>
      </c>
    </row>
    <row r="133" spans="1:6" s="5" customFormat="1" ht="30">
      <c r="A133" s="11" t="s">
        <v>255</v>
      </c>
      <c r="B133" s="3" t="s">
        <v>273</v>
      </c>
      <c r="C133" s="33">
        <f>C134+C135+C146+C145+C144</f>
        <v>92471021.730000004</v>
      </c>
      <c r="D133" s="33">
        <f>D134+D135+D146+D145+D144</f>
        <v>63579515.160000004</v>
      </c>
      <c r="E133" s="52">
        <f>D133/C133*100</f>
        <v>68.756150814080556</v>
      </c>
      <c r="F133" s="33">
        <f>F134+F135+F146+F145+F144</f>
        <v>61581750.159999996</v>
      </c>
    </row>
    <row r="134" spans="1:6" ht="45" hidden="1">
      <c r="A134" s="11" t="s">
        <v>121</v>
      </c>
      <c r="B134" s="3" t="s">
        <v>122</v>
      </c>
      <c r="C134" s="33"/>
      <c r="D134" s="33"/>
      <c r="E134" s="52"/>
      <c r="F134" s="33">
        <v>0</v>
      </c>
    </row>
    <row r="135" spans="1:6" ht="45">
      <c r="A135" s="11" t="s">
        <v>256</v>
      </c>
      <c r="B135" s="3" t="s">
        <v>274</v>
      </c>
      <c r="C135" s="33">
        <f>C136+C137+C138+C139+C140+C142+C141+C143</f>
        <v>1887122.98</v>
      </c>
      <c r="D135" s="33">
        <v>1233365.1000000001</v>
      </c>
      <c r="E135" s="52">
        <f>D135/C135*100</f>
        <v>65.356901117276422</v>
      </c>
      <c r="F135" s="33">
        <v>1255633.1599999999</v>
      </c>
    </row>
    <row r="136" spans="1:6" ht="51" customHeight="1">
      <c r="A136" s="11"/>
      <c r="B136" s="3" t="s">
        <v>151</v>
      </c>
      <c r="C136" s="33">
        <v>9027.6</v>
      </c>
      <c r="D136" s="43">
        <v>0</v>
      </c>
      <c r="E136" s="52">
        <f t="shared" ref="E136:E155" si="10">D136/C136*100</f>
        <v>0</v>
      </c>
      <c r="F136" s="33">
        <v>9289.2000000000007</v>
      </c>
    </row>
    <row r="137" spans="1:6" ht="48" customHeight="1">
      <c r="A137" s="11"/>
      <c r="B137" s="3" t="s">
        <v>146</v>
      </c>
      <c r="C137" s="33">
        <v>392079.08</v>
      </c>
      <c r="D137" s="33">
        <v>300973</v>
      </c>
      <c r="E137" s="52">
        <f t="shared" si="10"/>
        <v>76.763340701574791</v>
      </c>
      <c r="F137" s="33">
        <v>291600</v>
      </c>
    </row>
    <row r="138" spans="1:6" ht="112.5" customHeight="1">
      <c r="A138" s="11"/>
      <c r="B138" s="3" t="s">
        <v>147</v>
      </c>
      <c r="C138" s="33">
        <v>574687</v>
      </c>
      <c r="D138" s="33">
        <v>370000</v>
      </c>
      <c r="E138" s="52">
        <f t="shared" si="10"/>
        <v>64.382872763782714</v>
      </c>
      <c r="F138" s="33">
        <v>375000</v>
      </c>
    </row>
    <row r="139" spans="1:6" ht="93" customHeight="1">
      <c r="A139" s="11"/>
      <c r="B139" s="3" t="s">
        <v>275</v>
      </c>
      <c r="C139" s="33">
        <v>695255.3</v>
      </c>
      <c r="D139" s="33">
        <v>525437.1</v>
      </c>
      <c r="E139" s="52">
        <f t="shared" si="10"/>
        <v>75.574698963100303</v>
      </c>
      <c r="F139" s="33">
        <v>556643.96</v>
      </c>
    </row>
    <row r="140" spans="1:6" ht="62.25" customHeight="1">
      <c r="A140" s="11"/>
      <c r="B140" s="3" t="s">
        <v>286</v>
      </c>
      <c r="C140" s="33">
        <v>23100</v>
      </c>
      <c r="D140" s="43">
        <v>23100</v>
      </c>
      <c r="E140" s="52">
        <f t="shared" si="10"/>
        <v>100</v>
      </c>
      <c r="F140" s="43">
        <v>23100</v>
      </c>
    </row>
    <row r="141" spans="1:6" ht="93.75" customHeight="1">
      <c r="A141" s="11"/>
      <c r="B141" s="3" t="s">
        <v>145</v>
      </c>
      <c r="C141" s="33">
        <v>140392</v>
      </c>
      <c r="D141" s="43">
        <v>0</v>
      </c>
      <c r="E141" s="52">
        <f t="shared" si="10"/>
        <v>0</v>
      </c>
      <c r="F141" s="43">
        <v>0</v>
      </c>
    </row>
    <row r="142" spans="1:6" ht="109.5" customHeight="1">
      <c r="A142" s="11"/>
      <c r="B142" s="3" t="s">
        <v>144</v>
      </c>
      <c r="C142" s="33">
        <v>17868</v>
      </c>
      <c r="D142" s="43">
        <v>0</v>
      </c>
      <c r="E142" s="52">
        <f t="shared" si="10"/>
        <v>0</v>
      </c>
      <c r="F142" s="53">
        <v>0</v>
      </c>
    </row>
    <row r="143" spans="1:6" ht="90.75" customHeight="1">
      <c r="A143" s="11"/>
      <c r="B143" s="3" t="s">
        <v>152</v>
      </c>
      <c r="C143" s="33">
        <v>34714</v>
      </c>
      <c r="D143" s="43">
        <v>13855</v>
      </c>
      <c r="E143" s="52">
        <f t="shared" si="10"/>
        <v>39.911851126346718</v>
      </c>
      <c r="F143" s="53">
        <v>0</v>
      </c>
    </row>
    <row r="144" spans="1:6" ht="65.25" customHeight="1">
      <c r="A144" s="11" t="s">
        <v>257</v>
      </c>
      <c r="B144" s="3" t="s">
        <v>276</v>
      </c>
      <c r="C144" s="33">
        <v>1073457</v>
      </c>
      <c r="D144" s="43">
        <v>829150.06</v>
      </c>
      <c r="E144" s="52">
        <f t="shared" si="10"/>
        <v>77.241106071319123</v>
      </c>
      <c r="F144" s="53">
        <v>392000</v>
      </c>
    </row>
    <row r="145" spans="1:8" ht="55.5" customHeight="1">
      <c r="A145" s="11" t="s">
        <v>258</v>
      </c>
      <c r="B145" s="3" t="s">
        <v>141</v>
      </c>
      <c r="C145" s="33">
        <v>5375</v>
      </c>
      <c r="D145" s="43">
        <v>0</v>
      </c>
      <c r="E145" s="52">
        <f t="shared" si="10"/>
        <v>0</v>
      </c>
      <c r="F145" s="33">
        <v>42817</v>
      </c>
    </row>
    <row r="146" spans="1:8">
      <c r="A146" s="11" t="s">
        <v>259</v>
      </c>
      <c r="B146" s="18" t="s">
        <v>123</v>
      </c>
      <c r="C146" s="33">
        <f>C147+C148</f>
        <v>89505066.75</v>
      </c>
      <c r="D146" s="33">
        <f>D147+D148</f>
        <v>61517000</v>
      </c>
      <c r="E146" s="52">
        <f t="shared" si="10"/>
        <v>68.730187277358795</v>
      </c>
      <c r="F146" s="33">
        <f>F147+F148</f>
        <v>59891300</v>
      </c>
    </row>
    <row r="147" spans="1:8" ht="125.25" customHeight="1">
      <c r="A147" s="11"/>
      <c r="B147" s="3" t="s">
        <v>143</v>
      </c>
      <c r="C147" s="33">
        <v>54855504.75</v>
      </c>
      <c r="D147" s="33">
        <v>37327000</v>
      </c>
      <c r="E147" s="52">
        <f t="shared" si="10"/>
        <v>68.046042361865247</v>
      </c>
      <c r="F147" s="33">
        <v>37116000</v>
      </c>
    </row>
    <row r="148" spans="1:8" ht="138.75" customHeight="1">
      <c r="A148" s="26"/>
      <c r="B148" s="19" t="s">
        <v>142</v>
      </c>
      <c r="C148" s="33">
        <v>34649562</v>
      </c>
      <c r="D148" s="33">
        <v>24190000</v>
      </c>
      <c r="E148" s="52">
        <f t="shared" si="10"/>
        <v>69.81329230078002</v>
      </c>
      <c r="F148" s="33">
        <v>22775300</v>
      </c>
    </row>
    <row r="149" spans="1:8">
      <c r="A149" s="11" t="s">
        <v>260</v>
      </c>
      <c r="B149" s="3" t="s">
        <v>124</v>
      </c>
      <c r="C149" s="33">
        <f>C150+C151+C152</f>
        <v>35000</v>
      </c>
      <c r="D149" s="43">
        <f>D150+D151+D152</f>
        <v>0</v>
      </c>
      <c r="E149" s="52">
        <f t="shared" si="10"/>
        <v>0</v>
      </c>
      <c r="F149" s="43">
        <f>F150+F151+F152</f>
        <v>0</v>
      </c>
    </row>
    <row r="150" spans="1:8" ht="59.25" customHeight="1">
      <c r="A150" s="11" t="s">
        <v>153</v>
      </c>
      <c r="B150" s="18" t="s">
        <v>125</v>
      </c>
      <c r="C150" s="33">
        <v>35000</v>
      </c>
      <c r="D150" s="43">
        <v>0</v>
      </c>
      <c r="E150" s="52">
        <f t="shared" si="10"/>
        <v>0</v>
      </c>
      <c r="F150" s="43">
        <v>0</v>
      </c>
    </row>
    <row r="151" spans="1:8" hidden="1">
      <c r="A151" s="11"/>
      <c r="B151" s="18"/>
      <c r="C151" s="33">
        <v>0</v>
      </c>
      <c r="D151" s="33"/>
      <c r="E151" s="52" t="e">
        <f t="shared" si="10"/>
        <v>#DIV/0!</v>
      </c>
      <c r="F151" s="33">
        <v>0</v>
      </c>
    </row>
    <row r="152" spans="1:8" ht="30" hidden="1">
      <c r="A152" s="11" t="s">
        <v>126</v>
      </c>
      <c r="B152" s="18" t="s">
        <v>127</v>
      </c>
      <c r="C152" s="33">
        <f>C153</f>
        <v>0</v>
      </c>
      <c r="D152" s="33"/>
      <c r="E152" s="52" t="e">
        <f t="shared" si="10"/>
        <v>#DIV/0!</v>
      </c>
      <c r="F152" s="33">
        <f>F153</f>
        <v>0</v>
      </c>
    </row>
    <row r="153" spans="1:8" ht="3.75" hidden="1" customHeight="1">
      <c r="A153" s="11"/>
      <c r="B153" s="18"/>
      <c r="C153" s="33">
        <v>0</v>
      </c>
      <c r="D153" s="33"/>
      <c r="E153" s="52" t="e">
        <f t="shared" si="10"/>
        <v>#DIV/0!</v>
      </c>
      <c r="F153" s="33">
        <v>0</v>
      </c>
    </row>
    <row r="154" spans="1:8" s="5" customFormat="1">
      <c r="A154" s="11" t="s">
        <v>261</v>
      </c>
      <c r="B154" s="18" t="s">
        <v>128</v>
      </c>
      <c r="C154" s="33">
        <f>C155</f>
        <v>45000</v>
      </c>
      <c r="D154" s="43">
        <f>D155</f>
        <v>60000</v>
      </c>
      <c r="E154" s="52">
        <f t="shared" si="10"/>
        <v>133.33333333333331</v>
      </c>
      <c r="F154" s="33">
        <f>F155</f>
        <v>89000</v>
      </c>
      <c r="H154" s="5" t="s">
        <v>129</v>
      </c>
    </row>
    <row r="155" spans="1:8" ht="30">
      <c r="A155" s="11" t="s">
        <v>262</v>
      </c>
      <c r="B155" s="18" t="s">
        <v>130</v>
      </c>
      <c r="C155" s="33">
        <v>45000</v>
      </c>
      <c r="D155" s="43">
        <v>60000</v>
      </c>
      <c r="E155" s="52">
        <f t="shared" si="10"/>
        <v>133.33333333333331</v>
      </c>
      <c r="F155" s="33">
        <v>89000</v>
      </c>
    </row>
    <row r="156" spans="1:8" s="5" customFormat="1" ht="64.5" customHeight="1">
      <c r="A156" s="11" t="s">
        <v>263</v>
      </c>
      <c r="B156" s="18" t="s">
        <v>277</v>
      </c>
      <c r="C156" s="43">
        <v>0</v>
      </c>
      <c r="D156" s="43">
        <f>D157</f>
        <v>0</v>
      </c>
      <c r="E156" s="52">
        <v>0</v>
      </c>
      <c r="F156" s="33">
        <f>F157</f>
        <v>12000</v>
      </c>
    </row>
    <row r="157" spans="1:8" ht="45">
      <c r="A157" s="11" t="s">
        <v>264</v>
      </c>
      <c r="B157" s="18" t="s">
        <v>156</v>
      </c>
      <c r="C157" s="43">
        <v>0</v>
      </c>
      <c r="D157" s="43">
        <v>0</v>
      </c>
      <c r="E157" s="52">
        <v>0</v>
      </c>
      <c r="F157" s="33">
        <v>12000</v>
      </c>
    </row>
    <row r="158" spans="1:8" s="5" customFormat="1" ht="30">
      <c r="A158" s="11" t="s">
        <v>265</v>
      </c>
      <c r="B158" s="18" t="s">
        <v>131</v>
      </c>
      <c r="C158" s="33">
        <f>C159</f>
        <v>-715882.35</v>
      </c>
      <c r="D158" s="33">
        <f>D159</f>
        <v>-715882.35</v>
      </c>
      <c r="E158" s="52">
        <f>D158/C158*100</f>
        <v>100</v>
      </c>
      <c r="F158" s="54">
        <f>F159</f>
        <v>-357184.8</v>
      </c>
      <c r="H158" s="20"/>
    </row>
    <row r="159" spans="1:8" ht="45">
      <c r="A159" s="11" t="s">
        <v>266</v>
      </c>
      <c r="B159" s="18" t="s">
        <v>132</v>
      </c>
      <c r="C159" s="33">
        <v>-715882.35</v>
      </c>
      <c r="D159" s="33">
        <v>-715882.35</v>
      </c>
      <c r="E159" s="52">
        <f>D159/C159*100</f>
        <v>100</v>
      </c>
      <c r="F159" s="33">
        <v>-357184.8</v>
      </c>
    </row>
    <row r="160" spans="1:8" s="5" customFormat="1" ht="18.75" customHeight="1">
      <c r="A160" s="8"/>
      <c r="B160" s="9" t="s">
        <v>133</v>
      </c>
      <c r="C160" s="33">
        <f>C105+C106</f>
        <v>313133014.38999999</v>
      </c>
      <c r="D160" s="33">
        <f>D105+D106</f>
        <v>184947081.49000001</v>
      </c>
      <c r="E160" s="52">
        <f>D160/C160*100</f>
        <v>59.063424484411811</v>
      </c>
      <c r="F160" s="33">
        <f>F105+F106</f>
        <v>195332189.69999999</v>
      </c>
    </row>
    <row r="161" spans="1:6" ht="15.75" hidden="1" thickBot="1">
      <c r="A161" s="21"/>
      <c r="B161" s="22" t="s">
        <v>134</v>
      </c>
      <c r="C161" s="23">
        <f>C160-C158</f>
        <v>313848896.74000001</v>
      </c>
      <c r="D161" s="23">
        <f>D160-D158</f>
        <v>185662963.84</v>
      </c>
      <c r="E161" s="23">
        <f>E160-E158</f>
        <v>-40.936575515588189</v>
      </c>
      <c r="F161" s="23">
        <f>F160-F158</f>
        <v>195689374.5</v>
      </c>
    </row>
    <row r="162" spans="1:6">
      <c r="A162" s="13" t="s">
        <v>135</v>
      </c>
    </row>
    <row r="163" spans="1:6">
      <c r="A163" s="13" t="s">
        <v>138</v>
      </c>
      <c r="C163" s="4"/>
      <c r="D163" s="4"/>
    </row>
    <row r="164" spans="1:6">
      <c r="E164" s="25"/>
      <c r="F164" s="25"/>
    </row>
    <row r="167" spans="1:6">
      <c r="A167" s="1" t="s">
        <v>136</v>
      </c>
    </row>
    <row r="172" spans="1:6">
      <c r="B172" s="1" t="s">
        <v>137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3" orientation="portrait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2019-10-03T14:25:10Z</dcterms:modified>
</cp:coreProperties>
</file>