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Лист1!$A$1:$F$168</definedName>
  </definedNames>
  <calcPr calcId="125725"/>
</workbook>
</file>

<file path=xl/calcChain.xml><?xml version="1.0" encoding="utf-8"?>
<calcChain xmlns="http://schemas.openxmlformats.org/spreadsheetml/2006/main">
  <c r="C159" i="1"/>
  <c r="E21"/>
  <c r="F138"/>
  <c r="F123"/>
  <c r="C138"/>
  <c r="D79"/>
  <c r="D87"/>
  <c r="D130"/>
  <c r="D85"/>
  <c r="E86"/>
  <c r="F85"/>
  <c r="F161"/>
  <c r="E85" l="1"/>
  <c r="C85"/>
  <c r="D138"/>
  <c r="D110" l="1"/>
  <c r="E98"/>
  <c r="E95"/>
  <c r="E96"/>
  <c r="E88"/>
  <c r="E89"/>
  <c r="E59"/>
  <c r="E22"/>
  <c r="D123" l="1"/>
  <c r="F37"/>
  <c r="C87"/>
  <c r="C130"/>
  <c r="C123" s="1"/>
  <c r="E100"/>
  <c r="E71"/>
  <c r="E154"/>
  <c r="E156"/>
  <c r="E158"/>
  <c r="E135"/>
  <c r="E128"/>
  <c r="E129"/>
  <c r="E131"/>
  <c r="E132"/>
  <c r="E133"/>
  <c r="E134"/>
  <c r="E125"/>
  <c r="E126"/>
  <c r="E114"/>
  <c r="E115"/>
  <c r="E117"/>
  <c r="E118"/>
  <c r="E119"/>
  <c r="E120"/>
  <c r="E121"/>
  <c r="E112"/>
  <c r="E105"/>
  <c r="E84"/>
  <c r="E80"/>
  <c r="E60"/>
  <c r="E12"/>
  <c r="F79"/>
  <c r="F67"/>
  <c r="F113"/>
  <c r="D116"/>
  <c r="F57"/>
  <c r="D57"/>
  <c r="C116"/>
  <c r="E130" l="1"/>
  <c r="E116"/>
  <c r="D113"/>
  <c r="C113"/>
  <c r="C67"/>
  <c r="D61"/>
  <c r="D74"/>
  <c r="D67"/>
  <c r="E51"/>
  <c r="E162"/>
  <c r="E147"/>
  <c r="E146"/>
  <c r="F159"/>
  <c r="F50"/>
  <c r="F87"/>
  <c r="F83"/>
  <c r="E148"/>
  <c r="F24"/>
  <c r="F19" s="1"/>
  <c r="D159"/>
  <c r="D24"/>
  <c r="D19" s="1"/>
  <c r="D14"/>
  <c r="D161"/>
  <c r="C161"/>
  <c r="F157"/>
  <c r="D157"/>
  <c r="C157"/>
  <c r="F155"/>
  <c r="C155"/>
  <c r="E155" s="1"/>
  <c r="F152"/>
  <c r="D152"/>
  <c r="C152"/>
  <c r="E151"/>
  <c r="E150"/>
  <c r="F149"/>
  <c r="D149"/>
  <c r="C136"/>
  <c r="E145"/>
  <c r="E144"/>
  <c r="E143"/>
  <c r="E142"/>
  <c r="E141"/>
  <c r="E140"/>
  <c r="E139"/>
  <c r="F136"/>
  <c r="E127"/>
  <c r="E111"/>
  <c r="F110"/>
  <c r="C110"/>
  <c r="F103"/>
  <c r="D103"/>
  <c r="C103"/>
  <c r="E102"/>
  <c r="E101"/>
  <c r="E99"/>
  <c r="E97"/>
  <c r="E93"/>
  <c r="E92"/>
  <c r="E91"/>
  <c r="E90"/>
  <c r="D83"/>
  <c r="C83"/>
  <c r="E82"/>
  <c r="C79"/>
  <c r="E78"/>
  <c r="F77"/>
  <c r="D77"/>
  <c r="D73" s="1"/>
  <c r="D72" s="1"/>
  <c r="C77"/>
  <c r="E75"/>
  <c r="F74"/>
  <c r="F73" s="1"/>
  <c r="F72" s="1"/>
  <c r="C74"/>
  <c r="C73" s="1"/>
  <c r="E70"/>
  <c r="E69"/>
  <c r="E68"/>
  <c r="E65"/>
  <c r="E63"/>
  <c r="E62"/>
  <c r="F61"/>
  <c r="C61"/>
  <c r="E58"/>
  <c r="C57"/>
  <c r="F55"/>
  <c r="E55"/>
  <c r="D55"/>
  <c r="C55"/>
  <c r="F54"/>
  <c r="E54"/>
  <c r="D54"/>
  <c r="C54"/>
  <c r="E53"/>
  <c r="E52"/>
  <c r="D50"/>
  <c r="D49" s="1"/>
  <c r="D46" s="1"/>
  <c r="C50"/>
  <c r="C49" s="1"/>
  <c r="E48"/>
  <c r="F47"/>
  <c r="C47"/>
  <c r="E47" s="1"/>
  <c r="E44"/>
  <c r="E43"/>
  <c r="F42"/>
  <c r="D42"/>
  <c r="C42"/>
  <c r="E41"/>
  <c r="F40"/>
  <c r="D40"/>
  <c r="C40"/>
  <c r="E39"/>
  <c r="E38"/>
  <c r="D37"/>
  <c r="C37"/>
  <c r="E36"/>
  <c r="E34"/>
  <c r="E33"/>
  <c r="F32"/>
  <c r="F31" s="1"/>
  <c r="D32"/>
  <c r="C32"/>
  <c r="C31" s="1"/>
  <c r="D31"/>
  <c r="E30"/>
  <c r="F29"/>
  <c r="D29"/>
  <c r="C29"/>
  <c r="E28"/>
  <c r="F27"/>
  <c r="C27"/>
  <c r="E27" s="1"/>
  <c r="F26"/>
  <c r="D26"/>
  <c r="E25"/>
  <c r="C24"/>
  <c r="C19" s="1"/>
  <c r="E20"/>
  <c r="E18"/>
  <c r="E17"/>
  <c r="E16"/>
  <c r="E15"/>
  <c r="F14"/>
  <c r="F13" s="1"/>
  <c r="C14"/>
  <c r="D13"/>
  <c r="E11"/>
  <c r="E10"/>
  <c r="E9"/>
  <c r="F8"/>
  <c r="D8"/>
  <c r="C8"/>
  <c r="C7" s="1"/>
  <c r="C72" l="1"/>
  <c r="E83"/>
  <c r="E157"/>
  <c r="E161"/>
  <c r="E103"/>
  <c r="F109"/>
  <c r="D136"/>
  <c r="D108" s="1"/>
  <c r="E14"/>
  <c r="C26"/>
  <c r="C35"/>
  <c r="F108"/>
  <c r="F49"/>
  <c r="F46" s="1"/>
  <c r="F106" s="1"/>
  <c r="C46"/>
  <c r="E46" s="1"/>
  <c r="E77"/>
  <c r="C13"/>
  <c r="C109"/>
  <c r="E149"/>
  <c r="E138"/>
  <c r="E123"/>
  <c r="E110"/>
  <c r="E87"/>
  <c r="E79"/>
  <c r="E73"/>
  <c r="E74"/>
  <c r="E67"/>
  <c r="E61"/>
  <c r="E57"/>
  <c r="E50"/>
  <c r="E31"/>
  <c r="E32"/>
  <c r="E29"/>
  <c r="E26"/>
  <c r="E19"/>
  <c r="C45"/>
  <c r="E13"/>
  <c r="F35"/>
  <c r="F45" s="1"/>
  <c r="F7"/>
  <c r="E40"/>
  <c r="D35"/>
  <c r="E35" s="1"/>
  <c r="D7"/>
  <c r="E7" s="1"/>
  <c r="E37"/>
  <c r="E42"/>
  <c r="E8"/>
  <c r="E24"/>
  <c r="E72" l="1"/>
  <c r="C106"/>
  <c r="C107" s="1"/>
  <c r="F107"/>
  <c r="E113"/>
  <c r="E49"/>
  <c r="E136"/>
  <c r="C108"/>
  <c r="D45"/>
  <c r="E45" s="1"/>
  <c r="D109"/>
  <c r="E109" s="1"/>
  <c r="D106"/>
  <c r="E106" l="1"/>
  <c r="C163"/>
  <c r="C164" s="1"/>
  <c r="F163"/>
  <c r="F164" s="1"/>
  <c r="E108"/>
  <c r="D107"/>
  <c r="E107" l="1"/>
  <c r="D163"/>
  <c r="D164" l="1"/>
  <c r="E163"/>
  <c r="E164" s="1"/>
</calcChain>
</file>

<file path=xl/sharedStrings.xml><?xml version="1.0" encoding="utf-8"?>
<sst xmlns="http://schemas.openxmlformats.org/spreadsheetml/2006/main" count="281" uniqueCount="279">
  <si>
    <t>Коды бюджетной  классификации  Российской  Федерации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</si>
  <si>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</si>
  <si>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% исполнения (гр.3/гр.2*100)</t>
  </si>
  <si>
    <t>ДОХОДЫ</t>
  </si>
  <si>
    <t>Налоги на прибыль, доходы</t>
  </si>
  <si>
    <t>Налог на доходы физических лиц</t>
  </si>
  <si>
    <t>Налог на доходы физических лиц сс доходов, источником которых является налоговый агент, за исключением доходов, в отношении которых исчисление и уплата осуществляются в соответствии со статьями 227,227.1, 228 Налогового кодекса РФ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</si>
  <si>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 занимающихся частной практикой в соответствии со статьей 227 Налогового кодекса РФ</t>
  </si>
  <si>
    <t>Налог на доходы физических лиц с доходов, полученных физическими лицами в соответствии со статьей 228 Налогового кодекса РФ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</si>
  <si>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РФ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</si>
  <si>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</si>
  <si>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(продукции),производимые на территории Российской Федерации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</si>
  <si>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</si>
  <si>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(инжекорных) двигателей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</si>
  <si>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</si>
  <si>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</si>
  <si>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Налоги на совокупный доход  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</si>
  <si>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</si>
  <si>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деятельности(за налоговые периоды, истекшие до 01 января 2011 года)</t>
  </si>
  <si>
    <t>Единый сельскохозяйственный налог</t>
  </si>
  <si>
    <t>Единый сельскохозяйственный налог( за налоговые периоды, истекшие до 01 января 2011 года)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</si>
  <si>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</si>
  <si>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</si>
  <si>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1 06 00000 00 0000 000</t>
  </si>
  <si>
    <t>Налоги на имущество</t>
  </si>
  <si>
    <t>1 06  01000 00 0000 110</t>
  </si>
  <si>
    <t>Налог на имущество физических лиц</t>
  </si>
  <si>
    <t>1 06  01030 05 0000 110</t>
  </si>
  <si>
    <t>Налог на имущество физических лиц, взимаемый по ставкам , применяемым к объектам налогообложения, расположенным в границах межселенных территорий</t>
  </si>
  <si>
    <t xml:space="preserve">Налоги, сборы и регулярные платежи за пользование природными  ресурсами </t>
  </si>
  <si>
    <t>Налог на добычу общераспространенных полезных ископаемых</t>
  </si>
  <si>
    <t>Государственная пошлина</t>
  </si>
  <si>
    <t xml:space="preserve">Государственная пошлина по делам, рассматриваемым в судах общей юрисдикции, мировыми судьями 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</si>
  <si>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</si>
  <si>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1 08 07150 01 0000 110</t>
  </si>
  <si>
    <t>Государственная пошлина за выдачу разрешения на распространение наружной рекламы</t>
  </si>
  <si>
    <t>Задолженность и перерасчеты по отмененным налогам, сборам и иным обязательным платежам</t>
  </si>
  <si>
    <t>1 09 01030 05 0000 110</t>
  </si>
  <si>
    <t>Налог на прибыль организаций, зачислявшийся до 1 января 2005 года  в  местные  бюджет, мобилизуемый  на  территориях муниципальных районов</t>
  </si>
  <si>
    <t xml:space="preserve">Налоги  на имущество </t>
  </si>
  <si>
    <t>Налог на имущество предприятий</t>
  </si>
  <si>
    <t>1 09 04053 05 0000 110</t>
  </si>
  <si>
    <t>Земельный налог( по обязат.до 01.01.06)</t>
  </si>
  <si>
    <t>1 09  06000 02 0000 110</t>
  </si>
  <si>
    <t>Прочие налоги и сборы ( по отмененным налогам и сборам  субъектов Российской Федерации)</t>
  </si>
  <si>
    <t>1 09  06010 02 0000 110</t>
  </si>
  <si>
    <t>Налог с продаж</t>
  </si>
  <si>
    <t>1 09 07000 00 0000 110</t>
  </si>
  <si>
    <t>Прочие  налоги  и  сборы (по  отмененным  местным  налогам  и  сборам)</t>
  </si>
  <si>
    <t>1 09 07033 05 0000 110</t>
  </si>
  <si>
    <t>Целевые сборы с граждан и предприятий, учреждений, организаций  на содержание милиции, на благоустройство  территорий, на нужды образования и другие цели, мобилизуемые на территориях муниципальнгых районов</t>
  </si>
  <si>
    <t>1 09 07053 05 0000 110</t>
  </si>
  <si>
    <t>Прочие  местные  налоги  и  сборы, мобилизуемые  на  территориях  муниципальных  районов</t>
  </si>
  <si>
    <t>Итого  налоговые доходы</t>
  </si>
  <si>
    <t>Доходы от использования имущества, находящегося в государственной и муниципальной собственности</t>
  </si>
  <si>
    <t>1 11  03000 00 0000 120</t>
  </si>
  <si>
    <t>Проценты, полученные от предоставления бюджетных  кредитов внутри страны</t>
  </si>
  <si>
    <t>1 11  03050 05 0000 120</t>
  </si>
  <si>
    <t>Проценты, полученные от предоставления бюджетных  кредитов внутри страны за счет средств бюджетов муниципальных районов</t>
  </si>
  <si>
    <t>Доходы от сдачи в аренду имущества, находящегося в государственной и муниципальной собственности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</si>
  <si>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 поселений, а  также  средства  от  продажи  права  на  заключение  договоров  аренды  указанных  земельных  участков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</si>
  <si>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поселенийи межселенных территорий муниципальных районов, а  также  средства  от  продажи  права  на  заключение  договоров  аренды  указанных  земельных  участков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</si>
  <si>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городских  поселений, а  также  средства  от  продажи  права  на  заключение  договоров  аренды  указанных  земельных  участков</t>
  </si>
  <si>
    <t>Доходы  от  сдачи  в  аренду  имущества, находящегося  в  оперативном  управлении  органов  государственной  власти, органов  местного  самоуправления, государственных  внебюджетных  фондов  и  созданных  ими  учреждений ( за  исключением  имущества  автономных  учреждений)</t>
  </si>
  <si>
    <t>Доходы  от  сдачи  в  аренду  имущества, находящегося  в  оперативном  управлении  органов  управления  муниципальных  районов  и  созданных  ими  учреждений ( за  исключением  муниципальных  автономных  учреждений)</t>
  </si>
  <si>
    <t>Прочие  поступления  от  использования  имущества, находящегося  в  собственности  муниципальных  районов (за  исключением  имущества  муниципальных  автономных  учреждений, а  также  имущества  муниципальных  унитарных  предприятий, в  том  числе  казенных)</t>
  </si>
  <si>
    <t>Платежи при пользовании природными ресурсами</t>
  </si>
  <si>
    <t>Плата за выбросы загрязняющих веществ в атмосферный воздух стационарными объектами</t>
  </si>
  <si>
    <t>1 12 01020 01 0000 120</t>
  </si>
  <si>
    <t>Плата за выбросы загрязняющих веществ в атмосферный воздух передвижными объектами объектами</t>
  </si>
  <si>
    <t>1 12 01030 01 0000 120</t>
  </si>
  <si>
    <t>Плата за выбросы загрязняющих веществ в водные объекты</t>
  </si>
  <si>
    <t>Доходы  от  оказания  платных  услуг  и  компенсации  затрат  государства</t>
  </si>
  <si>
    <t>Прочие доходы от оказания платных услуг (работ) получателями средств бюджетов муниципальных районов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</si>
  <si>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</si>
  <si>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 доходы  от  компенсации  затрат  бюджетов  муниципальных  районов</t>
  </si>
  <si>
    <t>Доходы от продажи материальных и нематериальных активов</t>
  </si>
  <si>
    <t>Доходы от реализации  имущества, находящегося в  собственности  муниципальных районов(за  исключением  имущества  муниципальных  автономных  учреждений, а  также  имущества  муниципальных  унитарных  предприятий, в  том  числе  казенных), в  части  реализации  основных  средств  по  указанному  имуществу</t>
  </si>
  <si>
    <t>Доходы  от  реализации  иного  имущества, находящегося  в  собственности  муниципальных  районов( в  части  реализации  основных  средств  по  указанному  имуществу)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</si>
  <si>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</si>
  <si>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Доходы от продажи земельных участков , государственная собственность на которые неразграничена и которые расположены в границах  поселений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</si>
  <si>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 и межселенных территорий муниципалных районов</t>
  </si>
  <si>
    <t>Доходы от продажи земельных участков , государственная собственность на которые неразграничена и которые расположены в границах городских поселений</t>
  </si>
  <si>
    <t xml:space="preserve"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</t>
  </si>
  <si>
    <t>Штрафы, санкции, возмещение ущерба</t>
  </si>
  <si>
    <t>Денежные взыскания (штрафы)за нарушения законодательства о налогах и сборах</t>
  </si>
  <si>
    <t>Денежные взыскания (штрафы) за административные правонарушения в области государственного регулирования производства этилового спирта, алкогольной, спиртосодержащей   продукции</t>
  </si>
  <si>
    <t>Денежные взыскания (штрафы) за административные правонарушения в области государственного регулирования производства табачной продукции</t>
  </si>
  <si>
    <t>Денежные взыскания (штрафы) за нарушение законодательства Российской Федерации об охране и использовании животного мира</t>
  </si>
  <si>
    <t>Денежные взыскания (штрафы) и иные суммы, взыскиваемые с лиц, виновных в совершении преступлений, и в возмещение ущерба имущества, зачисляемые в бюджеты муницииальных районов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</si>
  <si>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</si>
  <si>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Денежные взыскания (штрафы) за нарушение законодательства в области охраны окружающей среды</t>
  </si>
  <si>
    <t>Денежные взыскания(штрафы)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</si>
  <si>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Денежные взыскания (штрафы) за нарушение законодательства в области  обеспечения санитарно-эпидемиологического благополучия  человека и законодательства в сфере защиты прав потребителей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</si>
  <si>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</si>
  <si>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Прочие поступления от денежных взысканий (штрафов) и иных сумм в возмещение ущерба, зачисляемые в  бюджеты муниципальных районов</t>
  </si>
  <si>
    <t>Прочие неналоговые доходы</t>
  </si>
  <si>
    <t>Невыясненные поступления,зачисляемые в бюджеты муниципальных районов</t>
  </si>
  <si>
    <t>Прочие неналоговые доходы бюджетов муниципальных районов</t>
  </si>
  <si>
    <t>Итого  неналоговые  доходы</t>
  </si>
  <si>
    <t>ИТОГО  НАЛОГОВЫЕ И НЕНАЛОГОВЫЕ ДОХОДЫ</t>
  </si>
  <si>
    <t>Безвозмездные поступления</t>
  </si>
  <si>
    <t>Безвозмездные поступления от бюджетов бюджетной системы РФ</t>
  </si>
  <si>
    <t>Дотации бюджетам  бюджетной системы Российской Федерации</t>
  </si>
  <si>
    <t>Дотации бюджетам муниципальных районов на выравнивание бюджетной обеспеченноти</t>
  </si>
  <si>
    <t>Дотации бюджетам муниципальных районов на подержку мер по обеспенчению сбалансированности бюджетов</t>
  </si>
  <si>
    <t>Субсидии - всего,                                                                                             в  том  числе:</t>
  </si>
  <si>
    <t>202 02215 05 0000 151</t>
  </si>
  <si>
    <t>Субсидии бюджетам муниципального района на создание в общеобразовательных организациях,расположенных в сельской местности,условий для занятий физической культурой и спортом</t>
  </si>
  <si>
    <t>202 20051 05 0000 151</t>
  </si>
  <si>
    <t>Субсидии бюджетам мунициальных районов на реализацию федеральных целевых программ</t>
  </si>
  <si>
    <t>Субсидии бюджетам муницпальных районов на софинансирование капитальных вложений в объекты муниципальной собственности всего,                                                                                                                                             в т.ч.:</t>
  </si>
  <si>
    <t>Субсидия бюджетам муниципальных районов на поддержку отрасли культуры (субсидии бюджетам муниципальных районов на комплектование книжных фондов библиотек муниципальных образований)</t>
  </si>
  <si>
    <t xml:space="preserve">Прочие субсидии бюджетам муниципальных районов -всего. в т.ч.: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</si>
  <si>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</t>
  </si>
  <si>
    <t>Субсидии бюджетам муниципальных образований на софинансирование расходов, связанных с поэтапным доведением средней заработной платы работникам культуры муниципальных учреждений культуры Иванвской области до средней заработной платы в Ивановской области</t>
  </si>
  <si>
    <t>Субвенции  - всего,                                                                                          в том числе:</t>
  </si>
  <si>
    <t>202 03007 05 0000 151</t>
  </si>
  <si>
    <t>Субвенции бюджетам муниципальных районов на составление(изменение)списков кандидатов в присяжные заседатели федеральных судов общей юрисдикции в Российской Федерации</t>
  </si>
  <si>
    <t xml:space="preserve">Субвенции бюджетам муниципальных районов на  выполнение передаваемых полномочий субъектов РФ -всего, из них:                                                                                                  </t>
  </si>
  <si>
    <t>Прочие субвенции бюджетам муниципальных районов-всего, из них:</t>
  </si>
  <si>
    <t>Иные межбюджетные трансферты</t>
  </si>
  <si>
    <t>Межбюджетные трансферты, передаваемые  бюджетам муниципальных районов  из бюджетов поселений на осуществление части полномочий по решению вопросов  местного значения в соответствии с заключенными соглашениями</t>
  </si>
  <si>
    <t>2 02 49999 05 0000 151</t>
  </si>
  <si>
    <t>Иные межбюджетные трансферты бюджетов муниципальных районов-всего, в т.ч.</t>
  </si>
  <si>
    <t xml:space="preserve">                                                                                               </t>
  </si>
  <si>
    <t>Прочие безвозмезмездные поступления в бюджеты муниципальных районов</t>
  </si>
  <si>
    <t>Возврат остатков субсидий, субвенций и иных межбюджетных трансфертов, имеющих целевое назначение, прошлых лет</t>
  </si>
  <si>
    <t>Взврат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</si>
  <si>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ДОХОДОВ</t>
  </si>
  <si>
    <t>Всего доходов без учета возврата остатков субсидий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</si>
  <si>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</si>
  <si>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</si>
  <si>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Субсидии бюджетам городских округов и муниципальных районов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</t>
  </si>
  <si>
    <t>Субсидии бюджетам муниципальных районов и городских округов Ивановской области на софинансирование расходов,связанных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</t>
  </si>
  <si>
    <t>Субвенции бюджетам муниципальных районов на осуществление полномочий по сотавлению (изменению) списков кандидатов в присяжные заседатели федеральных судов общей юрисдикции в Российской Федерации</t>
  </si>
  <si>
    <t xml:space="preserve">Субвенции бюджетам муниципльных районов и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на учебники и учебные, учебно-наглядные пособия, технические средства обучения, игры,игрушки (за исключением расходов на содержание зданий и оплату коммунальных услуг) </t>
  </si>
  <si>
    <t xml:space="preserve">Субвенции бюджетам муниципальных районов и городских округов на обеспечение государственных гарантий прав праждан на получение общедоступного и бесплатного дошкольного, начального общего, основного общего, среднего (полного) общего образования в муниципальных общеобразовательныз организациях, включая расходы на оплату труда, на учебники и учебные, учебно-наглядные пособия,технические средства обучения, игры, игрушки (за исключением расходов на содержание зданий и оплату коммунальных услуг) </t>
  </si>
  <si>
    <t xml:space="preserve"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отлову и содержанию безнадзорных животных </t>
  </si>
  <si>
    <t xml:space="preserve"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содержанию сибиреязвенных скотомогильников </t>
  </si>
  <si>
    <t xml:space="preserve">Субвенции бюджетам муниципальных районов и городских округов на осуществление полномочий по созданию и организации деятельности комиссий по делам несовершеннолетних и защите их прав </t>
  </si>
  <si>
    <t>Субвенции бюджетам муниципальных районов и городский округов на осуществление переданных органам местного самоуправления 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детьми. нуждающимися в длительном лечении, в муниципальных дошкольных образовательных организациях. осуществляющих оздоровление</t>
  </si>
  <si>
    <t>Субсидии бюджетам муниципальных районов и городских округов Ивановской 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</t>
  </si>
  <si>
    <t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</si>
  <si>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</si>
  <si>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Субвенции бюджетам муниципальных районов и городских округов Ивановской области на осуществление отдельных государственных полномочий в сфере административных правонарушений 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</si>
  <si>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 -сиротами и детьми, оставшимися без попечения родителей,детьми-инвалидами в дошкольных группах муниципальных образовательных организаций</t>
  </si>
  <si>
    <t xml:space="preserve">Субсидии бюджетам муниципальных районов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</t>
  </si>
  <si>
    <t xml:space="preserve">Плата за размещение отходов производства </t>
  </si>
  <si>
    <t>Доходы бюджетов бюджетной системы Российской Федерации от возвратат бюджетами бюджетной системы Российской Федерации и организациями остатков субсидий,субвенций и иныхмежбюджетныхтрансфертов,имеющих целевое назначение,прошлых лет</t>
  </si>
  <si>
    <t>Доходы бюджетов муниципальныхрайонов от возврата прочих остатков субсидий,субвенций и иныхмежбюджетных трансфертов, имеющих целевое назначение, прошлых лет избюджетов поселений</t>
  </si>
  <si>
    <t>Прочие денежные взыскания (штрафы) за правонарушения в области дорожного движения</t>
  </si>
  <si>
    <t>Плата за размещение отходов потребления</t>
  </si>
  <si>
    <t>Прочие  доходы  от  компенсации  затрат  бюджетов  муниципальных  районов(доходы о возврата дебиторской задолженности прошлых лет)</t>
  </si>
  <si>
    <t>Строительство распределительных газопроводов по с. Заречный, д. Мартыниха, д. Шерониха, д. Чеганово в Заволжском районе Ивановской области (2 этап - газификация д. Мартыниха, д. Шерониха, д. Чеганово)</t>
  </si>
  <si>
    <t>Разработка проектной документации на строительство газовой блочно-модульной котельной в с. Заречный Заволжского района Ивановской области</t>
  </si>
  <si>
    <t>Муниципальное казенное общеобразовательное учреждение средняя общеобразовательная школа N 3, приобретение спортивного инвентаря для занятий физической культурой</t>
  </si>
  <si>
    <t>Муниципальное казенное общеобразовательное учреждение Заречная средняя общеобразовательная школа, замена оконных блоков</t>
  </si>
  <si>
    <t>Корректировка проектной документации "Строительство распределительных газопроводов с.Заречный, д.Мартыниха, д.Шерониха, д.Чеганово в Заволжском рйоне Ивановской области"</t>
  </si>
  <si>
    <t>Субвенции бюджетам муниципальныхрайонов на предоставление жилых помещений детям-сиротам и детям,оставшимся безпопечения родителей,лицам из ихчисла по договорам найма специализированных жилых помещений</t>
  </si>
  <si>
    <t>Субсидии бюджетам муниципальных образований Ивановской области на разработку проектов работ по ликвидации накопленного вреда окружающей среде в 2019 году (разработка проектно-сметной документации по ликвидации 4 объектов размещения химических отходов, расположенных на территории г.Заволжск Ивановской области)</t>
  </si>
  <si>
    <t>Субсидии бюджетам муниципальных районов и городскихокругов Иановской области на укрепление материально-технической базы муниципальных образовательных организаций Ивановской области на 2019 год (Заволжский муниципальный район)</t>
  </si>
  <si>
    <t>суммы по искам о возмещении вреда причиненного окружающей среде подлежащие зачислению в бюджеты муниципальных районов</t>
  </si>
  <si>
    <t>Доходы от сдачи в аренду  имущества, составляющего казну муниципальных районов (за исключением земельныхучастков)</t>
  </si>
  <si>
    <t>Субсидия бюджетам муниципальных районов на реализацию мероприятий по обеспечению жильем молодых семей</t>
  </si>
  <si>
    <t xml:space="preserve">Субвенции бюджетам муниципальных районов и городских округов на осуществление переданных государственных полномочий на организацию двукхразового питания детей-сирот и детей, находящихся в трудной жизненной ситуации, в лагерях дневного пребывания 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</si>
  <si>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</si>
  <si>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реализации имущества, находящегося в государственной и муниципальной собственности     (за  исключением  имущества  автономных  учреждений, а  также  имущества  государственных  и  муниципальных  унитарных  предприятий, в  том  числе  казенных)</t>
  </si>
  <si>
    <t>Субсидии бюджетам муниципальных районов и городских округов Иановской области на укрепление материально-технической базы муниципальных образовательных организаций Ивановской области -всего,в т.ч.:</t>
  </si>
  <si>
    <t>Прочие безвозмездные поступления</t>
  </si>
  <si>
    <t xml:space="preserve">  </t>
  </si>
  <si>
    <t>Годовой 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 состоянию  на  01.01.2020)                   (руб.)</t>
  </si>
  <si>
    <t>Исполнено на 01.01.2020 (руб)</t>
  </si>
  <si>
    <t>Исполнено  на 01.01.2019(руб.)</t>
  </si>
  <si>
    <t>1 11 05025 00 0000 120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</si>
  <si>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</si>
  <si>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</si>
  <si>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Субсидии бюджетам муниципальныхобразований Ивановской области на реализацию мероприятий по капитальному ренмонту объектов общего образования</t>
  </si>
  <si>
    <t>000 1 01 00000 00   0000 110</t>
  </si>
  <si>
    <t>000 1 01 02000 01 0000 110</t>
  </si>
  <si>
    <t>000 1 01 02040 01 0000 110</t>
  </si>
  <si>
    <t>000 1 03 00000 00 0000 000</t>
  </si>
  <si>
    <t>000 1 03 02000 00 0000 110</t>
  </si>
  <si>
    <t>000 1 03 02231 010000 110</t>
  </si>
  <si>
    <t>00 1 03 02241 01 0000 110</t>
  </si>
  <si>
    <t>000 1 03 02251 01 0000 110</t>
  </si>
  <si>
    <t>000 1 03 02261 01 0000 110</t>
  </si>
  <si>
    <t>000 1 05 00000 00 0000 000</t>
  </si>
  <si>
    <t>000 1 05 02010 02 0000 110</t>
  </si>
  <si>
    <t>000 1 05 02020 02 0000 110</t>
  </si>
  <si>
    <t>000 1 05 03010 01 0000 110</t>
  </si>
  <si>
    <t>000 1 05 03020 01 0000 110</t>
  </si>
  <si>
    <t>000 1 05 04000 00 0000 110</t>
  </si>
  <si>
    <t>000 1 05 04020 02 0000 110</t>
  </si>
  <si>
    <t>000 1 07 00000 00 0000 110</t>
  </si>
  <si>
    <t>000 1 07 01020 01 0000 110</t>
  </si>
  <si>
    <t>000 1 08 00000 00 0000 000</t>
  </si>
  <si>
    <t>000 1 08  03000 01  0000 110</t>
  </si>
  <si>
    <t>000 1 08  03010 01 0000 110</t>
  </si>
  <si>
    <t>000 1 09 00000 00 0000 000</t>
  </si>
  <si>
    <t>000 1 09  04000 00 0000 110</t>
  </si>
  <si>
    <t>000 1 09  04010 02 0000 110</t>
  </si>
  <si>
    <t>000 1 11 00000 00 0000 000</t>
  </si>
  <si>
    <t>000 1 11  05000 00 0000 120</t>
  </si>
  <si>
    <t>000 1 11  05010 00 0000 120</t>
  </si>
  <si>
    <t>000 1 11 05013 05 0000 120</t>
  </si>
  <si>
    <t>000 1 11 05013 13 0000 120</t>
  </si>
  <si>
    <t>000 1 11 05020 00 0000 120</t>
  </si>
  <si>
    <t>000 1 11 05025 05 0000 120</t>
  </si>
  <si>
    <t>000 1 11  05030 00 0000 120</t>
  </si>
  <si>
    <t>000 1 11  05035 05 0000 120</t>
  </si>
  <si>
    <t>000 1 11 05075 05 0000 120</t>
  </si>
  <si>
    <t>000 1 11 09045 05 0000 120</t>
  </si>
  <si>
    <t>000 1 12 00000 00 0000 000</t>
  </si>
  <si>
    <t>000 1 12  010 10  01 0000 120</t>
  </si>
  <si>
    <t>000 1 12 01041 01 0000 120</t>
  </si>
  <si>
    <t>000 1 12 01042 01 0000 120</t>
  </si>
  <si>
    <t>000 1 13 00000 00 0000 000</t>
  </si>
  <si>
    <t>000 1 13 01995 05 0000 130</t>
  </si>
  <si>
    <t>000 1 13 02065 05 0000 130</t>
  </si>
  <si>
    <t>000 1 13 02995 05 0000 130</t>
  </si>
  <si>
    <t>000 1 13 02995 05 0136 130</t>
  </si>
  <si>
    <t>000 1 14 00000 00 0000 000</t>
  </si>
  <si>
    <t>000 1 14 02000 00  0000 000</t>
  </si>
  <si>
    <t>000 1 14 02050 05 0000 410</t>
  </si>
  <si>
    <t>000 1 14 02053 05 0000 410</t>
  </si>
  <si>
    <t>000 1 14 06013 00 0000 430</t>
  </si>
  <si>
    <t>000 1 14 06013 05 0000 430</t>
  </si>
  <si>
    <t>000 1 14 06013 13 0000 430</t>
  </si>
  <si>
    <t>000 1 14 06313 00 0000 430</t>
  </si>
  <si>
    <t>000 1 14 06313 05 0000 430</t>
  </si>
  <si>
    <t>000 1 14 06020 00 0000 430</t>
  </si>
  <si>
    <t>000 1 14 06025 05 0000 430</t>
  </si>
  <si>
    <t>000 1 16 00000 00 0000 000</t>
  </si>
  <si>
    <t>000 1 16 03010010000140</t>
  </si>
  <si>
    <t>000 1 16 03030 01 0000 140</t>
  </si>
  <si>
    <t>000 1 16 08010 01 0000 140</t>
  </si>
  <si>
    <t>000 1 16 08020 01 0000 140</t>
  </si>
  <si>
    <t>000 1 16 21050 05 0000 140</t>
  </si>
  <si>
    <t>000 1 16 23051 05 0000 140</t>
  </si>
  <si>
    <t>000 1 16 25030 01 0000 140</t>
  </si>
  <si>
    <t>000 1 16 25050 01 0000 140</t>
  </si>
  <si>
    <t>000 116 33050 05 0000 140</t>
  </si>
  <si>
    <t>000 1  16 28000 01 0000 140</t>
  </si>
  <si>
    <t>000 1 16 30030 01 0000 140</t>
  </si>
  <si>
    <t>000 1 16 43000 01 0000 140</t>
  </si>
  <si>
    <t>000 116 90050 05 0000 140</t>
  </si>
  <si>
    <t>000 1 17 00000 00 0000 000</t>
  </si>
  <si>
    <t>000 1 17 01050 05 0000 180</t>
  </si>
  <si>
    <t>000 1 17 05050 05 0000 180</t>
  </si>
  <si>
    <t>000 2 00 00000 00 0000 000</t>
  </si>
  <si>
    <t>000 2 02 00000 00 0000 000</t>
  </si>
  <si>
    <t>000 2 02 10000 00 0000 150</t>
  </si>
  <si>
    <t>000 2 02 15001 05 0000 150</t>
  </si>
  <si>
    <t>000 2 02 15002 05 000 150</t>
  </si>
  <si>
    <t>000 2 02 20000 00 0000 150</t>
  </si>
  <si>
    <t>000 202 25097 05 0000 150</t>
  </si>
  <si>
    <t>0000 202 25519 05 0000 150</t>
  </si>
  <si>
    <t>000 202 25497 05 0000 150</t>
  </si>
  <si>
    <t>000 2 02 29999 05 0000 150</t>
  </si>
  <si>
    <t>000 2 02 30000 00 0000 150</t>
  </si>
  <si>
    <t>000 2 02 30024 05 0000 150</t>
  </si>
  <si>
    <t>000 202 35082 05 0000 150</t>
  </si>
  <si>
    <t>000 202 35120 05 0000 150</t>
  </si>
  <si>
    <t>000 2 02 39999 05 0000 151</t>
  </si>
  <si>
    <t>000 2 02 40000 00 0000 150</t>
  </si>
  <si>
    <t>000 2 02 40014 05 0000 150</t>
  </si>
  <si>
    <t>000 2 07 00000 00 0000 000</t>
  </si>
  <si>
    <t>000 2 07 05030 05 0000 150</t>
  </si>
  <si>
    <t>000 2 18 00000 00 0000 000</t>
  </si>
  <si>
    <t>000 2 18 60010 05 0000 150</t>
  </si>
  <si>
    <t>000 2 19 00000 00 0000 000</t>
  </si>
  <si>
    <t>000 2 19 60010 05 0000 150</t>
  </si>
  <si>
    <t xml:space="preserve"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</t>
  </si>
  <si>
    <t xml:space="preserve">Исполнение  доходной  части бюджета  ЗМР на 01.01.2020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</si>
  <si>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000 202 20077 05 0000 150</t>
  </si>
  <si>
    <t>000 1 01 02020 01 0000 110</t>
  </si>
  <si>
    <t>000 1 01 02010 01 0000 110</t>
  </si>
  <si>
    <t>000 1 01 02030 01 0000 110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</si>
</sst>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1" applyNumberFormat="1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justify" vertical="top" wrapText="1"/>
    </xf>
    <xf numFmtId="165" fontId="4" fillId="2" borderId="1" xfId="1" applyNumberFormat="1" applyFont="1" applyFill="1" applyBorder="1" applyAlignment="1">
      <alignment horizontal="center" vertical="top" wrapText="1"/>
    </xf>
    <xf numFmtId="2" fontId="4" fillId="2" borderId="1" xfId="1" applyNumberFormat="1" applyFont="1" applyFill="1" applyBorder="1" applyAlignment="1">
      <alignment horizontal="center" vertical="top" wrapText="1"/>
    </xf>
    <xf numFmtId="165" fontId="4" fillId="2" borderId="1" xfId="1" applyNumberFormat="1" applyFont="1" applyFill="1" applyBorder="1" applyAlignment="1">
      <alignment horizontal="right" vertical="top" wrapText="1"/>
    </xf>
    <xf numFmtId="2" fontId="4" fillId="2" borderId="1" xfId="1" applyNumberFormat="1" applyFont="1" applyFill="1" applyBorder="1" applyAlignment="1">
      <alignment horizontal="right" vertical="top" wrapText="1"/>
    </xf>
    <xf numFmtId="165" fontId="4" fillId="2" borderId="1" xfId="1" applyNumberFormat="1" applyFont="1" applyFill="1" applyBorder="1" applyAlignment="1">
      <alignment horizontal="right" vertical="justify"/>
    </xf>
    <xf numFmtId="0" fontId="4" fillId="2" borderId="0" xfId="0" applyFont="1" applyFill="1"/>
    <xf numFmtId="4" fontId="4" fillId="2" borderId="1" xfId="1" applyNumberFormat="1" applyFont="1" applyFill="1" applyBorder="1" applyAlignment="1">
      <alignment horizontal="right" vertical="top" wrapText="1"/>
    </xf>
    <xf numFmtId="4" fontId="4" fillId="2" borderId="1" xfId="1" applyNumberFormat="1" applyFont="1" applyFill="1" applyBorder="1" applyAlignment="1">
      <alignment horizontal="right" vertical="justify"/>
    </xf>
    <xf numFmtId="166" fontId="4" fillId="2" borderId="1" xfId="0" applyNumberFormat="1" applyFont="1" applyFill="1" applyBorder="1" applyAlignment="1">
      <alignment horizontal="right" vertical="top" wrapText="1"/>
    </xf>
    <xf numFmtId="2" fontId="4" fillId="2" borderId="1" xfId="0" applyNumberFormat="1" applyFont="1" applyFill="1" applyBorder="1" applyAlignment="1">
      <alignment horizontal="right" vertical="justify"/>
    </xf>
    <xf numFmtId="164" fontId="4" fillId="2" borderId="1" xfId="1" applyFont="1" applyFill="1" applyBorder="1" applyAlignment="1">
      <alignment horizontal="right" vertical="top" wrapText="1"/>
    </xf>
    <xf numFmtId="2" fontId="4" fillId="2" borderId="1" xfId="0" applyNumberFormat="1" applyFont="1" applyFill="1" applyBorder="1" applyAlignment="1">
      <alignment horizontal="right" vertical="top" wrapText="1"/>
    </xf>
    <xf numFmtId="164" fontId="4" fillId="2" borderId="1" xfId="1" applyFont="1" applyFill="1" applyBorder="1" applyAlignment="1">
      <alignment horizontal="right" vertical="justify"/>
    </xf>
    <xf numFmtId="2" fontId="6" fillId="2" borderId="1" xfId="1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wrapText="1"/>
    </xf>
    <xf numFmtId="165" fontId="4" fillId="2" borderId="1" xfId="1" applyNumberFormat="1" applyFont="1" applyFill="1" applyBorder="1" applyAlignment="1">
      <alignment horizontal="right"/>
    </xf>
    <xf numFmtId="165" fontId="4" fillId="2" borderId="1" xfId="1" applyNumberFormat="1" applyFont="1" applyFill="1" applyBorder="1" applyAlignment="1">
      <alignment horizontal="right" vertical="top"/>
    </xf>
    <xf numFmtId="164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NumberFormat="1" applyFont="1" applyFill="1" applyBorder="1" applyAlignment="1">
      <alignment horizontal="justify" vertical="top" wrapText="1"/>
    </xf>
    <xf numFmtId="2" fontId="4" fillId="2" borderId="1" xfId="1" applyNumberFormat="1" applyFont="1" applyFill="1" applyBorder="1" applyAlignment="1">
      <alignment horizontal="right" vertical="justify"/>
    </xf>
    <xf numFmtId="49" fontId="4" fillId="2" borderId="1" xfId="0" applyNumberFormat="1" applyFont="1" applyFill="1" applyBorder="1" applyAlignment="1">
      <alignment horizontal="left" vertical="top" wrapText="1"/>
    </xf>
    <xf numFmtId="166" fontId="4" fillId="2" borderId="1" xfId="0" applyNumberFormat="1" applyFont="1" applyFill="1" applyBorder="1" applyAlignment="1">
      <alignment horizontal="right" vertical="justify"/>
    </xf>
    <xf numFmtId="2" fontId="4" fillId="2" borderId="1" xfId="0" applyNumberFormat="1" applyFont="1" applyFill="1" applyBorder="1" applyAlignment="1">
      <alignment horizontal="left" vertical="top" wrapText="1"/>
    </xf>
    <xf numFmtId="2" fontId="4" fillId="2" borderId="1" xfId="1" applyNumberFormat="1" applyFont="1" applyFill="1" applyBorder="1" applyAlignment="1">
      <alignment horizontal="right" vertical="justify"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2" borderId="1" xfId="1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8" fillId="2" borderId="0" xfId="0" applyFont="1" applyFill="1"/>
    <xf numFmtId="0" fontId="8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/>
    </xf>
    <xf numFmtId="0" fontId="4" fillId="2" borderId="2" xfId="0" applyFont="1" applyFill="1" applyBorder="1" applyAlignment="1">
      <alignment wrapText="1"/>
    </xf>
    <xf numFmtId="165" fontId="4" fillId="2" borderId="3" xfId="1" applyNumberFormat="1" applyFont="1" applyFill="1" applyBorder="1"/>
    <xf numFmtId="0" fontId="4" fillId="2" borderId="0" xfId="0" applyFont="1" applyFill="1" applyAlignment="1">
      <alignment horizontal="center" vertical="justify"/>
    </xf>
    <xf numFmtId="164" fontId="4" fillId="2" borderId="0" xfId="0" applyNumberFormat="1" applyFont="1" applyFill="1" applyAlignment="1">
      <alignment horizontal="center" vertical="justify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justify" wrapText="1"/>
    </xf>
    <xf numFmtId="0" fontId="2" fillId="2" borderId="1" xfId="0" applyFont="1" applyFill="1" applyBorder="1" applyAlignment="1">
      <alignment vertical="justify" wrapText="1"/>
    </xf>
    <xf numFmtId="0" fontId="2" fillId="2" borderId="1" xfId="0" applyFont="1" applyFill="1" applyBorder="1" applyAlignment="1">
      <alignment horizontal="center" vertical="justify" wrapText="1"/>
    </xf>
    <xf numFmtId="0" fontId="2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5"/>
  <sheetViews>
    <sheetView tabSelected="1" view="pageBreakPreview" zoomScaleSheetLayoutView="100" workbookViewId="0">
      <selection activeCell="B167" sqref="B167"/>
    </sheetView>
  </sheetViews>
  <sheetFormatPr defaultRowHeight="15"/>
  <cols>
    <col min="1" max="1" width="28.42578125" style="1" customWidth="1"/>
    <col min="2" max="2" width="70" style="1" customWidth="1"/>
    <col min="3" max="4" width="21.5703125" style="1" customWidth="1"/>
    <col min="5" max="5" width="14.42578125" style="48" customWidth="1"/>
    <col min="6" max="6" width="27.28515625" style="48" customWidth="1"/>
    <col min="7" max="16384" width="9.140625" style="1"/>
  </cols>
  <sheetData>
    <row r="1" spans="1:11" ht="29.25" customHeight="1">
      <c r="B1" s="56" t="s">
        <v>274</v>
      </c>
      <c r="C1" s="57"/>
      <c r="D1" s="57"/>
      <c r="E1" s="57"/>
      <c r="F1" s="57"/>
    </row>
    <row r="2" spans="1:11" ht="15" customHeight="1">
      <c r="A2" s="50" t="s">
        <v>0</v>
      </c>
      <c r="B2" s="52" t="s">
        <v>1</v>
      </c>
      <c r="C2" s="54" t="s">
        <v>171</v>
      </c>
      <c r="D2" s="50" t="s">
        <v>172</v>
      </c>
      <c r="E2" s="50" t="s">
        <v>2</v>
      </c>
      <c r="F2" s="50" t="s">
        <v>173</v>
      </c>
    </row>
    <row r="3" spans="1:11">
      <c r="A3" s="51"/>
      <c r="B3" s="53"/>
      <c r="C3" s="55"/>
      <c r="D3" s="55"/>
      <c r="E3" s="50"/>
      <c r="F3" s="51"/>
    </row>
    <row r="4" spans="1:11">
      <c r="A4" s="51"/>
      <c r="B4" s="53"/>
      <c r="C4" s="55"/>
      <c r="D4" s="55"/>
      <c r="E4" s="50"/>
      <c r="F4" s="51"/>
    </row>
    <row r="5" spans="1:11">
      <c r="A5" s="6"/>
      <c r="B5" s="6" t="s">
        <v>3</v>
      </c>
      <c r="C5" s="55"/>
      <c r="D5" s="55"/>
      <c r="E5" s="50"/>
      <c r="F5" s="55"/>
    </row>
    <row r="6" spans="1:11">
      <c r="A6" s="6"/>
      <c r="B6" s="6">
        <v>1</v>
      </c>
      <c r="C6" s="5">
        <v>2</v>
      </c>
      <c r="D6" s="5">
        <v>3</v>
      </c>
      <c r="E6" s="7">
        <v>4</v>
      </c>
      <c r="F6" s="5">
        <v>5</v>
      </c>
    </row>
    <row r="7" spans="1:11">
      <c r="A7" s="8" t="s">
        <v>178</v>
      </c>
      <c r="B7" s="9" t="s">
        <v>4</v>
      </c>
      <c r="C7" s="10">
        <f>C8</f>
        <v>27889500</v>
      </c>
      <c r="D7" s="10">
        <f>D8</f>
        <v>28151163.850000001</v>
      </c>
      <c r="E7" s="11">
        <f>D7/C7*100</f>
        <v>100.93821635382491</v>
      </c>
      <c r="F7" s="10">
        <f>F8</f>
        <v>27722085.489999998</v>
      </c>
    </row>
    <row r="8" spans="1:11" s="4" customFormat="1" ht="18" customHeight="1">
      <c r="A8" s="8" t="s">
        <v>179</v>
      </c>
      <c r="B8" s="9" t="s">
        <v>5</v>
      </c>
      <c r="C8" s="12">
        <f>C9+C10+C11+C12</f>
        <v>27889500</v>
      </c>
      <c r="D8" s="12">
        <f>D9+D10+D11+D12</f>
        <v>28151163.850000001</v>
      </c>
      <c r="E8" s="13">
        <f>D8/C8*100</f>
        <v>100.93821635382491</v>
      </c>
      <c r="F8" s="12">
        <f>F9+F10+F11+F12</f>
        <v>27722085.489999998</v>
      </c>
    </row>
    <row r="9" spans="1:11" ht="67.5" customHeight="1">
      <c r="A9" s="8" t="s">
        <v>277</v>
      </c>
      <c r="B9" s="9" t="s">
        <v>6</v>
      </c>
      <c r="C9" s="12">
        <v>27645500</v>
      </c>
      <c r="D9" s="14">
        <v>27924856.460000001</v>
      </c>
      <c r="E9" s="13">
        <f t="shared" ref="E9:E12" si="0">D9/C9*100</f>
        <v>101.01049523430576</v>
      </c>
      <c r="F9" s="14">
        <v>27492651.129999999</v>
      </c>
    </row>
    <row r="10" spans="1:11" ht="99.75" customHeight="1">
      <c r="A10" s="8" t="s">
        <v>276</v>
      </c>
      <c r="B10" s="9" t="s">
        <v>7</v>
      </c>
      <c r="C10" s="12">
        <v>85000</v>
      </c>
      <c r="D10" s="12">
        <v>84181.71</v>
      </c>
      <c r="E10" s="13">
        <f t="shared" si="0"/>
        <v>99.037305882352939</v>
      </c>
      <c r="F10" s="12">
        <v>13876.41</v>
      </c>
    </row>
    <row r="11" spans="1:11" ht="33.75" customHeight="1">
      <c r="A11" s="8" t="s">
        <v>278</v>
      </c>
      <c r="B11" s="9" t="s">
        <v>8</v>
      </c>
      <c r="C11" s="12">
        <v>104000</v>
      </c>
      <c r="D11" s="14">
        <v>87669.68</v>
      </c>
      <c r="E11" s="13">
        <f t="shared" si="0"/>
        <v>84.297769230769219</v>
      </c>
      <c r="F11" s="14">
        <v>147479.45000000001</v>
      </c>
      <c r="K11" s="15"/>
    </row>
    <row r="12" spans="1:11" ht="78.75" customHeight="1">
      <c r="A12" s="8" t="s">
        <v>180</v>
      </c>
      <c r="B12" s="9" t="s">
        <v>9</v>
      </c>
      <c r="C12" s="12">
        <v>55000</v>
      </c>
      <c r="D12" s="14">
        <v>54456</v>
      </c>
      <c r="E12" s="13">
        <f t="shared" si="0"/>
        <v>99.010909090909095</v>
      </c>
      <c r="F12" s="14">
        <v>68078.5</v>
      </c>
    </row>
    <row r="13" spans="1:11" s="4" customFormat="1" ht="30">
      <c r="A13" s="8" t="s">
        <v>181</v>
      </c>
      <c r="B13" s="9" t="s">
        <v>10</v>
      </c>
      <c r="C13" s="12">
        <f>C14</f>
        <v>7927704.5599999996</v>
      </c>
      <c r="D13" s="12">
        <f>D14</f>
        <v>7900700.3400000008</v>
      </c>
      <c r="E13" s="13">
        <f>D13/C13*100</f>
        <v>99.659368991419655</v>
      </c>
      <c r="F13" s="12">
        <f>F14</f>
        <v>6846610.6100000003</v>
      </c>
    </row>
    <row r="14" spans="1:11" ht="30">
      <c r="A14" s="8" t="s">
        <v>182</v>
      </c>
      <c r="B14" s="9" t="s">
        <v>11</v>
      </c>
      <c r="C14" s="12">
        <f t="shared" ref="C14:D14" si="1">C15+C16+C17+C18</f>
        <v>7927704.5599999996</v>
      </c>
      <c r="D14" s="12">
        <f t="shared" si="1"/>
        <v>7900700.3400000008</v>
      </c>
      <c r="E14" s="13">
        <f>D14/C14*100</f>
        <v>99.659368991419655</v>
      </c>
      <c r="F14" s="12">
        <f>F15+F16+F17+F18</f>
        <v>6846610.6100000003</v>
      </c>
    </row>
    <row r="15" spans="1:11" ht="68.25" customHeight="1">
      <c r="A15" s="8" t="s">
        <v>183</v>
      </c>
      <c r="B15" s="9" t="s">
        <v>12</v>
      </c>
      <c r="C15" s="12">
        <v>3631140.22</v>
      </c>
      <c r="D15" s="14">
        <v>3596265.73</v>
      </c>
      <c r="E15" s="13">
        <f t="shared" ref="E15:E18" si="2">D15/C15*100</f>
        <v>99.03957192818072</v>
      </c>
      <c r="F15" s="14">
        <v>3050612.27</v>
      </c>
    </row>
    <row r="16" spans="1:11" ht="85.5" customHeight="1">
      <c r="A16" s="8" t="s">
        <v>184</v>
      </c>
      <c r="B16" s="9" t="s">
        <v>13</v>
      </c>
      <c r="C16" s="12">
        <v>24673.73</v>
      </c>
      <c r="D16" s="14">
        <v>26433.5</v>
      </c>
      <c r="E16" s="13">
        <f t="shared" si="2"/>
        <v>107.1321603989344</v>
      </c>
      <c r="F16" s="14">
        <v>29379.42</v>
      </c>
    </row>
    <row r="17" spans="1:6" ht="69.75" customHeight="1">
      <c r="A17" s="8" t="s">
        <v>185</v>
      </c>
      <c r="B17" s="9" t="s">
        <v>14</v>
      </c>
      <c r="C17" s="12">
        <v>4788353.32</v>
      </c>
      <c r="D17" s="14">
        <v>4804623.2300000004</v>
      </c>
      <c r="E17" s="13">
        <f t="shared" si="2"/>
        <v>100.3397808998773</v>
      </c>
      <c r="F17" s="14">
        <v>4450129.13</v>
      </c>
    </row>
    <row r="18" spans="1:6" ht="67.5" customHeight="1">
      <c r="A18" s="8" t="s">
        <v>186</v>
      </c>
      <c r="B18" s="9" t="s">
        <v>15</v>
      </c>
      <c r="C18" s="16">
        <v>-516462.71</v>
      </c>
      <c r="D18" s="17">
        <v>-526622.12</v>
      </c>
      <c r="E18" s="13">
        <f t="shared" si="2"/>
        <v>101.96711394710374</v>
      </c>
      <c r="F18" s="17">
        <v>-683510.21</v>
      </c>
    </row>
    <row r="19" spans="1:6" s="4" customFormat="1">
      <c r="A19" s="8" t="s">
        <v>187</v>
      </c>
      <c r="B19" s="9" t="s">
        <v>16</v>
      </c>
      <c r="C19" s="12">
        <f>C20+C21+C22+C23+C24</f>
        <v>4195000</v>
      </c>
      <c r="D19" s="12">
        <f>D20+D21+D22+D23+D24</f>
        <v>3613891.3400000003</v>
      </c>
      <c r="E19" s="13">
        <f>D19/C19*100</f>
        <v>86.147588557806927</v>
      </c>
      <c r="F19" s="12">
        <f>F20+F21+F22+F24</f>
        <v>3792883.4499999997</v>
      </c>
    </row>
    <row r="20" spans="1:6">
      <c r="A20" s="8" t="s">
        <v>188</v>
      </c>
      <c r="B20" s="9" t="s">
        <v>17</v>
      </c>
      <c r="C20" s="12">
        <v>3799879.44</v>
      </c>
      <c r="D20" s="14">
        <v>3167280.37</v>
      </c>
      <c r="E20" s="13">
        <f t="shared" ref="E20:E98" si="3">D20/C20*100</f>
        <v>83.352127876983388</v>
      </c>
      <c r="F20" s="14">
        <v>3448985.76</v>
      </c>
    </row>
    <row r="21" spans="1:6" ht="37.5" customHeight="1">
      <c r="A21" s="8" t="s">
        <v>189</v>
      </c>
      <c r="B21" s="9" t="s">
        <v>18</v>
      </c>
      <c r="C21" s="18">
        <v>120.56</v>
      </c>
      <c r="D21" s="19">
        <v>120.56</v>
      </c>
      <c r="E21" s="13">
        <f t="shared" si="3"/>
        <v>100</v>
      </c>
      <c r="F21" s="19">
        <v>589.32000000000005</v>
      </c>
    </row>
    <row r="22" spans="1:6">
      <c r="A22" s="8" t="s">
        <v>190</v>
      </c>
      <c r="B22" s="9" t="s">
        <v>19</v>
      </c>
      <c r="C22" s="20">
        <v>25000</v>
      </c>
      <c r="D22" s="21">
        <v>24759.16</v>
      </c>
      <c r="E22" s="13">
        <f t="shared" si="3"/>
        <v>99.036639999999991</v>
      </c>
      <c r="F22" s="21">
        <v>8085.95</v>
      </c>
    </row>
    <row r="23" spans="1:6" ht="30">
      <c r="A23" s="8" t="s">
        <v>191</v>
      </c>
      <c r="B23" s="9" t="s">
        <v>20</v>
      </c>
      <c r="C23" s="20">
        <v>0</v>
      </c>
      <c r="D23" s="19">
        <v>0</v>
      </c>
      <c r="E23" s="13"/>
      <c r="F23" s="19">
        <v>0</v>
      </c>
    </row>
    <row r="24" spans="1:6" ht="30">
      <c r="A24" s="8" t="s">
        <v>192</v>
      </c>
      <c r="B24" s="9" t="s">
        <v>21</v>
      </c>
      <c r="C24" s="22">
        <f>C25</f>
        <v>370000</v>
      </c>
      <c r="D24" s="22">
        <f>D25</f>
        <v>421731.25</v>
      </c>
      <c r="E24" s="13">
        <f t="shared" si="3"/>
        <v>113.98141891891891</v>
      </c>
      <c r="F24" s="22">
        <f>F25</f>
        <v>335222.42</v>
      </c>
    </row>
    <row r="25" spans="1:6" ht="31.5" customHeight="1">
      <c r="A25" s="8" t="s">
        <v>193</v>
      </c>
      <c r="B25" s="9" t="s">
        <v>22</v>
      </c>
      <c r="C25" s="20">
        <v>370000</v>
      </c>
      <c r="D25" s="19">
        <v>421731.25</v>
      </c>
      <c r="E25" s="13">
        <f t="shared" si="3"/>
        <v>113.98141891891891</v>
      </c>
      <c r="F25" s="19">
        <v>335222.42</v>
      </c>
    </row>
    <row r="26" spans="1:6" hidden="1">
      <c r="A26" s="8" t="s">
        <v>23</v>
      </c>
      <c r="B26" s="9" t="s">
        <v>24</v>
      </c>
      <c r="C26" s="12">
        <f>C27</f>
        <v>0</v>
      </c>
      <c r="D26" s="12">
        <f t="shared" ref="D26:F27" si="4">D27</f>
        <v>0</v>
      </c>
      <c r="E26" s="23" t="e">
        <f t="shared" si="3"/>
        <v>#DIV/0!</v>
      </c>
      <c r="F26" s="12">
        <f t="shared" si="4"/>
        <v>0</v>
      </c>
    </row>
    <row r="27" spans="1:6" hidden="1">
      <c r="A27" s="8" t="s">
        <v>25</v>
      </c>
      <c r="B27" s="9" t="s">
        <v>26</v>
      </c>
      <c r="C27" s="12">
        <f>C28</f>
        <v>0</v>
      </c>
      <c r="D27" s="12"/>
      <c r="E27" s="23" t="e">
        <f t="shared" si="3"/>
        <v>#DIV/0!</v>
      </c>
      <c r="F27" s="12">
        <f t="shared" si="4"/>
        <v>0</v>
      </c>
    </row>
    <row r="28" spans="1:6" ht="45" hidden="1">
      <c r="A28" s="8" t="s">
        <v>27</v>
      </c>
      <c r="B28" s="9" t="s">
        <v>28</v>
      </c>
      <c r="C28" s="12">
        <v>0</v>
      </c>
      <c r="D28" s="14">
        <v>0</v>
      </c>
      <c r="E28" s="23" t="e">
        <f t="shared" si="3"/>
        <v>#DIV/0!</v>
      </c>
      <c r="F28" s="14">
        <v>0</v>
      </c>
    </row>
    <row r="29" spans="1:6" s="4" customFormat="1" ht="30">
      <c r="A29" s="8" t="s">
        <v>194</v>
      </c>
      <c r="B29" s="9" t="s">
        <v>29</v>
      </c>
      <c r="C29" s="12">
        <f>C30</f>
        <v>508000</v>
      </c>
      <c r="D29" s="16">
        <f>D30</f>
        <v>508354.96</v>
      </c>
      <c r="E29" s="13">
        <f t="shared" si="3"/>
        <v>100.06987401574803</v>
      </c>
      <c r="F29" s="12">
        <f>F30</f>
        <v>129373</v>
      </c>
    </row>
    <row r="30" spans="1:6">
      <c r="A30" s="8" t="s">
        <v>195</v>
      </c>
      <c r="B30" s="9" t="s">
        <v>30</v>
      </c>
      <c r="C30" s="12">
        <v>508000</v>
      </c>
      <c r="D30" s="17">
        <v>508354.96</v>
      </c>
      <c r="E30" s="13">
        <f t="shared" si="3"/>
        <v>100.06987401574803</v>
      </c>
      <c r="F30" s="17">
        <v>129373</v>
      </c>
    </row>
    <row r="31" spans="1:6" s="4" customFormat="1">
      <c r="A31" s="8" t="s">
        <v>196</v>
      </c>
      <c r="B31" s="9" t="s">
        <v>31</v>
      </c>
      <c r="C31" s="12">
        <f>C32+C34</f>
        <v>1600000</v>
      </c>
      <c r="D31" s="12">
        <f>D32+D34</f>
        <v>1637871.84</v>
      </c>
      <c r="E31" s="13">
        <f t="shared" si="3"/>
        <v>102.36699</v>
      </c>
      <c r="F31" s="12">
        <f>F32+F34</f>
        <v>1277379.3</v>
      </c>
    </row>
    <row r="32" spans="1:6" ht="37.5" customHeight="1">
      <c r="A32" s="8" t="s">
        <v>197</v>
      </c>
      <c r="B32" s="9" t="s">
        <v>32</v>
      </c>
      <c r="C32" s="12">
        <f>C33</f>
        <v>1600000</v>
      </c>
      <c r="D32" s="12">
        <f>D33</f>
        <v>1637871.84</v>
      </c>
      <c r="E32" s="13">
        <f t="shared" si="3"/>
        <v>102.36699</v>
      </c>
      <c r="F32" s="12">
        <f>F33</f>
        <v>1277379.3</v>
      </c>
    </row>
    <row r="33" spans="1:6" ht="63" customHeight="1">
      <c r="A33" s="8" t="s">
        <v>198</v>
      </c>
      <c r="B33" s="9" t="s">
        <v>33</v>
      </c>
      <c r="C33" s="12">
        <v>1600000</v>
      </c>
      <c r="D33" s="14">
        <v>1637871.84</v>
      </c>
      <c r="E33" s="13">
        <f t="shared" si="3"/>
        <v>102.36699</v>
      </c>
      <c r="F33" s="14">
        <v>1277379.3</v>
      </c>
    </row>
    <row r="34" spans="1:6" ht="30" hidden="1">
      <c r="A34" s="8" t="s">
        <v>34</v>
      </c>
      <c r="B34" s="9" t="s">
        <v>35</v>
      </c>
      <c r="C34" s="20">
        <v>0</v>
      </c>
      <c r="D34" s="14"/>
      <c r="E34" s="23" t="e">
        <f t="shared" si="3"/>
        <v>#DIV/0!</v>
      </c>
      <c r="F34" s="14">
        <v>0</v>
      </c>
    </row>
    <row r="35" spans="1:6" ht="30">
      <c r="A35" s="8" t="s">
        <v>199</v>
      </c>
      <c r="B35" s="9" t="s">
        <v>36</v>
      </c>
      <c r="C35" s="12">
        <f>C36+C37+C40+C42</f>
        <v>0</v>
      </c>
      <c r="D35" s="12">
        <f>D36+D37+D40+D42</f>
        <v>0</v>
      </c>
      <c r="E35" s="23" t="e">
        <f t="shared" si="3"/>
        <v>#DIV/0!</v>
      </c>
      <c r="F35" s="12">
        <f>F36+F37+F40+F42</f>
        <v>0.9</v>
      </c>
    </row>
    <row r="36" spans="1:6" ht="45" hidden="1">
      <c r="A36" s="8" t="s">
        <v>37</v>
      </c>
      <c r="B36" s="9" t="s">
        <v>38</v>
      </c>
      <c r="C36" s="12">
        <v>0</v>
      </c>
      <c r="D36" s="14">
        <v>0</v>
      </c>
      <c r="E36" s="23" t="e">
        <f t="shared" si="3"/>
        <v>#DIV/0!</v>
      </c>
      <c r="F36" s="14">
        <v>0</v>
      </c>
    </row>
    <row r="37" spans="1:6">
      <c r="A37" s="8" t="s">
        <v>200</v>
      </c>
      <c r="B37" s="9" t="s">
        <v>39</v>
      </c>
      <c r="C37" s="12">
        <f>C38+C39</f>
        <v>0</v>
      </c>
      <c r="D37" s="12">
        <f>D38+D39</f>
        <v>0</v>
      </c>
      <c r="E37" s="23" t="e">
        <f t="shared" si="3"/>
        <v>#DIV/0!</v>
      </c>
      <c r="F37" s="12">
        <f>F38+F39</f>
        <v>0.9</v>
      </c>
    </row>
    <row r="38" spans="1:6">
      <c r="A38" s="8" t="s">
        <v>201</v>
      </c>
      <c r="B38" s="9" t="s">
        <v>40</v>
      </c>
      <c r="C38" s="12">
        <v>0</v>
      </c>
      <c r="D38" s="14">
        <v>0</v>
      </c>
      <c r="E38" s="23" t="e">
        <f t="shared" si="3"/>
        <v>#DIV/0!</v>
      </c>
      <c r="F38" s="14">
        <v>0.9</v>
      </c>
    </row>
    <row r="39" spans="1:6" ht="18.75" hidden="1" customHeight="1">
      <c r="A39" s="8" t="s">
        <v>41</v>
      </c>
      <c r="B39" s="9" t="s">
        <v>42</v>
      </c>
      <c r="C39" s="12">
        <v>0</v>
      </c>
      <c r="D39" s="14">
        <v>0</v>
      </c>
      <c r="E39" s="23" t="e">
        <f t="shared" si="3"/>
        <v>#DIV/0!</v>
      </c>
      <c r="F39" s="14">
        <v>0</v>
      </c>
    </row>
    <row r="40" spans="1:6" ht="30" hidden="1">
      <c r="A40" s="8" t="s">
        <v>43</v>
      </c>
      <c r="B40" s="9" t="s">
        <v>44</v>
      </c>
      <c r="C40" s="12">
        <f>C41</f>
        <v>0</v>
      </c>
      <c r="D40" s="12">
        <f>D41</f>
        <v>0</v>
      </c>
      <c r="E40" s="23" t="e">
        <f t="shared" si="3"/>
        <v>#DIV/0!</v>
      </c>
      <c r="F40" s="12">
        <f>F41</f>
        <v>0</v>
      </c>
    </row>
    <row r="41" spans="1:6" hidden="1">
      <c r="A41" s="8" t="s">
        <v>45</v>
      </c>
      <c r="B41" s="9" t="s">
        <v>46</v>
      </c>
      <c r="C41" s="12">
        <v>0</v>
      </c>
      <c r="D41" s="14">
        <v>0</v>
      </c>
      <c r="E41" s="23" t="e">
        <f t="shared" si="3"/>
        <v>#DIV/0!</v>
      </c>
      <c r="F41" s="14">
        <v>0</v>
      </c>
    </row>
    <row r="42" spans="1:6" hidden="1">
      <c r="A42" s="24" t="s">
        <v>47</v>
      </c>
      <c r="B42" s="25" t="s">
        <v>48</v>
      </c>
      <c r="C42" s="26">
        <f>C43+C44</f>
        <v>0</v>
      </c>
      <c r="D42" s="26">
        <f>D43+D44</f>
        <v>0</v>
      </c>
      <c r="E42" s="23" t="e">
        <f t="shared" si="3"/>
        <v>#DIV/0!</v>
      </c>
      <c r="F42" s="26">
        <f>F43+F44</f>
        <v>0</v>
      </c>
    </row>
    <row r="43" spans="1:6" ht="60" hidden="1">
      <c r="A43" s="24" t="s">
        <v>49</v>
      </c>
      <c r="B43" s="25" t="s">
        <v>50</v>
      </c>
      <c r="C43" s="27">
        <v>0</v>
      </c>
      <c r="D43" s="14">
        <v>0</v>
      </c>
      <c r="E43" s="23" t="e">
        <f t="shared" si="3"/>
        <v>#DIV/0!</v>
      </c>
      <c r="F43" s="14">
        <v>0</v>
      </c>
    </row>
    <row r="44" spans="1:6" ht="30" hidden="1">
      <c r="A44" s="24" t="s">
        <v>51</v>
      </c>
      <c r="B44" s="25" t="s">
        <v>52</v>
      </c>
      <c r="C44" s="28">
        <v>0</v>
      </c>
      <c r="D44" s="14">
        <v>0</v>
      </c>
      <c r="E44" s="23" t="e">
        <f t="shared" si="3"/>
        <v>#DIV/0!</v>
      </c>
      <c r="F44" s="14">
        <v>0</v>
      </c>
    </row>
    <row r="45" spans="1:6">
      <c r="A45" s="29"/>
      <c r="B45" s="30" t="s">
        <v>53</v>
      </c>
      <c r="C45" s="26">
        <f>C8+C19+C26+C29+C31+C35+C13</f>
        <v>42120204.560000002</v>
      </c>
      <c r="D45" s="26">
        <f>D8+D19+D26+D29+D31+D35+D13</f>
        <v>41811982.330000006</v>
      </c>
      <c r="E45" s="13">
        <f t="shared" si="3"/>
        <v>99.268231877741869</v>
      </c>
      <c r="F45" s="26">
        <f>F8+F19+F26+F29+F31+F35+F13</f>
        <v>39768332.75</v>
      </c>
    </row>
    <row r="46" spans="1:6" s="4" customFormat="1" ht="30">
      <c r="A46" s="8" t="s">
        <v>202</v>
      </c>
      <c r="B46" s="9" t="s">
        <v>54</v>
      </c>
      <c r="C46" s="12">
        <f>C49+C47+C60</f>
        <v>3277571.51</v>
      </c>
      <c r="D46" s="12">
        <f>D49+D47+D60</f>
        <v>3395302.59</v>
      </c>
      <c r="E46" s="13">
        <f t="shared" si="3"/>
        <v>103.59202170389869</v>
      </c>
      <c r="F46" s="12">
        <f>F49+F47+F60+F54</f>
        <v>4076948.45</v>
      </c>
    </row>
    <row r="47" spans="1:6" ht="30" hidden="1">
      <c r="A47" s="8" t="s">
        <v>55</v>
      </c>
      <c r="B47" s="9" t="s">
        <v>56</v>
      </c>
      <c r="C47" s="14">
        <f>C48</f>
        <v>0</v>
      </c>
      <c r="D47" s="14"/>
      <c r="E47" s="23" t="e">
        <f t="shared" si="3"/>
        <v>#DIV/0!</v>
      </c>
      <c r="F47" s="14">
        <f>F48</f>
        <v>0</v>
      </c>
    </row>
    <row r="48" spans="1:6" ht="30" hidden="1">
      <c r="A48" s="8" t="s">
        <v>57</v>
      </c>
      <c r="B48" s="9" t="s">
        <v>58</v>
      </c>
      <c r="C48" s="12"/>
      <c r="D48" s="14"/>
      <c r="E48" s="23" t="e">
        <f t="shared" si="3"/>
        <v>#DIV/0!</v>
      </c>
      <c r="F48" s="14"/>
    </row>
    <row r="49" spans="1:6" ht="30">
      <c r="A49" s="8" t="s">
        <v>203</v>
      </c>
      <c r="B49" s="9" t="s">
        <v>59</v>
      </c>
      <c r="C49" s="12">
        <f>C50+C57+C59</f>
        <v>2992571.51</v>
      </c>
      <c r="D49" s="12">
        <f>D50+D57+D59+D54</f>
        <v>3104436.4</v>
      </c>
      <c r="E49" s="13">
        <f t="shared" si="3"/>
        <v>103.73808577760603</v>
      </c>
      <c r="F49" s="12">
        <f>F50+F57</f>
        <v>3867091.9400000004</v>
      </c>
    </row>
    <row r="50" spans="1:6" ht="54.75" customHeight="1">
      <c r="A50" s="8" t="s">
        <v>204</v>
      </c>
      <c r="B50" s="9" t="s">
        <v>60</v>
      </c>
      <c r="C50" s="12">
        <f>C52+C53+C51</f>
        <v>2642000</v>
      </c>
      <c r="D50" s="12">
        <f>D52+D53+D51</f>
        <v>2753948.73</v>
      </c>
      <c r="E50" s="13">
        <f t="shared" si="3"/>
        <v>104.23727214231641</v>
      </c>
      <c r="F50" s="12">
        <f>F52+F53+F51</f>
        <v>3753149.45</v>
      </c>
    </row>
    <row r="51" spans="1:6" ht="99" customHeight="1">
      <c r="A51" s="8" t="s">
        <v>205</v>
      </c>
      <c r="B51" s="9" t="s">
        <v>61</v>
      </c>
      <c r="C51" s="12">
        <v>2037000</v>
      </c>
      <c r="D51" s="12">
        <v>2083798.02</v>
      </c>
      <c r="E51" s="13">
        <f>D51/C51*100</f>
        <v>102.29739911634756</v>
      </c>
      <c r="F51" s="12">
        <v>3016365.49</v>
      </c>
    </row>
    <row r="52" spans="1:6" hidden="1">
      <c r="A52" s="8"/>
      <c r="B52" s="9"/>
      <c r="C52" s="12">
        <v>0</v>
      </c>
      <c r="D52" s="12"/>
      <c r="E52" s="13" t="e">
        <f t="shared" si="3"/>
        <v>#DIV/0!</v>
      </c>
      <c r="F52" s="12">
        <v>0</v>
      </c>
    </row>
    <row r="53" spans="1:6" ht="84.75" customHeight="1">
      <c r="A53" s="8" t="s">
        <v>206</v>
      </c>
      <c r="B53" s="9" t="s">
        <v>62</v>
      </c>
      <c r="C53" s="12">
        <v>605000</v>
      </c>
      <c r="D53" s="12">
        <v>670150.71</v>
      </c>
      <c r="E53" s="13">
        <f t="shared" si="3"/>
        <v>110.76871239669421</v>
      </c>
      <c r="F53" s="12">
        <v>736783.96</v>
      </c>
    </row>
    <row r="54" spans="1:6" ht="75">
      <c r="A54" s="8" t="s">
        <v>207</v>
      </c>
      <c r="B54" s="31" t="s">
        <v>175</v>
      </c>
      <c r="C54" s="16">
        <f t="shared" ref="C54:E54" si="5">C55</f>
        <v>0</v>
      </c>
      <c r="D54" s="12">
        <f t="shared" si="5"/>
        <v>9.66</v>
      </c>
      <c r="E54" s="13">
        <f t="shared" si="5"/>
        <v>0</v>
      </c>
      <c r="F54" s="13">
        <f>F55</f>
        <v>0</v>
      </c>
    </row>
    <row r="55" spans="1:6" ht="60" hidden="1">
      <c r="A55" s="8" t="s">
        <v>174</v>
      </c>
      <c r="B55" s="9" t="s">
        <v>176</v>
      </c>
      <c r="C55" s="12">
        <f>C56</f>
        <v>0</v>
      </c>
      <c r="D55" s="12">
        <f>D56</f>
        <v>9.66</v>
      </c>
      <c r="E55" s="13">
        <f>E56</f>
        <v>0</v>
      </c>
      <c r="F55" s="13">
        <f>F56</f>
        <v>0</v>
      </c>
    </row>
    <row r="56" spans="1:6" ht="60">
      <c r="A56" s="8" t="s">
        <v>208</v>
      </c>
      <c r="B56" s="9" t="s">
        <v>176</v>
      </c>
      <c r="C56" s="16">
        <v>0</v>
      </c>
      <c r="D56" s="12">
        <v>9.66</v>
      </c>
      <c r="E56" s="13">
        <v>0</v>
      </c>
      <c r="F56" s="13">
        <v>0</v>
      </c>
    </row>
    <row r="57" spans="1:6" ht="81.75" customHeight="1">
      <c r="A57" s="8" t="s">
        <v>209</v>
      </c>
      <c r="B57" s="9" t="s">
        <v>63</v>
      </c>
      <c r="C57" s="12">
        <f>C58</f>
        <v>35571.51</v>
      </c>
      <c r="D57" s="16">
        <f>D58</f>
        <v>35445.03</v>
      </c>
      <c r="E57" s="13">
        <f t="shared" si="3"/>
        <v>99.64443454888476</v>
      </c>
      <c r="F57" s="12">
        <f>F58</f>
        <v>113942.49</v>
      </c>
    </row>
    <row r="58" spans="1:6" ht="70.5" customHeight="1">
      <c r="A58" s="8" t="s">
        <v>210</v>
      </c>
      <c r="B58" s="9" t="s">
        <v>64</v>
      </c>
      <c r="C58" s="12">
        <v>35571.51</v>
      </c>
      <c r="D58" s="17">
        <v>35445.03</v>
      </c>
      <c r="E58" s="13">
        <f t="shared" si="3"/>
        <v>99.64443454888476</v>
      </c>
      <c r="F58" s="14">
        <v>113942.49</v>
      </c>
    </row>
    <row r="59" spans="1:6" ht="36.75" customHeight="1">
      <c r="A59" s="8" t="s">
        <v>211</v>
      </c>
      <c r="B59" s="9" t="s">
        <v>163</v>
      </c>
      <c r="C59" s="12">
        <v>315000</v>
      </c>
      <c r="D59" s="17">
        <v>315032.98</v>
      </c>
      <c r="E59" s="13">
        <f t="shared" si="3"/>
        <v>100.01046984126984</v>
      </c>
      <c r="F59" s="17">
        <v>0</v>
      </c>
    </row>
    <row r="60" spans="1:6" ht="81" customHeight="1">
      <c r="A60" s="8" t="s">
        <v>212</v>
      </c>
      <c r="B60" s="9" t="s">
        <v>65</v>
      </c>
      <c r="C60" s="12">
        <v>285000</v>
      </c>
      <c r="D60" s="14">
        <v>290866.19</v>
      </c>
      <c r="E60" s="13">
        <f t="shared" si="3"/>
        <v>102.05831228070174</v>
      </c>
      <c r="F60" s="14">
        <v>209856.51</v>
      </c>
    </row>
    <row r="61" spans="1:6" s="4" customFormat="1">
      <c r="A61" s="8" t="s">
        <v>213</v>
      </c>
      <c r="B61" s="9" t="s">
        <v>66</v>
      </c>
      <c r="C61" s="12">
        <f>C62+C63+C64+C65+C66</f>
        <v>78152.639999999999</v>
      </c>
      <c r="D61" s="12">
        <f>D62+D63+D64+D65+D66</f>
        <v>23484.309999999998</v>
      </c>
      <c r="E61" s="13">
        <f t="shared" si="3"/>
        <v>30.04928560314789</v>
      </c>
      <c r="F61" s="12">
        <f>F62+F63+F64+F65+F66</f>
        <v>50385.41</v>
      </c>
    </row>
    <row r="62" spans="1:6" ht="30">
      <c r="A62" s="8" t="s">
        <v>214</v>
      </c>
      <c r="B62" s="9" t="s">
        <v>67</v>
      </c>
      <c r="C62" s="12">
        <v>27179.55</v>
      </c>
      <c r="D62" s="14">
        <v>5840.66</v>
      </c>
      <c r="E62" s="13">
        <f t="shared" si="3"/>
        <v>21.489171086349849</v>
      </c>
      <c r="F62" s="14">
        <v>15259.22</v>
      </c>
    </row>
    <row r="63" spans="1:6" ht="30" hidden="1">
      <c r="A63" s="8" t="s">
        <v>68</v>
      </c>
      <c r="B63" s="9" t="s">
        <v>69</v>
      </c>
      <c r="C63" s="13">
        <v>0</v>
      </c>
      <c r="D63" s="32">
        <v>0</v>
      </c>
      <c r="E63" s="23" t="e">
        <f t="shared" si="3"/>
        <v>#DIV/0!</v>
      </c>
      <c r="F63" s="32">
        <v>0</v>
      </c>
    </row>
    <row r="64" spans="1:6" hidden="1">
      <c r="A64" s="8" t="s">
        <v>70</v>
      </c>
      <c r="B64" s="9" t="s">
        <v>71</v>
      </c>
      <c r="C64" s="13">
        <v>0</v>
      </c>
      <c r="D64" s="32">
        <v>0</v>
      </c>
      <c r="E64" s="13"/>
      <c r="F64" s="32">
        <v>0</v>
      </c>
    </row>
    <row r="65" spans="1:6">
      <c r="A65" s="8" t="s">
        <v>215</v>
      </c>
      <c r="B65" s="9" t="s">
        <v>148</v>
      </c>
      <c r="C65" s="12">
        <v>50973.09</v>
      </c>
      <c r="D65" s="14">
        <v>8466.51</v>
      </c>
      <c r="E65" s="13">
        <f t="shared" si="3"/>
        <v>16.609764093171517</v>
      </c>
      <c r="F65" s="14">
        <v>35126.19</v>
      </c>
    </row>
    <row r="66" spans="1:6">
      <c r="A66" s="8" t="s">
        <v>216</v>
      </c>
      <c r="B66" s="9" t="s">
        <v>152</v>
      </c>
      <c r="C66" s="16">
        <v>0</v>
      </c>
      <c r="D66" s="14">
        <v>9177.14</v>
      </c>
      <c r="E66" s="13"/>
      <c r="F66" s="14">
        <v>0</v>
      </c>
    </row>
    <row r="67" spans="1:6" s="4" customFormat="1" ht="30">
      <c r="A67" s="8" t="s">
        <v>217</v>
      </c>
      <c r="B67" s="9" t="s">
        <v>72</v>
      </c>
      <c r="C67" s="12">
        <f>C68+C70+C69+C71</f>
        <v>11170530.880000001</v>
      </c>
      <c r="D67" s="12">
        <f>D68+D70+D69+D71</f>
        <v>11628168.699999999</v>
      </c>
      <c r="E67" s="13">
        <f t="shared" si="3"/>
        <v>104.09683143009222</v>
      </c>
      <c r="F67" s="12">
        <f>F68+F70+F69+F71</f>
        <v>9543753.6100000013</v>
      </c>
    </row>
    <row r="68" spans="1:6" ht="30">
      <c r="A68" s="8" t="s">
        <v>218</v>
      </c>
      <c r="B68" s="9" t="s">
        <v>73</v>
      </c>
      <c r="C68" s="12">
        <v>242810.2</v>
      </c>
      <c r="D68" s="12">
        <v>256910.2</v>
      </c>
      <c r="E68" s="13">
        <f t="shared" si="3"/>
        <v>105.80700481281265</v>
      </c>
      <c r="F68" s="12">
        <v>348805.75</v>
      </c>
    </row>
    <row r="69" spans="1:6" ht="30">
      <c r="A69" s="8" t="s">
        <v>219</v>
      </c>
      <c r="B69" s="25" t="s">
        <v>74</v>
      </c>
      <c r="C69" s="12">
        <v>846550</v>
      </c>
      <c r="D69" s="12">
        <v>771644.28</v>
      </c>
      <c r="E69" s="13">
        <f t="shared" si="3"/>
        <v>91.151648455495831</v>
      </c>
      <c r="F69" s="12">
        <v>743705.49</v>
      </c>
    </row>
    <row r="70" spans="1:6" ht="30">
      <c r="A70" s="8" t="s">
        <v>220</v>
      </c>
      <c r="B70" s="9" t="s">
        <v>75</v>
      </c>
      <c r="C70" s="12">
        <v>8016056.3499999996</v>
      </c>
      <c r="D70" s="14">
        <v>8534499.8900000006</v>
      </c>
      <c r="E70" s="13">
        <f t="shared" si="3"/>
        <v>106.46756356696521</v>
      </c>
      <c r="F70" s="14">
        <v>8236197.3200000003</v>
      </c>
    </row>
    <row r="71" spans="1:6" ht="30">
      <c r="A71" s="8" t="s">
        <v>221</v>
      </c>
      <c r="B71" s="9" t="s">
        <v>153</v>
      </c>
      <c r="C71" s="12">
        <v>2065114.33</v>
      </c>
      <c r="D71" s="14">
        <v>2065114.33</v>
      </c>
      <c r="E71" s="13">
        <f t="shared" si="3"/>
        <v>100</v>
      </c>
      <c r="F71" s="14">
        <v>215045.05</v>
      </c>
    </row>
    <row r="72" spans="1:6" s="4" customFormat="1" ht="21" customHeight="1">
      <c r="A72" s="8" t="s">
        <v>222</v>
      </c>
      <c r="B72" s="9" t="s">
        <v>76</v>
      </c>
      <c r="C72" s="12">
        <f>C73+C79+C83+C76+C85</f>
        <v>22001003.800000001</v>
      </c>
      <c r="D72" s="12">
        <f>D73+D79+D83+D76+D85</f>
        <v>2734261.02</v>
      </c>
      <c r="E72" s="13">
        <f t="shared" si="3"/>
        <v>12.427892130994495</v>
      </c>
      <c r="F72" s="12">
        <f>F73+F79+F83</f>
        <v>2475121.1300000004</v>
      </c>
    </row>
    <row r="73" spans="1:6" ht="69.75" customHeight="1">
      <c r="A73" s="8" t="s">
        <v>223</v>
      </c>
      <c r="B73" s="9" t="s">
        <v>167</v>
      </c>
      <c r="C73" s="12">
        <f>C74+C77</f>
        <v>19573073.140000001</v>
      </c>
      <c r="D73" s="12">
        <f>D74+D77</f>
        <v>192533</v>
      </c>
      <c r="E73" s="13">
        <f t="shared" si="3"/>
        <v>0.98366259923964083</v>
      </c>
      <c r="F73" s="12">
        <f>F74+F77</f>
        <v>1096150</v>
      </c>
    </row>
    <row r="74" spans="1:6" ht="84" customHeight="1">
      <c r="A74" s="8" t="s">
        <v>224</v>
      </c>
      <c r="B74" s="9" t="s">
        <v>77</v>
      </c>
      <c r="C74" s="12">
        <f>C75</f>
        <v>19573073.140000001</v>
      </c>
      <c r="D74" s="12">
        <f>D75</f>
        <v>192533</v>
      </c>
      <c r="E74" s="13">
        <f t="shared" si="3"/>
        <v>0.98366259923964083</v>
      </c>
      <c r="F74" s="12">
        <f>F75</f>
        <v>1096150</v>
      </c>
    </row>
    <row r="75" spans="1:6" ht="50.25" customHeight="1">
      <c r="A75" s="8" t="s">
        <v>225</v>
      </c>
      <c r="B75" s="9" t="s">
        <v>78</v>
      </c>
      <c r="C75" s="12">
        <v>19573073.140000001</v>
      </c>
      <c r="D75" s="14">
        <v>192533</v>
      </c>
      <c r="E75" s="13">
        <f t="shared" si="3"/>
        <v>0.98366259923964083</v>
      </c>
      <c r="F75" s="14">
        <v>1096150</v>
      </c>
    </row>
    <row r="76" spans="1:6" hidden="1">
      <c r="A76" s="33"/>
      <c r="B76" s="9"/>
      <c r="C76" s="12">
        <v>0</v>
      </c>
      <c r="D76" s="14"/>
      <c r="E76" s="13"/>
      <c r="F76" s="14"/>
    </row>
    <row r="77" spans="1:6" hidden="1">
      <c r="A77" s="8"/>
      <c r="B77" s="9"/>
      <c r="C77" s="12">
        <f>C78</f>
        <v>0</v>
      </c>
      <c r="D77" s="12">
        <f>D78</f>
        <v>0</v>
      </c>
      <c r="E77" s="23" t="e">
        <f t="shared" si="3"/>
        <v>#DIV/0!</v>
      </c>
      <c r="F77" s="12">
        <f>F78</f>
        <v>0</v>
      </c>
    </row>
    <row r="78" spans="1:6" hidden="1">
      <c r="A78" s="8"/>
      <c r="B78" s="9"/>
      <c r="C78" s="12">
        <v>0</v>
      </c>
      <c r="D78" s="14"/>
      <c r="E78" s="23" t="e">
        <f t="shared" si="3"/>
        <v>#DIV/0!</v>
      </c>
      <c r="F78" s="14">
        <v>0</v>
      </c>
    </row>
    <row r="79" spans="1:6" ht="51.75" customHeight="1">
      <c r="A79" s="8" t="s">
        <v>226</v>
      </c>
      <c r="B79" s="9" t="s">
        <v>80</v>
      </c>
      <c r="C79" s="12">
        <f>C81+C82+C80</f>
        <v>1836173.48</v>
      </c>
      <c r="D79" s="12">
        <f>D81+D82+D80</f>
        <v>1911182.67</v>
      </c>
      <c r="E79" s="13">
        <f t="shared" si="3"/>
        <v>104.08508187363648</v>
      </c>
      <c r="F79" s="12">
        <f>F81+F82+F80</f>
        <v>1080440.57</v>
      </c>
    </row>
    <row r="80" spans="1:6" ht="66.75" customHeight="1">
      <c r="A80" s="8" t="s">
        <v>227</v>
      </c>
      <c r="B80" s="9" t="s">
        <v>81</v>
      </c>
      <c r="C80" s="12">
        <v>1300000</v>
      </c>
      <c r="D80" s="12">
        <v>1306369.1599999999</v>
      </c>
      <c r="E80" s="13">
        <f t="shared" si="3"/>
        <v>100.48993538461536</v>
      </c>
      <c r="F80" s="12">
        <v>583147.51</v>
      </c>
    </row>
    <row r="81" spans="1:6" hidden="1">
      <c r="A81" s="8"/>
      <c r="B81" s="9"/>
      <c r="C81" s="12">
        <v>0</v>
      </c>
      <c r="D81" s="14">
        <v>0</v>
      </c>
      <c r="E81" s="13"/>
      <c r="F81" s="14">
        <v>0</v>
      </c>
    </row>
    <row r="82" spans="1:6" ht="49.5" customHeight="1">
      <c r="A82" s="8" t="s">
        <v>228</v>
      </c>
      <c r="B82" s="9" t="s">
        <v>82</v>
      </c>
      <c r="C82" s="12">
        <v>536173.48</v>
      </c>
      <c r="D82" s="14">
        <v>604813.51</v>
      </c>
      <c r="E82" s="13">
        <f t="shared" si="3"/>
        <v>112.80183234724701</v>
      </c>
      <c r="F82" s="14">
        <v>497293.06</v>
      </c>
    </row>
    <row r="83" spans="1:6" ht="69" customHeight="1">
      <c r="A83" s="8" t="s">
        <v>229</v>
      </c>
      <c r="B83" s="9" t="s">
        <v>83</v>
      </c>
      <c r="C83" s="14">
        <f>C84</f>
        <v>510000</v>
      </c>
      <c r="D83" s="14">
        <f>D84</f>
        <v>548788.17000000004</v>
      </c>
      <c r="E83" s="13">
        <f t="shared" si="3"/>
        <v>107.60552352941177</v>
      </c>
      <c r="F83" s="14">
        <f>F84</f>
        <v>298530.56</v>
      </c>
    </row>
    <row r="84" spans="1:6" ht="98.25" customHeight="1">
      <c r="A84" s="8" t="s">
        <v>230</v>
      </c>
      <c r="B84" s="9" t="s">
        <v>143</v>
      </c>
      <c r="C84" s="12">
        <v>510000</v>
      </c>
      <c r="D84" s="14">
        <v>548788.17000000004</v>
      </c>
      <c r="E84" s="13">
        <f t="shared" si="3"/>
        <v>107.60552352941177</v>
      </c>
      <c r="F84" s="14">
        <v>298530.56</v>
      </c>
    </row>
    <row r="85" spans="1:6" ht="57" customHeight="1">
      <c r="A85" s="8" t="s">
        <v>231</v>
      </c>
      <c r="B85" s="9" t="s">
        <v>166</v>
      </c>
      <c r="C85" s="12">
        <f>C86</f>
        <v>81757.179999999993</v>
      </c>
      <c r="D85" s="12">
        <f>D86</f>
        <v>81757.179999999993</v>
      </c>
      <c r="E85" s="13">
        <f t="shared" si="3"/>
        <v>100</v>
      </c>
      <c r="F85" s="16">
        <f t="shared" ref="F85" si="6">F86</f>
        <v>0</v>
      </c>
    </row>
    <row r="86" spans="1:6" ht="56.25" customHeight="1">
      <c r="A86" s="8" t="s">
        <v>232</v>
      </c>
      <c r="B86" s="9" t="s">
        <v>79</v>
      </c>
      <c r="C86" s="12">
        <v>81757.179999999993</v>
      </c>
      <c r="D86" s="14">
        <v>81757.179999999993</v>
      </c>
      <c r="E86" s="13">
        <f t="shared" si="3"/>
        <v>100</v>
      </c>
      <c r="F86" s="17">
        <v>0</v>
      </c>
    </row>
    <row r="87" spans="1:6" s="4" customFormat="1">
      <c r="A87" s="8" t="s">
        <v>233</v>
      </c>
      <c r="B87" s="9" t="s">
        <v>84</v>
      </c>
      <c r="C87" s="12">
        <f>C90+C91+C96+C99+C102+C97+C92+C101+C88+C89+C93+C98+C94+C100+C95</f>
        <v>3367207.03</v>
      </c>
      <c r="D87" s="12">
        <f>D90+D91+D96+D99+D102+D97+D92+D101+D88+D89+D93+D98+D94+D100+D95</f>
        <v>3563925.14</v>
      </c>
      <c r="E87" s="13">
        <f t="shared" si="3"/>
        <v>105.84217448607549</v>
      </c>
      <c r="F87" s="12">
        <f>F90+F91+F96+F99+F102+F97+F92+F101+F88+F89+F93+F98+F100+F95+F94</f>
        <v>5110351.83</v>
      </c>
    </row>
    <row r="88" spans="1:6" ht="30">
      <c r="A88" s="8" t="s">
        <v>234</v>
      </c>
      <c r="B88" s="9" t="s">
        <v>85</v>
      </c>
      <c r="C88" s="12">
        <v>5500</v>
      </c>
      <c r="D88" s="12">
        <v>5600</v>
      </c>
      <c r="E88" s="13">
        <f t="shared" si="3"/>
        <v>101.81818181818181</v>
      </c>
      <c r="F88" s="12">
        <v>100</v>
      </c>
    </row>
    <row r="89" spans="1:6" ht="30">
      <c r="A89" s="8" t="s">
        <v>235</v>
      </c>
      <c r="B89" s="9" t="s">
        <v>85</v>
      </c>
      <c r="C89" s="12">
        <v>2047.34</v>
      </c>
      <c r="D89" s="12">
        <v>1897.33</v>
      </c>
      <c r="E89" s="13">
        <f t="shared" si="3"/>
        <v>92.672931706506972</v>
      </c>
      <c r="F89" s="16">
        <v>0</v>
      </c>
    </row>
    <row r="90" spans="1:6" ht="54.75" customHeight="1">
      <c r="A90" s="8" t="s">
        <v>236</v>
      </c>
      <c r="B90" s="9" t="s">
        <v>86</v>
      </c>
      <c r="C90" s="12">
        <v>137000</v>
      </c>
      <c r="D90" s="14">
        <v>149017.37</v>
      </c>
      <c r="E90" s="13">
        <f t="shared" si="3"/>
        <v>108.77180291970802</v>
      </c>
      <c r="F90" s="22">
        <v>40000</v>
      </c>
    </row>
    <row r="91" spans="1:6" ht="46.5" customHeight="1">
      <c r="A91" s="8" t="s">
        <v>237</v>
      </c>
      <c r="B91" s="9" t="s">
        <v>87</v>
      </c>
      <c r="C91" s="12">
        <v>166500</v>
      </c>
      <c r="D91" s="34">
        <v>167000</v>
      </c>
      <c r="E91" s="13">
        <f t="shared" si="3"/>
        <v>100.30030030030031</v>
      </c>
      <c r="F91" s="22">
        <v>606500</v>
      </c>
    </row>
    <row r="92" spans="1:6" hidden="1">
      <c r="A92" s="8"/>
      <c r="B92" s="9"/>
      <c r="C92" s="12">
        <v>0</v>
      </c>
      <c r="D92" s="34"/>
      <c r="E92" s="23" t="e">
        <f t="shared" si="3"/>
        <v>#DIV/0!</v>
      </c>
      <c r="F92" s="34">
        <v>0</v>
      </c>
    </row>
    <row r="93" spans="1:6" ht="53.25" customHeight="1">
      <c r="A93" s="33" t="s">
        <v>238</v>
      </c>
      <c r="B93" s="9" t="s">
        <v>89</v>
      </c>
      <c r="C93" s="12">
        <v>20000</v>
      </c>
      <c r="D93" s="22">
        <v>20000</v>
      </c>
      <c r="E93" s="13">
        <f t="shared" si="3"/>
        <v>100</v>
      </c>
      <c r="F93" s="19">
        <v>24244.799999999999</v>
      </c>
    </row>
    <row r="94" spans="1:6" ht="70.5" customHeight="1">
      <c r="A94" s="33" t="s">
        <v>239</v>
      </c>
      <c r="B94" s="9" t="s">
        <v>90</v>
      </c>
      <c r="C94" s="12">
        <v>42300</v>
      </c>
      <c r="D94" s="22">
        <v>42300</v>
      </c>
      <c r="E94" s="13">
        <v>0</v>
      </c>
      <c r="F94" s="34">
        <v>12400</v>
      </c>
    </row>
    <row r="95" spans="1:6" ht="30">
      <c r="A95" s="33" t="s">
        <v>240</v>
      </c>
      <c r="B95" s="9" t="s">
        <v>88</v>
      </c>
      <c r="C95" s="12">
        <v>500</v>
      </c>
      <c r="D95" s="22">
        <v>1500</v>
      </c>
      <c r="E95" s="13">
        <f t="shared" si="3"/>
        <v>300</v>
      </c>
      <c r="F95" s="34">
        <v>1500</v>
      </c>
    </row>
    <row r="96" spans="1:6" ht="30" hidden="1">
      <c r="A96" s="35">
        <v>1.16350300500001E+16</v>
      </c>
      <c r="B96" s="9" t="s">
        <v>162</v>
      </c>
      <c r="C96" s="12">
        <v>0</v>
      </c>
      <c r="D96" s="14"/>
      <c r="E96" s="13" t="e">
        <f t="shared" si="3"/>
        <v>#DIV/0!</v>
      </c>
      <c r="F96" s="14">
        <v>0</v>
      </c>
    </row>
    <row r="97" spans="1:7" ht="35.25" customHeight="1">
      <c r="A97" s="8" t="s">
        <v>241</v>
      </c>
      <c r="B97" s="9" t="s">
        <v>91</v>
      </c>
      <c r="C97" s="12">
        <v>18500</v>
      </c>
      <c r="D97" s="14">
        <v>21500</v>
      </c>
      <c r="E97" s="13">
        <f t="shared" si="3"/>
        <v>116.21621621621621</v>
      </c>
      <c r="F97" s="14">
        <v>6000</v>
      </c>
    </row>
    <row r="98" spans="1:7" ht="70.5" customHeight="1">
      <c r="A98" s="8" t="s">
        <v>242</v>
      </c>
      <c r="B98" s="9" t="s">
        <v>92</v>
      </c>
      <c r="C98" s="12">
        <v>98159.69</v>
      </c>
      <c r="D98" s="14">
        <v>110600.4</v>
      </c>
      <c r="E98" s="13">
        <f t="shared" si="3"/>
        <v>112.6739499686684</v>
      </c>
      <c r="F98" s="14">
        <v>1502251.91</v>
      </c>
    </row>
    <row r="99" spans="1:7" ht="51.75" customHeight="1">
      <c r="A99" s="8" t="s">
        <v>243</v>
      </c>
      <c r="B99" s="9" t="s">
        <v>93</v>
      </c>
      <c r="C99" s="12">
        <v>2234000</v>
      </c>
      <c r="D99" s="14">
        <v>2396916.52</v>
      </c>
      <c r="E99" s="13">
        <f t="shared" ref="E99:E108" si="7">D99/C99*100</f>
        <v>107.29259265890778</v>
      </c>
      <c r="F99" s="14">
        <v>2408704.7000000002</v>
      </c>
    </row>
    <row r="100" spans="1:7" ht="30">
      <c r="A100" s="8" t="s">
        <v>244</v>
      </c>
      <c r="B100" s="9" t="s">
        <v>151</v>
      </c>
      <c r="C100" s="12">
        <v>1000</v>
      </c>
      <c r="D100" s="14">
        <v>1000</v>
      </c>
      <c r="E100" s="13">
        <f t="shared" si="7"/>
        <v>100</v>
      </c>
      <c r="F100" s="17">
        <v>0</v>
      </c>
    </row>
    <row r="101" spans="1:7" ht="65.25" customHeight="1">
      <c r="A101" s="8" t="s">
        <v>245</v>
      </c>
      <c r="B101" s="9" t="s">
        <v>94</v>
      </c>
      <c r="C101" s="12">
        <v>17400</v>
      </c>
      <c r="D101" s="14">
        <v>17400</v>
      </c>
      <c r="E101" s="13">
        <f t="shared" si="7"/>
        <v>100</v>
      </c>
      <c r="F101" s="14">
        <v>40951.21</v>
      </c>
    </row>
    <row r="102" spans="1:7" ht="47.25" customHeight="1">
      <c r="A102" s="8" t="s">
        <v>246</v>
      </c>
      <c r="B102" s="9" t="s">
        <v>95</v>
      </c>
      <c r="C102" s="12">
        <v>624300</v>
      </c>
      <c r="D102" s="14">
        <v>629193.52</v>
      </c>
      <c r="E102" s="13">
        <f t="shared" si="7"/>
        <v>100.78384110203429</v>
      </c>
      <c r="F102" s="14">
        <v>467699.21</v>
      </c>
    </row>
    <row r="103" spans="1:7" s="4" customFormat="1">
      <c r="A103" s="8" t="s">
        <v>247</v>
      </c>
      <c r="B103" s="9" t="s">
        <v>96</v>
      </c>
      <c r="C103" s="14">
        <f>C104+C105</f>
        <v>16000</v>
      </c>
      <c r="D103" s="14">
        <f>D104+D105</f>
        <v>15438.779999999999</v>
      </c>
      <c r="E103" s="13">
        <f t="shared" si="7"/>
        <v>96.492374999999996</v>
      </c>
      <c r="F103" s="14">
        <f>F104+F105</f>
        <v>150235.1</v>
      </c>
    </row>
    <row r="104" spans="1:7" ht="30">
      <c r="A104" s="8" t="s">
        <v>248</v>
      </c>
      <c r="B104" s="9" t="s">
        <v>97</v>
      </c>
      <c r="C104" s="13">
        <v>0</v>
      </c>
      <c r="D104" s="32">
        <v>-349.1</v>
      </c>
      <c r="E104" s="13"/>
      <c r="F104" s="14">
        <v>349.1</v>
      </c>
    </row>
    <row r="105" spans="1:7">
      <c r="A105" s="8" t="s">
        <v>249</v>
      </c>
      <c r="B105" s="9" t="s">
        <v>98</v>
      </c>
      <c r="C105" s="12">
        <v>16000</v>
      </c>
      <c r="D105" s="14">
        <v>15787.88</v>
      </c>
      <c r="E105" s="13">
        <f t="shared" si="7"/>
        <v>98.674250000000001</v>
      </c>
      <c r="F105" s="14">
        <v>149886</v>
      </c>
    </row>
    <row r="106" spans="1:7" ht="20.25" customHeight="1">
      <c r="A106" s="8"/>
      <c r="B106" s="9" t="s">
        <v>99</v>
      </c>
      <c r="C106" s="12">
        <f>C46+C61+C67+C72+C87+C103</f>
        <v>39910465.859999999</v>
      </c>
      <c r="D106" s="12">
        <f>D46+D61+D67+D72+D87+D103</f>
        <v>21360580.540000003</v>
      </c>
      <c r="E106" s="13">
        <f t="shared" si="7"/>
        <v>53.52125082911774</v>
      </c>
      <c r="F106" s="12">
        <f>F46+F61+F67+F72+F87+F103</f>
        <v>21406795.530000005</v>
      </c>
    </row>
    <row r="107" spans="1:7" ht="17.25" customHeight="1">
      <c r="A107" s="8"/>
      <c r="B107" s="9" t="s">
        <v>100</v>
      </c>
      <c r="C107" s="12">
        <f>C45+C106</f>
        <v>82030670.420000002</v>
      </c>
      <c r="D107" s="12">
        <f>D45+D106</f>
        <v>63172562.870000005</v>
      </c>
      <c r="E107" s="13">
        <f t="shared" si="7"/>
        <v>77.010906465294255</v>
      </c>
      <c r="F107" s="12">
        <f>F45+F106</f>
        <v>61175128.280000001</v>
      </c>
    </row>
    <row r="108" spans="1:7">
      <c r="A108" s="8" t="s">
        <v>250</v>
      </c>
      <c r="B108" s="9" t="s">
        <v>101</v>
      </c>
      <c r="C108" s="12">
        <f>C110+C113+C136+C152+C157+C161+C159</f>
        <v>227182631.73000002</v>
      </c>
      <c r="D108" s="12">
        <f>D110+D113+D136+D152+D157+D161+D159</f>
        <v>224616051.47999999</v>
      </c>
      <c r="E108" s="13">
        <f t="shared" si="7"/>
        <v>98.870256836776889</v>
      </c>
      <c r="F108" s="12">
        <f>F110+F113+F136+F152+F157+F161+F159</f>
        <v>225546867.19999996</v>
      </c>
    </row>
    <row r="109" spans="1:7">
      <c r="A109" s="8" t="s">
        <v>251</v>
      </c>
      <c r="B109" s="9" t="s">
        <v>102</v>
      </c>
      <c r="C109" s="12">
        <f>C110+C113+C136+C152</f>
        <v>227773472.08000001</v>
      </c>
      <c r="D109" s="12">
        <f>D110+D113+D136+D152</f>
        <v>225206891.82999998</v>
      </c>
      <c r="E109" s="36">
        <f>D109/C109*100</f>
        <v>98.873187370521094</v>
      </c>
      <c r="F109" s="12">
        <f>F110+F113+F136+F152</f>
        <v>225778051.99999997</v>
      </c>
    </row>
    <row r="110" spans="1:7">
      <c r="A110" s="8" t="s">
        <v>252</v>
      </c>
      <c r="B110" s="9" t="s">
        <v>103</v>
      </c>
      <c r="C110" s="12">
        <f>C111+C112</f>
        <v>105546400</v>
      </c>
      <c r="D110" s="12">
        <f>D111+D112</f>
        <v>105546400</v>
      </c>
      <c r="E110" s="36">
        <f>D110/C110*100</f>
        <v>100</v>
      </c>
      <c r="F110" s="12">
        <f>F111+F112</f>
        <v>105522759</v>
      </c>
      <c r="G110" s="2"/>
    </row>
    <row r="111" spans="1:7" ht="30">
      <c r="A111" s="8" t="s">
        <v>253</v>
      </c>
      <c r="B111" s="9" t="s">
        <v>104</v>
      </c>
      <c r="C111" s="12">
        <v>87764000</v>
      </c>
      <c r="D111" s="14">
        <v>87764000</v>
      </c>
      <c r="E111" s="36">
        <f>D111/C111*100</f>
        <v>100</v>
      </c>
      <c r="F111" s="14">
        <v>90565600</v>
      </c>
      <c r="G111" s="2"/>
    </row>
    <row r="112" spans="1:7" ht="30">
      <c r="A112" s="8" t="s">
        <v>254</v>
      </c>
      <c r="B112" s="9" t="s">
        <v>105</v>
      </c>
      <c r="C112" s="12">
        <v>17782400</v>
      </c>
      <c r="D112" s="14">
        <v>17782400</v>
      </c>
      <c r="E112" s="36">
        <f>D112/C112*100</f>
        <v>100</v>
      </c>
      <c r="F112" s="14">
        <v>14957159</v>
      </c>
      <c r="G112" s="2"/>
    </row>
    <row r="113" spans="1:6" s="4" customFormat="1" ht="30">
      <c r="A113" s="8" t="s">
        <v>255</v>
      </c>
      <c r="B113" s="9" t="s">
        <v>106</v>
      </c>
      <c r="C113" s="12">
        <f>C116+C120+C121+C123+C114+C115</f>
        <v>31212859.770000003</v>
      </c>
      <c r="D113" s="16">
        <f>D116+D120+D121+D123+D114+D115</f>
        <v>29011032.200000003</v>
      </c>
      <c r="E113" s="36">
        <f>D113/C113*100</f>
        <v>92.945767910326921</v>
      </c>
      <c r="F113" s="12">
        <f>F116+F120+F121+F123+F114+F115+F122</f>
        <v>30792582.540000003</v>
      </c>
    </row>
    <row r="114" spans="1:6" ht="45" hidden="1">
      <c r="A114" s="8" t="s">
        <v>107</v>
      </c>
      <c r="B114" s="9" t="s">
        <v>108</v>
      </c>
      <c r="C114" s="12">
        <v>0</v>
      </c>
      <c r="D114" s="12"/>
      <c r="E114" s="36" t="e">
        <f t="shared" ref="E114:E121" si="8">D114/C114*100</f>
        <v>#DIV/0!</v>
      </c>
      <c r="F114" s="12">
        <v>0</v>
      </c>
    </row>
    <row r="115" spans="1:6" ht="30" hidden="1">
      <c r="A115" s="8" t="s">
        <v>109</v>
      </c>
      <c r="B115" s="9" t="s">
        <v>110</v>
      </c>
      <c r="C115" s="12">
        <v>0</v>
      </c>
      <c r="D115" s="12"/>
      <c r="E115" s="36" t="e">
        <f t="shared" si="8"/>
        <v>#DIV/0!</v>
      </c>
      <c r="F115" s="12">
        <v>0</v>
      </c>
    </row>
    <row r="116" spans="1:6" ht="36" customHeight="1">
      <c r="A116" s="8" t="s">
        <v>275</v>
      </c>
      <c r="B116" s="9" t="s">
        <v>111</v>
      </c>
      <c r="C116" s="12">
        <f>C117+C118+C119</f>
        <v>10518207.140000001</v>
      </c>
      <c r="D116" s="16">
        <f>D117+D118+D119</f>
        <v>8881263.2000000011</v>
      </c>
      <c r="E116" s="36">
        <f t="shared" si="8"/>
        <v>84.437044087344347</v>
      </c>
      <c r="F116" s="12">
        <v>17518713.920000002</v>
      </c>
    </row>
    <row r="117" spans="1:6" ht="45" hidden="1">
      <c r="A117" s="8"/>
      <c r="B117" s="9" t="s">
        <v>158</v>
      </c>
      <c r="C117" s="12">
        <v>319579</v>
      </c>
      <c r="D117" s="16">
        <v>319578.93</v>
      </c>
      <c r="E117" s="36">
        <f t="shared" si="8"/>
        <v>99.999978096182787</v>
      </c>
      <c r="F117" s="12">
        <v>0</v>
      </c>
    </row>
    <row r="118" spans="1:6" ht="60" hidden="1">
      <c r="A118" s="8"/>
      <c r="B118" s="37" t="s">
        <v>154</v>
      </c>
      <c r="C118" s="12">
        <v>8637934</v>
      </c>
      <c r="D118" s="16">
        <v>8403156.1300000008</v>
      </c>
      <c r="E118" s="36">
        <f t="shared" si="8"/>
        <v>97.282013615755815</v>
      </c>
      <c r="F118" s="12">
        <v>14873787.539999999</v>
      </c>
    </row>
    <row r="119" spans="1:6" ht="45" hidden="1">
      <c r="A119" s="8"/>
      <c r="B119" s="37" t="s">
        <v>155</v>
      </c>
      <c r="C119" s="12">
        <v>1560694.14</v>
      </c>
      <c r="D119" s="17">
        <v>158528.14000000001</v>
      </c>
      <c r="E119" s="36">
        <f t="shared" si="8"/>
        <v>10.157540541543906</v>
      </c>
      <c r="F119" s="14">
        <v>0</v>
      </c>
    </row>
    <row r="120" spans="1:6" ht="51" customHeight="1">
      <c r="A120" s="8" t="s">
        <v>256</v>
      </c>
      <c r="B120" s="9" t="s">
        <v>144</v>
      </c>
      <c r="C120" s="12">
        <v>2141354.9</v>
      </c>
      <c r="D120" s="17">
        <v>1586128.22</v>
      </c>
      <c r="E120" s="36">
        <f t="shared" si="8"/>
        <v>74.071244332268321</v>
      </c>
      <c r="F120" s="17">
        <v>0</v>
      </c>
    </row>
    <row r="121" spans="1:6" ht="47.25" customHeight="1">
      <c r="A121" s="8" t="s">
        <v>257</v>
      </c>
      <c r="B121" s="9" t="s">
        <v>112</v>
      </c>
      <c r="C121" s="12">
        <v>1577</v>
      </c>
      <c r="D121" s="17">
        <v>1577</v>
      </c>
      <c r="E121" s="36">
        <f t="shared" si="8"/>
        <v>100</v>
      </c>
      <c r="F121" s="14">
        <v>1910</v>
      </c>
    </row>
    <row r="122" spans="1:6" ht="38.25" customHeight="1">
      <c r="A122" s="8" t="s">
        <v>258</v>
      </c>
      <c r="B122" s="9" t="s">
        <v>164</v>
      </c>
      <c r="C122" s="16">
        <v>0</v>
      </c>
      <c r="D122" s="17">
        <v>0</v>
      </c>
      <c r="E122" s="36">
        <v>0</v>
      </c>
      <c r="F122" s="14">
        <v>363705.3</v>
      </c>
    </row>
    <row r="123" spans="1:6">
      <c r="A123" s="8" t="s">
        <v>259</v>
      </c>
      <c r="B123" s="8" t="s">
        <v>113</v>
      </c>
      <c r="C123" s="12">
        <f>C125+C126+C127+C128+C130+C135+C129+C134</f>
        <v>18551720.73</v>
      </c>
      <c r="D123" s="12">
        <f>D125+D126+D127+D128+D130+D135+D129+D134</f>
        <v>18542063.780000001</v>
      </c>
      <c r="E123" s="36">
        <f>D123/C123*100</f>
        <v>99.947945798987888</v>
      </c>
      <c r="F123" s="12">
        <f>F125+F126+F127+F128+F129+F130+F132+F135+F134+F133+F124</f>
        <v>12908253.32</v>
      </c>
    </row>
    <row r="124" spans="1:6" ht="51.75" customHeight="1">
      <c r="A124" s="8"/>
      <c r="B124" s="8" t="s">
        <v>177</v>
      </c>
      <c r="C124" s="16">
        <v>0</v>
      </c>
      <c r="D124" s="16">
        <v>0</v>
      </c>
      <c r="E124" s="36">
        <v>0</v>
      </c>
      <c r="F124" s="12">
        <v>6535306.5</v>
      </c>
    </row>
    <row r="125" spans="1:6" ht="83.25" customHeight="1">
      <c r="A125" s="8"/>
      <c r="B125" s="8" t="s">
        <v>114</v>
      </c>
      <c r="C125" s="12">
        <v>420595.24</v>
      </c>
      <c r="D125" s="16">
        <v>420595.24</v>
      </c>
      <c r="E125" s="36">
        <f t="shared" ref="E125:E126" si="9">D125/C125*100</f>
        <v>100</v>
      </c>
      <c r="F125" s="12">
        <v>328414.26</v>
      </c>
    </row>
    <row r="126" spans="1:6" ht="99" customHeight="1">
      <c r="A126" s="8"/>
      <c r="B126" s="8" t="s">
        <v>134</v>
      </c>
      <c r="C126" s="12">
        <v>494054.47</v>
      </c>
      <c r="D126" s="16">
        <v>494054.47</v>
      </c>
      <c r="E126" s="36">
        <f t="shared" si="9"/>
        <v>100</v>
      </c>
      <c r="F126" s="12">
        <v>172961.56</v>
      </c>
    </row>
    <row r="127" spans="1:6" ht="54" customHeight="1">
      <c r="A127" s="8"/>
      <c r="B127" s="8" t="s">
        <v>147</v>
      </c>
      <c r="C127" s="12">
        <v>369600</v>
      </c>
      <c r="D127" s="16">
        <v>369600</v>
      </c>
      <c r="E127" s="36">
        <f t="shared" ref="E127:E135" si="10">D127/C127*100</f>
        <v>100</v>
      </c>
      <c r="F127" s="12">
        <v>369600</v>
      </c>
    </row>
    <row r="128" spans="1:6" ht="102" customHeight="1">
      <c r="A128" s="8"/>
      <c r="B128" s="8" t="s">
        <v>142</v>
      </c>
      <c r="C128" s="12">
        <v>2110171</v>
      </c>
      <c r="D128" s="16">
        <v>2110171</v>
      </c>
      <c r="E128" s="36">
        <f t="shared" si="10"/>
        <v>100</v>
      </c>
      <c r="F128" s="12">
        <v>1826525</v>
      </c>
    </row>
    <row r="129" spans="1:6" ht="68.25" customHeight="1">
      <c r="A129" s="8"/>
      <c r="B129" s="8" t="s">
        <v>133</v>
      </c>
      <c r="C129" s="12">
        <v>913733</v>
      </c>
      <c r="D129" s="16">
        <v>913733</v>
      </c>
      <c r="E129" s="36">
        <f t="shared" si="10"/>
        <v>100</v>
      </c>
      <c r="F129" s="12">
        <v>849306</v>
      </c>
    </row>
    <row r="130" spans="1:6" ht="69" customHeight="1">
      <c r="A130" s="8"/>
      <c r="B130" s="38" t="s">
        <v>168</v>
      </c>
      <c r="C130" s="12">
        <f>C131+C132+C133</f>
        <v>3200000</v>
      </c>
      <c r="D130" s="12">
        <f>D131+D132+D133</f>
        <v>3190343.05</v>
      </c>
      <c r="E130" s="36">
        <f t="shared" si="10"/>
        <v>99.698220312499998</v>
      </c>
      <c r="F130" s="16">
        <v>0</v>
      </c>
    </row>
    <row r="131" spans="1:6" ht="45">
      <c r="A131" s="8"/>
      <c r="B131" s="37" t="s">
        <v>156</v>
      </c>
      <c r="C131" s="39">
        <v>300000</v>
      </c>
      <c r="D131" s="16">
        <v>290450.45</v>
      </c>
      <c r="E131" s="36">
        <f t="shared" si="10"/>
        <v>96.816816666666668</v>
      </c>
      <c r="F131" s="16">
        <v>0</v>
      </c>
    </row>
    <row r="132" spans="1:6" ht="34.5" customHeight="1">
      <c r="A132" s="8"/>
      <c r="B132" s="37" t="s">
        <v>157</v>
      </c>
      <c r="C132" s="12">
        <v>200000</v>
      </c>
      <c r="D132" s="16">
        <v>199921.3</v>
      </c>
      <c r="E132" s="36">
        <f t="shared" si="10"/>
        <v>99.960650000000001</v>
      </c>
      <c r="F132" s="16">
        <v>0</v>
      </c>
    </row>
    <row r="133" spans="1:6" ht="64.5" customHeight="1">
      <c r="A133" s="8"/>
      <c r="B133" s="38" t="s">
        <v>161</v>
      </c>
      <c r="C133" s="12">
        <v>2700000</v>
      </c>
      <c r="D133" s="16">
        <v>2699971.3</v>
      </c>
      <c r="E133" s="36">
        <f t="shared" si="10"/>
        <v>99.998937037037024</v>
      </c>
      <c r="F133" s="12">
        <v>1430000</v>
      </c>
    </row>
    <row r="134" spans="1:6" ht="51.75" customHeight="1">
      <c r="A134" s="8"/>
      <c r="B134" s="8" t="s">
        <v>115</v>
      </c>
      <c r="C134" s="12">
        <v>1361567</v>
      </c>
      <c r="D134" s="16">
        <v>1361567</v>
      </c>
      <c r="E134" s="36">
        <f t="shared" si="10"/>
        <v>100</v>
      </c>
      <c r="F134" s="12">
        <v>1396140</v>
      </c>
    </row>
    <row r="135" spans="1:6" ht="75">
      <c r="A135" s="8"/>
      <c r="B135" s="8" t="s">
        <v>160</v>
      </c>
      <c r="C135" s="12">
        <v>9682000.0199999996</v>
      </c>
      <c r="D135" s="12">
        <v>9682000.0199999996</v>
      </c>
      <c r="E135" s="36">
        <f t="shared" si="10"/>
        <v>100</v>
      </c>
      <c r="F135" s="12">
        <v>0</v>
      </c>
    </row>
    <row r="136" spans="1:6" s="4" customFormat="1" ht="30">
      <c r="A136" s="8" t="s">
        <v>260</v>
      </c>
      <c r="B136" s="9" t="s">
        <v>116</v>
      </c>
      <c r="C136" s="12">
        <f>C137+C138+C149+C148+C147</f>
        <v>91014212.310000002</v>
      </c>
      <c r="D136" s="12">
        <f>D137+D138+D149+D148+D147</f>
        <v>90649459.63000001</v>
      </c>
      <c r="E136" s="36">
        <f>D136/C136*100</f>
        <v>99.599235470216868</v>
      </c>
      <c r="F136" s="12">
        <f>F137+F138+F149+F148+F147</f>
        <v>89299355.429999992</v>
      </c>
    </row>
    <row r="137" spans="1:6" ht="45" hidden="1">
      <c r="A137" s="8" t="s">
        <v>117</v>
      </c>
      <c r="B137" s="9" t="s">
        <v>118</v>
      </c>
      <c r="C137" s="12"/>
      <c r="D137" s="12"/>
      <c r="E137" s="36"/>
      <c r="F137" s="12">
        <v>0</v>
      </c>
    </row>
    <row r="138" spans="1:6" ht="30">
      <c r="A138" s="8" t="s">
        <v>261</v>
      </c>
      <c r="B138" s="9" t="s">
        <v>119</v>
      </c>
      <c r="C138" s="12">
        <f>C139+C140+C141+C142+C143+C145+C146+C144</f>
        <v>1770576.5</v>
      </c>
      <c r="D138" s="12">
        <f>D139+D140+D141+D142+D143+D145+D146+D144</f>
        <v>1752006.54</v>
      </c>
      <c r="E138" s="36">
        <f>D138/C138*100</f>
        <v>98.951191321018896</v>
      </c>
      <c r="F138" s="12">
        <f>F139+F140+F141+F142+F143+F145+F146</f>
        <v>1985295.83</v>
      </c>
    </row>
    <row r="139" spans="1:6" ht="52.5" customHeight="1">
      <c r="A139" s="8"/>
      <c r="B139" s="9" t="s">
        <v>145</v>
      </c>
      <c r="C139" s="12">
        <v>9027.6</v>
      </c>
      <c r="D139" s="16">
        <v>9027.6</v>
      </c>
      <c r="E139" s="36">
        <f t="shared" ref="E139:E158" si="11">D139/C139*100</f>
        <v>100</v>
      </c>
      <c r="F139" s="12">
        <v>9289.2000000000007</v>
      </c>
    </row>
    <row r="140" spans="1:6" ht="66" customHeight="1">
      <c r="A140" s="8"/>
      <c r="B140" s="9" t="s">
        <v>140</v>
      </c>
      <c r="C140" s="12">
        <v>392163.27</v>
      </c>
      <c r="D140" s="12">
        <v>392163.27</v>
      </c>
      <c r="E140" s="36">
        <f t="shared" si="11"/>
        <v>100</v>
      </c>
      <c r="F140" s="12">
        <v>389957</v>
      </c>
    </row>
    <row r="141" spans="1:6" ht="133.5" customHeight="1">
      <c r="A141" s="8"/>
      <c r="B141" s="9" t="s">
        <v>141</v>
      </c>
      <c r="C141" s="12">
        <v>494139</v>
      </c>
      <c r="D141" s="12">
        <v>494139</v>
      </c>
      <c r="E141" s="36">
        <f t="shared" si="11"/>
        <v>100</v>
      </c>
      <c r="F141" s="12">
        <v>805790</v>
      </c>
    </row>
    <row r="142" spans="1:6" ht="101.25" customHeight="1">
      <c r="A142" s="8"/>
      <c r="B142" s="9" t="s">
        <v>273</v>
      </c>
      <c r="C142" s="12">
        <v>659172.63</v>
      </c>
      <c r="D142" s="12">
        <v>659172.63</v>
      </c>
      <c r="E142" s="36">
        <f t="shared" si="11"/>
        <v>100</v>
      </c>
      <c r="F142" s="12">
        <v>685245.63</v>
      </c>
    </row>
    <row r="143" spans="1:6" ht="83.25" customHeight="1">
      <c r="A143" s="8"/>
      <c r="B143" s="9" t="s">
        <v>165</v>
      </c>
      <c r="C143" s="12">
        <v>23100</v>
      </c>
      <c r="D143" s="16">
        <v>23100</v>
      </c>
      <c r="E143" s="36">
        <f t="shared" si="11"/>
        <v>100</v>
      </c>
      <c r="F143" s="12">
        <v>23100</v>
      </c>
    </row>
    <row r="144" spans="1:6" ht="105.75" customHeight="1">
      <c r="A144" s="8"/>
      <c r="B144" s="9" t="s">
        <v>139</v>
      </c>
      <c r="C144" s="12">
        <v>140392</v>
      </c>
      <c r="D144" s="16">
        <v>139690.04</v>
      </c>
      <c r="E144" s="36">
        <f t="shared" si="11"/>
        <v>99.500000000000014</v>
      </c>
      <c r="F144" s="16">
        <v>0</v>
      </c>
    </row>
    <row r="145" spans="1:8" ht="107.25" customHeight="1">
      <c r="A145" s="8"/>
      <c r="B145" s="9" t="s">
        <v>138</v>
      </c>
      <c r="C145" s="12">
        <v>17868</v>
      </c>
      <c r="D145" s="16">
        <v>0</v>
      </c>
      <c r="E145" s="36">
        <f t="shared" si="11"/>
        <v>0</v>
      </c>
      <c r="F145" s="12">
        <v>37200</v>
      </c>
    </row>
    <row r="146" spans="1:8" ht="101.25" customHeight="1">
      <c r="A146" s="8"/>
      <c r="B146" s="9" t="s">
        <v>146</v>
      </c>
      <c r="C146" s="12">
        <v>34714</v>
      </c>
      <c r="D146" s="16">
        <v>34714</v>
      </c>
      <c r="E146" s="36">
        <f t="shared" si="11"/>
        <v>100</v>
      </c>
      <c r="F146" s="12">
        <v>34714</v>
      </c>
    </row>
    <row r="147" spans="1:8" ht="72.75" customHeight="1">
      <c r="A147" s="8" t="s">
        <v>262</v>
      </c>
      <c r="B147" s="9" t="s">
        <v>159</v>
      </c>
      <c r="C147" s="12">
        <v>1548866.22</v>
      </c>
      <c r="D147" s="16">
        <v>1208058.5</v>
      </c>
      <c r="E147" s="36">
        <f t="shared" si="11"/>
        <v>77.996310100945962</v>
      </c>
      <c r="F147" s="12">
        <v>897000</v>
      </c>
    </row>
    <row r="148" spans="1:8" ht="70.5" customHeight="1">
      <c r="A148" s="8" t="s">
        <v>263</v>
      </c>
      <c r="B148" s="9" t="s">
        <v>135</v>
      </c>
      <c r="C148" s="12">
        <v>5375</v>
      </c>
      <c r="D148" s="16">
        <v>0</v>
      </c>
      <c r="E148" s="36">
        <f t="shared" si="11"/>
        <v>0</v>
      </c>
      <c r="F148" s="12">
        <v>31367</v>
      </c>
    </row>
    <row r="149" spans="1:8">
      <c r="A149" s="8" t="s">
        <v>264</v>
      </c>
      <c r="B149" s="40" t="s">
        <v>120</v>
      </c>
      <c r="C149" s="12">
        <v>87689394.590000004</v>
      </c>
      <c r="D149" s="12">
        <f>D150+D151</f>
        <v>87689394.590000004</v>
      </c>
      <c r="E149" s="36">
        <f t="shared" si="11"/>
        <v>100</v>
      </c>
      <c r="F149" s="12">
        <f>F150+F151</f>
        <v>86385692.599999994</v>
      </c>
    </row>
    <row r="150" spans="1:8" ht="124.5" customHeight="1">
      <c r="A150" s="8"/>
      <c r="B150" s="9" t="s">
        <v>137</v>
      </c>
      <c r="C150" s="12">
        <v>54213841.590000004</v>
      </c>
      <c r="D150" s="12">
        <v>54213841.590000004</v>
      </c>
      <c r="E150" s="36">
        <f t="shared" si="11"/>
        <v>100</v>
      </c>
      <c r="F150" s="12">
        <v>53589641.600000001</v>
      </c>
    </row>
    <row r="151" spans="1:8" ht="138" customHeight="1">
      <c r="A151" s="41"/>
      <c r="B151" s="42" t="s">
        <v>136</v>
      </c>
      <c r="C151" s="12">
        <v>33475553</v>
      </c>
      <c r="D151" s="12">
        <v>33475553</v>
      </c>
      <c r="E151" s="36">
        <f t="shared" si="11"/>
        <v>100</v>
      </c>
      <c r="F151" s="12">
        <v>32796051</v>
      </c>
    </row>
    <row r="152" spans="1:8">
      <c r="A152" s="8" t="s">
        <v>265</v>
      </c>
      <c r="B152" s="9" t="s">
        <v>121</v>
      </c>
      <c r="C152" s="13">
        <f>C153+C154+C155</f>
        <v>0</v>
      </c>
      <c r="D152" s="13">
        <f>D153+D154+D155</f>
        <v>0</v>
      </c>
      <c r="E152" s="36">
        <v>0</v>
      </c>
      <c r="F152" s="12">
        <f>F153+F154+F155</f>
        <v>163355.03</v>
      </c>
    </row>
    <row r="153" spans="1:8" ht="60">
      <c r="A153" s="8" t="s">
        <v>266</v>
      </c>
      <c r="B153" s="40" t="s">
        <v>122</v>
      </c>
      <c r="C153" s="13">
        <v>0</v>
      </c>
      <c r="D153" s="13"/>
      <c r="E153" s="36">
        <v>0</v>
      </c>
      <c r="F153" s="12">
        <v>163355.03</v>
      </c>
    </row>
    <row r="154" spans="1:8" hidden="1">
      <c r="A154" s="8"/>
      <c r="B154" s="40"/>
      <c r="C154" s="12">
        <v>0</v>
      </c>
      <c r="D154" s="12"/>
      <c r="E154" s="36" t="e">
        <f t="shared" si="11"/>
        <v>#DIV/0!</v>
      </c>
      <c r="F154" s="12">
        <v>0</v>
      </c>
    </row>
    <row r="155" spans="1:8" ht="30" hidden="1">
      <c r="A155" s="8" t="s">
        <v>123</v>
      </c>
      <c r="B155" s="40" t="s">
        <v>124</v>
      </c>
      <c r="C155" s="12">
        <f>C156</f>
        <v>0</v>
      </c>
      <c r="D155" s="12"/>
      <c r="E155" s="36" t="e">
        <f t="shared" si="11"/>
        <v>#DIV/0!</v>
      </c>
      <c r="F155" s="12">
        <f>F156</f>
        <v>0</v>
      </c>
    </row>
    <row r="156" spans="1:8" ht="9.75" hidden="1" customHeight="1">
      <c r="A156" s="8"/>
      <c r="B156" s="40"/>
      <c r="C156" s="12">
        <v>0</v>
      </c>
      <c r="D156" s="12"/>
      <c r="E156" s="36" t="e">
        <f t="shared" si="11"/>
        <v>#DIV/0!</v>
      </c>
      <c r="F156" s="12">
        <v>0</v>
      </c>
    </row>
    <row r="157" spans="1:8" s="4" customFormat="1">
      <c r="A157" s="8" t="s">
        <v>267</v>
      </c>
      <c r="B157" s="40" t="s">
        <v>169</v>
      </c>
      <c r="C157" s="12">
        <f>C158</f>
        <v>125042</v>
      </c>
      <c r="D157" s="16">
        <f>D158</f>
        <v>125042</v>
      </c>
      <c r="E157" s="36">
        <f t="shared" si="11"/>
        <v>100</v>
      </c>
      <c r="F157" s="12">
        <f>F158</f>
        <v>114000</v>
      </c>
      <c r="H157" s="4" t="s">
        <v>125</v>
      </c>
    </row>
    <row r="158" spans="1:8" ht="30">
      <c r="A158" s="8" t="s">
        <v>268</v>
      </c>
      <c r="B158" s="40" t="s">
        <v>126</v>
      </c>
      <c r="C158" s="12">
        <v>125042</v>
      </c>
      <c r="D158" s="16">
        <v>125042</v>
      </c>
      <c r="E158" s="36">
        <f t="shared" si="11"/>
        <v>100</v>
      </c>
      <c r="F158" s="12">
        <v>114000</v>
      </c>
    </row>
    <row r="159" spans="1:8" s="4" customFormat="1" ht="63.75" customHeight="1">
      <c r="A159" s="8" t="s">
        <v>269</v>
      </c>
      <c r="B159" s="40" t="s">
        <v>149</v>
      </c>
      <c r="C159" s="16">
        <f>C160</f>
        <v>0</v>
      </c>
      <c r="D159" s="16">
        <f>D160</f>
        <v>0</v>
      </c>
      <c r="E159" s="36">
        <v>0</v>
      </c>
      <c r="F159" s="12">
        <f>F160</f>
        <v>12000</v>
      </c>
    </row>
    <row r="160" spans="1:8" ht="45">
      <c r="A160" s="8" t="s">
        <v>270</v>
      </c>
      <c r="B160" s="40" t="s">
        <v>150</v>
      </c>
      <c r="C160" s="16">
        <v>0</v>
      </c>
      <c r="D160" s="16">
        <v>0</v>
      </c>
      <c r="E160" s="36">
        <v>0</v>
      </c>
      <c r="F160" s="12">
        <v>12000</v>
      </c>
    </row>
    <row r="161" spans="1:8" s="4" customFormat="1" ht="30">
      <c r="A161" s="8" t="s">
        <v>271</v>
      </c>
      <c r="B161" s="40" t="s">
        <v>127</v>
      </c>
      <c r="C161" s="16">
        <f>C162</f>
        <v>-715882.35</v>
      </c>
      <c r="D161" s="16">
        <f>D162</f>
        <v>-715882.35</v>
      </c>
      <c r="E161" s="36">
        <f>D161/C161*100</f>
        <v>100</v>
      </c>
      <c r="F161" s="16">
        <f>F162</f>
        <v>-357184.8</v>
      </c>
      <c r="H161" s="43"/>
    </row>
    <row r="162" spans="1:8" ht="45">
      <c r="A162" s="8" t="s">
        <v>272</v>
      </c>
      <c r="B162" s="40" t="s">
        <v>128</v>
      </c>
      <c r="C162" s="16">
        <v>-715882.35</v>
      </c>
      <c r="D162" s="16">
        <v>-715882.35</v>
      </c>
      <c r="E162" s="36">
        <f>D162/C162*100</f>
        <v>100</v>
      </c>
      <c r="F162" s="16">
        <v>-357184.8</v>
      </c>
    </row>
    <row r="163" spans="1:8" s="4" customFormat="1" ht="18.75" customHeight="1">
      <c r="A163" s="44"/>
      <c r="B163" s="7" t="s">
        <v>129</v>
      </c>
      <c r="C163" s="12">
        <f>C107+C108</f>
        <v>309213302.15000004</v>
      </c>
      <c r="D163" s="12">
        <f>D107+D108</f>
        <v>287788614.35000002</v>
      </c>
      <c r="E163" s="36">
        <f>D163/C163*100</f>
        <v>93.071226997340872</v>
      </c>
      <c r="F163" s="12">
        <f>F107+F108</f>
        <v>286721995.47999996</v>
      </c>
    </row>
    <row r="164" spans="1:8" ht="15.75" hidden="1" thickBot="1">
      <c r="A164" s="45"/>
      <c r="B164" s="46" t="s">
        <v>130</v>
      </c>
      <c r="C164" s="47">
        <f>C163-C161</f>
        <v>309929184.50000006</v>
      </c>
      <c r="D164" s="47">
        <f>D163-D161</f>
        <v>288504496.70000005</v>
      </c>
      <c r="E164" s="47">
        <f>E163-E161</f>
        <v>-6.9287730026591277</v>
      </c>
      <c r="F164" s="47">
        <f>F163-F161</f>
        <v>287079180.27999997</v>
      </c>
    </row>
    <row r="165" spans="1:8">
      <c r="A165" s="15"/>
    </row>
    <row r="166" spans="1:8">
      <c r="A166" s="15"/>
      <c r="C166" s="3"/>
      <c r="D166" s="3"/>
    </row>
    <row r="167" spans="1:8">
      <c r="E167" s="49"/>
      <c r="F167" s="49"/>
    </row>
    <row r="168" spans="1:8">
      <c r="D168" s="1" t="s">
        <v>170</v>
      </c>
    </row>
    <row r="170" spans="1:8">
      <c r="A170" s="1" t="s">
        <v>131</v>
      </c>
    </row>
    <row r="175" spans="1:8">
      <c r="B175" s="1" t="s">
        <v>132</v>
      </c>
    </row>
  </sheetData>
  <mergeCells count="7">
    <mergeCell ref="B1:F1"/>
    <mergeCell ref="A2:A4"/>
    <mergeCell ref="B2:B4"/>
    <mergeCell ref="C2:C5"/>
    <mergeCell ref="D2:D5"/>
    <mergeCell ref="E2:E5"/>
    <mergeCell ref="F2:F5"/>
  </mergeCells>
  <pageMargins left="0.70866141732283472" right="0.70866141732283472" top="0.74803149606299213" bottom="0.74803149606299213" header="0.31496062992125984" footer="0.31496062992125984"/>
  <pageSetup paperSize="9" scale="42" orientation="portrait" horizontalDpi="180" verticalDpi="18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2020-01-31T07:10:40Z</dcterms:modified>
</cp:coreProperties>
</file>