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а 01.10.2020 " sheetId="1" r:id="rId1"/>
  </sheets>
  <definedNames>
    <definedName name="_xlnm.Print_Area" localSheetId="0">'на 01.10.2020 '!$A$1:$E$253</definedName>
  </definedNames>
  <calcPr calcId="125725"/>
</workbook>
</file>

<file path=xl/calcChain.xml><?xml version="1.0" encoding="utf-8"?>
<calcChain xmlns="http://schemas.openxmlformats.org/spreadsheetml/2006/main">
  <c r="E206" i="1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50"/>
  <c r="D241"/>
  <c r="E171"/>
  <c r="E172"/>
  <c r="E173"/>
  <c r="E175"/>
  <c r="E176"/>
  <c r="E178"/>
  <c r="E179"/>
  <c r="E180"/>
  <c r="E181"/>
  <c r="E182"/>
  <c r="E183"/>
  <c r="E184"/>
  <c r="E185"/>
  <c r="E186"/>
  <c r="E189"/>
  <c r="E192"/>
  <c r="D179"/>
  <c r="E62"/>
  <c r="E63"/>
  <c r="E64"/>
  <c r="E65"/>
  <c r="E40"/>
  <c r="E41"/>
  <c r="D143"/>
  <c r="D238"/>
  <c r="D237" s="1"/>
  <c r="D140"/>
  <c r="D120"/>
  <c r="D46"/>
  <c r="D45" s="1"/>
  <c r="C46"/>
  <c r="C45" s="1"/>
  <c r="C195"/>
  <c r="D188"/>
  <c r="D187" s="1"/>
  <c r="E187" s="1"/>
  <c r="C188"/>
  <c r="C187" s="1"/>
  <c r="C238"/>
  <c r="C237" s="1"/>
  <c r="D178"/>
  <c r="C179"/>
  <c r="C178" s="1"/>
  <c r="D126"/>
  <c r="C126"/>
  <c r="D17"/>
  <c r="E188" l="1"/>
  <c r="C10"/>
  <c r="D195"/>
  <c r="C143"/>
  <c r="C124"/>
  <c r="C123" s="1"/>
  <c r="C129"/>
  <c r="C128" s="1"/>
  <c r="D64"/>
  <c r="D63" s="1"/>
  <c r="D62" s="1"/>
  <c r="C64"/>
  <c r="C63" s="1"/>
  <c r="C62" s="1"/>
  <c r="D129"/>
  <c r="D128" s="1"/>
  <c r="D123"/>
  <c r="D124"/>
  <c r="D23"/>
  <c r="E141"/>
  <c r="D116"/>
  <c r="D40"/>
  <c r="C40"/>
  <c r="D19"/>
  <c r="D240"/>
  <c r="C241"/>
  <c r="C240" s="1"/>
  <c r="D173" l="1"/>
  <c r="C173"/>
  <c r="C172" s="1"/>
  <c r="C171" s="1"/>
  <c r="D172" l="1"/>
  <c r="E95"/>
  <c r="C90"/>
  <c r="D244"/>
  <c r="C244"/>
  <c r="D132"/>
  <c r="C132"/>
  <c r="D119"/>
  <c r="C120"/>
  <c r="C119" s="1"/>
  <c r="D235"/>
  <c r="D234" s="1"/>
  <c r="D233" s="1"/>
  <c r="C235"/>
  <c r="C234" s="1"/>
  <c r="C233" s="1"/>
  <c r="D185"/>
  <c r="D184" s="1"/>
  <c r="C185"/>
  <c r="C184" s="1"/>
  <c r="D182"/>
  <c r="D181" s="1"/>
  <c r="C182"/>
  <c r="C181" s="1"/>
  <c r="E93"/>
  <c r="D171" l="1"/>
  <c r="E57"/>
  <c r="D55"/>
  <c r="C55"/>
  <c r="C54" s="1"/>
  <c r="D90"/>
  <c r="D153"/>
  <c r="C153"/>
  <c r="D152"/>
  <c r="C152"/>
  <c r="E149"/>
  <c r="C84"/>
  <c r="E11"/>
  <c r="E12"/>
  <c r="E13"/>
  <c r="E14"/>
  <c r="E18"/>
  <c r="E20"/>
  <c r="E22"/>
  <c r="E24"/>
  <c r="E27"/>
  <c r="E31"/>
  <c r="E33"/>
  <c r="E36"/>
  <c r="E39"/>
  <c r="E51"/>
  <c r="E53"/>
  <c r="E56"/>
  <c r="E58"/>
  <c r="E61"/>
  <c r="E68"/>
  <c r="E72"/>
  <c r="E75"/>
  <c r="E77"/>
  <c r="E81"/>
  <c r="E85"/>
  <c r="E87"/>
  <c r="E88"/>
  <c r="E92"/>
  <c r="E99"/>
  <c r="E103"/>
  <c r="E105"/>
  <c r="E109"/>
  <c r="E114"/>
  <c r="E117"/>
  <c r="E133"/>
  <c r="E138"/>
  <c r="E160"/>
  <c r="E166"/>
  <c r="E169"/>
  <c r="E197"/>
  <c r="E198"/>
  <c r="E199"/>
  <c r="E200"/>
  <c r="E201"/>
  <c r="E202"/>
  <c r="E203"/>
  <c r="E205"/>
  <c r="E213"/>
  <c r="E214"/>
  <c r="E215"/>
  <c r="E216"/>
  <c r="E217"/>
  <c r="E218"/>
  <c r="E219"/>
  <c r="E223"/>
  <c r="E226"/>
  <c r="D35"/>
  <c r="D34" s="1"/>
  <c r="D89"/>
  <c r="D247"/>
  <c r="C247"/>
  <c r="C140"/>
  <c r="C139" s="1"/>
  <c r="D194"/>
  <c r="D137"/>
  <c r="D136" s="1"/>
  <c r="C137"/>
  <c r="C136" s="1"/>
  <c r="D131"/>
  <c r="C131"/>
  <c r="D115"/>
  <c r="C116"/>
  <c r="C115" s="1"/>
  <c r="D113"/>
  <c r="D112" s="1"/>
  <c r="D111" s="1"/>
  <c r="C113"/>
  <c r="C112" s="1"/>
  <c r="C111" s="1"/>
  <c r="D211"/>
  <c r="D210" s="1"/>
  <c r="D209" s="1"/>
  <c r="C211"/>
  <c r="C210" s="1"/>
  <c r="C209" s="1"/>
  <c r="D229"/>
  <c r="C229"/>
  <c r="C228" s="1"/>
  <c r="C227" s="1"/>
  <c r="C194"/>
  <c r="D168"/>
  <c r="D167" s="1"/>
  <c r="C168"/>
  <c r="C167" s="1"/>
  <c r="C89"/>
  <c r="D84"/>
  <c r="D83" s="1"/>
  <c r="C83"/>
  <c r="D60"/>
  <c r="D59" s="1"/>
  <c r="D76"/>
  <c r="D74"/>
  <c r="D73"/>
  <c r="D71"/>
  <c r="C76"/>
  <c r="C73" s="1"/>
  <c r="C74"/>
  <c r="C71"/>
  <c r="C60"/>
  <c r="C59" s="1"/>
  <c r="D54"/>
  <c r="D30"/>
  <c r="C30"/>
  <c r="C29" s="1"/>
  <c r="C23"/>
  <c r="D21"/>
  <c r="C21"/>
  <c r="C19"/>
  <c r="C17"/>
  <c r="D159"/>
  <c r="D158" s="1"/>
  <c r="D157" s="1"/>
  <c r="C159"/>
  <c r="C158" s="1"/>
  <c r="C157" s="1"/>
  <c r="D243"/>
  <c r="C243"/>
  <c r="D228"/>
  <c r="D227" s="1"/>
  <c r="E227" s="1"/>
  <c r="D225"/>
  <c r="D224" s="1"/>
  <c r="D222"/>
  <c r="D221" s="1"/>
  <c r="C225"/>
  <c r="C224" s="1"/>
  <c r="C222"/>
  <c r="C221" s="1"/>
  <c r="D191"/>
  <c r="C191"/>
  <c r="C190" s="1"/>
  <c r="D165"/>
  <c r="D164" s="1"/>
  <c r="C165"/>
  <c r="C164" s="1"/>
  <c r="D108"/>
  <c r="D107" s="1"/>
  <c r="D106" s="1"/>
  <c r="C108"/>
  <c r="C107" s="1"/>
  <c r="C106" s="1"/>
  <c r="D104"/>
  <c r="C104"/>
  <c r="D102"/>
  <c r="C102"/>
  <c r="D98"/>
  <c r="D97" s="1"/>
  <c r="C98"/>
  <c r="C97" s="1"/>
  <c r="D80"/>
  <c r="D79" s="1"/>
  <c r="C80"/>
  <c r="C79" s="1"/>
  <c r="D67"/>
  <c r="D66" s="1"/>
  <c r="C67"/>
  <c r="C66" s="1"/>
  <c r="D52"/>
  <c r="C52"/>
  <c r="D50"/>
  <c r="C50"/>
  <c r="D38"/>
  <c r="D37" s="1"/>
  <c r="C38"/>
  <c r="C37" s="1"/>
  <c r="C35"/>
  <c r="C34" s="1"/>
  <c r="D32"/>
  <c r="C32"/>
  <c r="C26"/>
  <c r="D26"/>
  <c r="D10"/>
  <c r="C9"/>
  <c r="D190" l="1"/>
  <c r="D170"/>
  <c r="C170"/>
  <c r="E140"/>
  <c r="C193"/>
  <c r="D9"/>
  <c r="E26"/>
  <c r="E55"/>
  <c r="C135"/>
  <c r="C110" s="1"/>
  <c r="D151"/>
  <c r="C151"/>
  <c r="E229"/>
  <c r="E209"/>
  <c r="E112"/>
  <c r="E71"/>
  <c r="E115"/>
  <c r="E131"/>
  <c r="E224"/>
  <c r="E167"/>
  <c r="E164"/>
  <c r="E221"/>
  <c r="E74"/>
  <c r="E59"/>
  <c r="E19"/>
  <c r="E194"/>
  <c r="E195"/>
  <c r="E90"/>
  <c r="E32"/>
  <c r="E34"/>
  <c r="E37"/>
  <c r="E50"/>
  <c r="E52"/>
  <c r="E66"/>
  <c r="E79"/>
  <c r="E97"/>
  <c r="E102"/>
  <c r="E104"/>
  <c r="E106"/>
  <c r="E222"/>
  <c r="E159"/>
  <c r="E21"/>
  <c r="E23"/>
  <c r="E30"/>
  <c r="E54"/>
  <c r="E73"/>
  <c r="E76"/>
  <c r="E60"/>
  <c r="E83"/>
  <c r="E168"/>
  <c r="E17"/>
  <c r="D139"/>
  <c r="E139" s="1"/>
  <c r="E89"/>
  <c r="E35"/>
  <c r="E136"/>
  <c r="D29"/>
  <c r="E29" s="1"/>
  <c r="D70"/>
  <c r="E228"/>
  <c r="E211"/>
  <c r="E158"/>
  <c r="E137"/>
  <c r="E132"/>
  <c r="E113"/>
  <c r="E107"/>
  <c r="E84"/>
  <c r="E80"/>
  <c r="E38"/>
  <c r="E10"/>
  <c r="E225"/>
  <c r="E210"/>
  <c r="E165"/>
  <c r="E157"/>
  <c r="E116"/>
  <c r="E108"/>
  <c r="E98"/>
  <c r="E67"/>
  <c r="C25"/>
  <c r="D163"/>
  <c r="D208"/>
  <c r="C163"/>
  <c r="C208"/>
  <c r="D16"/>
  <c r="C16"/>
  <c r="C15" s="1"/>
  <c r="C7" s="1"/>
  <c r="C70"/>
  <c r="C69" s="1"/>
  <c r="D101"/>
  <c r="D49"/>
  <c r="D82"/>
  <c r="C49"/>
  <c r="C48" s="1"/>
  <c r="C44" s="1"/>
  <c r="D193"/>
  <c r="C101"/>
  <c r="C100" s="1"/>
  <c r="C96" s="1"/>
  <c r="C82"/>
  <c r="C78" s="1"/>
  <c r="D161" l="1"/>
  <c r="D162"/>
  <c r="D135"/>
  <c r="D110" s="1"/>
  <c r="E9"/>
  <c r="E193"/>
  <c r="C162"/>
  <c r="C161"/>
  <c r="E151"/>
  <c r="E111"/>
  <c r="E208"/>
  <c r="E170"/>
  <c r="E49"/>
  <c r="E163"/>
  <c r="D78"/>
  <c r="E78" s="1"/>
  <c r="E82"/>
  <c r="D100"/>
  <c r="E101"/>
  <c r="D15"/>
  <c r="E16"/>
  <c r="D69"/>
  <c r="E70"/>
  <c r="D25"/>
  <c r="E25" s="1"/>
  <c r="D48"/>
  <c r="D44" s="1"/>
  <c r="E135" l="1"/>
  <c r="C42"/>
  <c r="C5" s="1"/>
  <c r="C250" s="1"/>
  <c r="E110"/>
  <c r="E69"/>
  <c r="D7"/>
  <c r="E15"/>
  <c r="D96"/>
  <c r="E96" s="1"/>
  <c r="E100"/>
  <c r="E161"/>
  <c r="E162"/>
  <c r="E48"/>
  <c r="D42" l="1"/>
  <c r="E7"/>
  <c r="E44"/>
  <c r="D5" l="1"/>
  <c r="E42"/>
  <c r="E5" l="1"/>
  <c r="D250"/>
</calcChain>
</file>

<file path=xl/sharedStrings.xml><?xml version="1.0" encoding="utf-8"?>
<sst xmlns="http://schemas.openxmlformats.org/spreadsheetml/2006/main" count="463" uniqueCount="404">
  <si>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</si>
  <si>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</si>
  <si>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</si>
  <si>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</si>
  <si>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</si>
  <si>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</si>
  <si>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</si>
  <si>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</si>
  <si>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</si>
  <si>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</si>
  <si>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</si>
  <si>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182 1 01 02010 01 0000 110</t>
  </si>
  <si>
    <t>Налог на доходы физических лиц с доходов, источником которых является налоговый агент,за исключением доходов, в отношении которых исчисление и уплата налогов осуществляются в соответствии со статьями 227,227.1 и 228 Налогового кодекса Российской Федерации</t>
  </si>
  <si>
    <t>182 1 01 02020 01 0000 110</t>
  </si>
  <si>
    <t xml:space="preserve">Налог на доходы физических лиц с доходов,полученных от осуществления деятельности физическими лицами,зарегистрированными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лиц,занимающихся частной практикой в сответствии состатьей 227 Налогового кодекса Российской Федерации                                                               </t>
  </si>
  <si>
    <t>182 1 01 02030 01 0000 110</t>
  </si>
  <si>
    <t>Налог на доходы физичиеских лиц,полученных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</si>
  <si>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</si>
  <si>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яляющимися иностранными гражданами,осуществляющими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</si>
  <si>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</si>
  <si>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</si>
  <si>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</si>
  <si>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</si>
  <si>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</si>
  <si>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</si>
  <si>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</si>
  <si>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</si>
  <si>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</si>
  <si>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</si>
  <si>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</si>
  <si>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</si>
  <si>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182 1 05 02010 02 0000 110</t>
  </si>
  <si>
    <t>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</si>
  <si>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</si>
  <si>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000 1 05 04000 02 0000 110</t>
  </si>
  <si>
    <t>Налог, взимаемый в связи с применением патентной системы налогообложения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</si>
  <si>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</si>
  <si>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</si>
  <si>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</si>
  <si>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</si>
  <si>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</si>
  <si>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</si>
  <si>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182 1 07 01020 01 0000 110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</si>
  <si>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</si>
  <si>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</si>
  <si>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</si>
  <si>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</si>
  <si>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</si>
  <si>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</si>
  <si>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</si>
  <si>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</si>
  <si>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Доходы от использования имущества,находящегося в государственной имуниципальной собственности</t>
  </si>
  <si>
    <t>000 1 11 05000 00 0000 120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</si>
  <si>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</si>
  <si>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</si>
  <si>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</si>
  <si>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</si>
  <si>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</si>
  <si>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</si>
  <si>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101 1 11 05013 05 0000 120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</si>
  <si>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</si>
  <si>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</si>
  <si>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300 1 11 05013 13 0000 120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</si>
  <si>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</si>
  <si>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</si>
  <si>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</si>
  <si>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</si>
  <si>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</si>
  <si>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</si>
  <si>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</si>
  <si>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</si>
  <si>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101 1 11 09045 05 0000 120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</si>
  <si>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</si>
  <si>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</si>
  <si>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</si>
  <si>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</si>
  <si>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</si>
  <si>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Плата за размещение отходов производства и потребления</t>
  </si>
  <si>
    <t>Плата за размещение отходов производства</t>
  </si>
  <si>
    <t>048 1 12 01041 01 0000 120</t>
  </si>
  <si>
    <t>000 1 13 00000 00 0000 000</t>
  </si>
  <si>
    <t>000 1 13 01000 00 0000 130</t>
  </si>
  <si>
    <t>Доходы от оказания платных услуг (работ)</t>
  </si>
  <si>
    <t>000 1 13 01990 00 0000 130</t>
  </si>
  <si>
    <t>Прочие доходы от оказания платных услуг (работ)</t>
  </si>
  <si>
    <t>106 1 13 01995 05 0000 130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</si>
  <si>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</si>
  <si>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</si>
  <si>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</si>
  <si>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</si>
  <si>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</si>
  <si>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</si>
  <si>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</si>
  <si>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</si>
  <si>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</si>
  <si>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</si>
  <si>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106 1 13 02995 05 0000 130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</si>
  <si>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</si>
  <si>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</si>
  <si>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</si>
  <si>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000 1 14 02000 00 0000 000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</si>
  <si>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</si>
  <si>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</si>
  <si>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101 14 02053 05 0000 410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</si>
  <si>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</si>
  <si>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</si>
  <si>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</si>
  <si>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</si>
  <si>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000 1 14 06010 00 0000 430</t>
  </si>
  <si>
    <t>000 1 14 06013 05 0000 430</t>
  </si>
  <si>
    <t>101 1 14 06013 05 0000 430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</si>
  <si>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</si>
  <si>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</si>
  <si>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300 1 14 06013 13 0000 430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</si>
  <si>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</si>
  <si>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</si>
  <si>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000 1 14 06300 00 0000 430</t>
  </si>
  <si>
    <t>000 1 14 06310 00 0000 430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</si>
  <si>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</si>
  <si>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</si>
  <si>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</si>
  <si>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</si>
  <si>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</si>
  <si>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000 1 17 05000 00 0000 180</t>
  </si>
  <si>
    <t>000 1 17 05050 05 0000 180</t>
  </si>
  <si>
    <t>101 1 17 05050 05 0000 180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</si>
  <si>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</si>
  <si>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</si>
  <si>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</si>
  <si>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</si>
  <si>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</si>
  <si>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</si>
  <si>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</si>
  <si>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</si>
  <si>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</si>
  <si>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Прочие субсидии</t>
  </si>
  <si>
    <t>Прочие субсидии бюджетам муниципальных районов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</si>
  <si>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</si>
  <si>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</si>
  <si>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</si>
  <si>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</si>
  <si>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</si>
  <si>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</si>
  <si>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</si>
  <si>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</si>
  <si>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</si>
  <si>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</si>
  <si>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Прочие субвенции бюджетам муниципальных районов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</si>
  <si>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</si>
  <si>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</si>
  <si>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</si>
  <si>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</si>
  <si>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</si>
  <si>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101 1 17 05050 05 0189 180</t>
  </si>
  <si>
    <t>Прочие неналоговые доходы бюджетов муниципальных районов (плата  за фактическое пользование земельными участками)</t>
  </si>
  <si>
    <t>000 1 13 02065 05 0000 130</t>
  </si>
  <si>
    <t>101 1 13 02065 05 1135 130</t>
  </si>
  <si>
    <t>101 1 13 02065 05 3135 130</t>
  </si>
  <si>
    <t>106 1 13 02065 05 4135 130</t>
  </si>
  <si>
    <t>Доходы, поступающие в порядке возмещения расходов, понесенных в связи с эксплуатацией имущества муниципальных районов(доходы от возмещения затрат по содержанию имущества,находящегося в аренде казенных учреждений)</t>
  </si>
  <si>
    <t>101 1 11 05035 05 1121 120</t>
  </si>
  <si>
    <t>101 1 11 05035 05 5121 120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</si>
  <si>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прочим договорам аренды за пользование арендованного имущества)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</si>
  <si>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Территориальным органом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</si>
  <si>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Территориального органа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</si>
  <si>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Департамента сельского хозяйства и продовольствия Ивановской области)</t>
  </si>
  <si>
    <t>000 2 02 10000 00 0000 150</t>
  </si>
  <si>
    <t>000 2 02 15001 00 0000 150</t>
  </si>
  <si>
    <t>000 2 02 15001 05 0000 150</t>
  </si>
  <si>
    <t>103 2 02 15001 05 0000 150</t>
  </si>
  <si>
    <t>000 2 02 20000 00 0000 150</t>
  </si>
  <si>
    <t>000 2 02 25519 00 0000 150</t>
  </si>
  <si>
    <t>000 2 02 25519 05 0000 150</t>
  </si>
  <si>
    <t>103 2 02 25519 05 0000 150</t>
  </si>
  <si>
    <t>000 2 02 29999 05 0000 150</t>
  </si>
  <si>
    <t>103 2 02 29999 05 0000 150</t>
  </si>
  <si>
    <t>000 2 02 35082 00 0000 150</t>
  </si>
  <si>
    <t>000 2 02 35082 05 0000 150</t>
  </si>
  <si>
    <t>103 2 02 35082 05 0000 150</t>
  </si>
  <si>
    <t>000 2 02 35120 00 0000 150</t>
  </si>
  <si>
    <t>103 2 02 35120 05 0000 150</t>
  </si>
  <si>
    <t>000 2 02 39999 00 0000 150</t>
  </si>
  <si>
    <t>000 2 02 39999 05 0000 150</t>
  </si>
  <si>
    <t>103 2 02 39999 05 0000 150</t>
  </si>
  <si>
    <t>106 2 07 05030 05 0000 150</t>
  </si>
  <si>
    <t>000 2 070 05030 05 0000 150</t>
  </si>
  <si>
    <t>000 2 02 35120 05 0000 150</t>
  </si>
  <si>
    <t>103 2 02 30024 05 0000 150</t>
  </si>
  <si>
    <t>000 2 02 30024 05 0000 150</t>
  </si>
  <si>
    <t>000 2 02 30024 00 0000 150</t>
  </si>
  <si>
    <t>000 2 02 30000 00 0000 150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</si>
  <si>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</si>
  <si>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</si>
  <si>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</si>
  <si>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</si>
  <si>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</si>
  <si>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</si>
  <si>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</si>
  <si>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000 1 05 03000 01 000 110</t>
  </si>
  <si>
    <t>Единый сельскохозяйственный налог</t>
  </si>
  <si>
    <t>000 1 05 03010 01 0000 110</t>
  </si>
  <si>
    <t>182 1 05 03010 01 0000 110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</si>
  <si>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</si>
  <si>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</si>
  <si>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</si>
  <si>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</si>
  <si>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101 1 11 05075 05 0000 120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</si>
  <si>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</si>
  <si>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</si>
  <si>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</si>
  <si>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</si>
  <si>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</si>
  <si>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048 1 12 01042 01 0000 120</t>
  </si>
  <si>
    <t>000 1 13 02995 05 000 130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</si>
  <si>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</si>
  <si>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</si>
  <si>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</si>
  <si>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</si>
  <si>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103 2 02 15002 05 0000 150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</si>
  <si>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</si>
  <si>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на 2020 год</t>
  </si>
  <si>
    <t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</si>
  <si>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</si>
  <si>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оздоровление, на 2020 год и на плановый период 2021 и 2022 годов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</si>
  <si>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ситуации, на 2020 год и на плановый период 2021 и 2022 годов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</si>
  <si>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2020 год </t>
  </si>
  <si>
    <t>000 1 03 02230 01 0000 110</t>
  </si>
  <si>
    <t>000 1 03 02240 01 0000 110</t>
  </si>
  <si>
    <t>000 1 03 02250 01 0000 110</t>
  </si>
  <si>
    <t>100 1 03 02241 01 0000 110</t>
  </si>
  <si>
    <t>100 1 03 02261 01 0000 110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</si>
  <si>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</si>
  <si>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</si>
  <si>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</si>
  <si>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</si>
  <si>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</si>
  <si>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000 1 16 10030 05 0000 140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</si>
  <si>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</si>
  <si>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</si>
  <si>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</si>
  <si>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101 1 16 10032 05 0000 140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</si>
  <si>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</si>
  <si>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000 1 16 01050 01 0000 140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</si>
  <si>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</si>
  <si>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</si>
  <si>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</si>
  <si>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</si>
  <si>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023 1 16 01053 01 0000 140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</si>
  <si>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</si>
  <si>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</si>
  <si>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</si>
  <si>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</si>
  <si>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023 1 16 01063 01 0000 140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</si>
  <si>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</si>
  <si>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</si>
  <si>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</si>
  <si>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</si>
  <si>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023 1 16 01203 01 0000 140</t>
  </si>
  <si>
    <t xml:space="preserve">Дотации бюджетам муниципальных районов на выравнивание бюджетной обеспеченности </t>
  </si>
  <si>
    <t>Дотации бюджетам муниципальных районов на выравнивание бюджетной обеспеченности</t>
  </si>
  <si>
    <t>Платежи при пользовании природными ресурсами</t>
  </si>
  <si>
    <t>Субсидии бюджетам муниципальныхрайонов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общеобразовательнызорганизаций на 2020 год</t>
  </si>
  <si>
    <t>101 1 13 02995 05 0000 130</t>
  </si>
  <si>
    <t>000 1 14 06313 05 0000 430</t>
  </si>
  <si>
    <t>101 1 14 06313 050000 430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</si>
  <si>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</si>
  <si>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</si>
  <si>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</si>
  <si>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</si>
  <si>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</si>
  <si>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101 1 16 10061 05 0000 140</t>
  </si>
  <si>
    <t>000 1 16 10120 00 0000 140</t>
  </si>
  <si>
    <t>141 1 16 10123 01 0000 140</t>
  </si>
  <si>
    <t>182 1 16 10129 01 0000 140</t>
  </si>
  <si>
    <t>000 2 19 60010 05 0000 150</t>
  </si>
  <si>
    <t>103 2 19 60010 05 0000 150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</si>
  <si>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</si>
  <si>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101 1 13 02995 05 0136 130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</si>
  <si>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</si>
  <si>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</si>
  <si>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000 1 16 00000 00 0000 140</t>
  </si>
  <si>
    <t>Штрафы 2019 года -всего</t>
  </si>
  <si>
    <t>000 2 02 29999 00 0000 150</t>
  </si>
  <si>
    <t>Яркина Ж.В.</t>
  </si>
  <si>
    <t>6-00-44</t>
  </si>
  <si>
    <t>161 1 16 10123 01 0000 140</t>
  </si>
  <si>
    <t>188 1 16 10123 01 0000 140</t>
  </si>
  <si>
    <t>000 1 17 01000 00 0000 180</t>
  </si>
  <si>
    <t>000 1 17 01050 05 0000 180</t>
  </si>
  <si>
    <t>101 1 17 01050 05 0000 180</t>
  </si>
  <si>
    <t>Невыясненные поступления</t>
  </si>
  <si>
    <t>Невыясненные поступления, зачисляемые в бюджеты муниципальных районов</t>
  </si>
  <si>
    <t>103 1 17 01050 05 0000 180</t>
  </si>
  <si>
    <t>106 1 13 02995 05 0136 130</t>
  </si>
  <si>
    <t>101 1 11 05035 05 2121 120</t>
  </si>
  <si>
    <t>106 1 17 01050 05 0000 180</t>
  </si>
  <si>
    <t>000 2 02 25097 00 0000 150</t>
  </si>
  <si>
    <t>000 2 02 25097 05 0000 150</t>
  </si>
  <si>
    <t>103 2 02 25097 05 0000 150</t>
  </si>
  <si>
    <t>Субсидии бюджетам муниципальных районов  на создание в общеобразовательных организациях,расположенныхвсельской местности,условий для занятий физической культурой и спортом</t>
  </si>
  <si>
    <t>Субсидии бюджетам муниципальных районов на создание в общеобразовательных организациях,расположенныхвсельской местности,условий для занятий физической культурой и спортом</t>
  </si>
  <si>
    <t>000 2 02 25169 00 0000 150</t>
  </si>
  <si>
    <t>000 2 02 25169 05 0000 150</t>
  </si>
  <si>
    <t>103 2 02 25169 05 0000 150</t>
  </si>
  <si>
    <t>000 2 02 40000 00 0000 150</t>
  </si>
  <si>
    <t>Иные межбюджетные трансферты</t>
  </si>
  <si>
    <t>000 2 02 40014 00 0000 150</t>
  </si>
  <si>
    <t>000 2 02 40014 05 0000 150</t>
  </si>
  <si>
    <t>103 2 02 40014 05 0000 150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</si>
  <si>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</si>
  <si>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</si>
  <si>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</si>
  <si>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</si>
  <si>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000 1 16 01070 01 0000 140</t>
  </si>
  <si>
    <t>000 1 16 01073 01 0000 140</t>
  </si>
  <si>
    <t>023 1 16 01073 01 0000 140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</si>
  <si>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</si>
  <si>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</si>
  <si>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042 1 16 01203 01 0000 140</t>
  </si>
  <si>
    <t>415 1 16 10123 01 0000 140</t>
  </si>
  <si>
    <t>000 2 02 20077 05 0000 150</t>
  </si>
  <si>
    <t>000 2 02 20077 00 0000 150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</si>
  <si>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</si>
  <si>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</si>
  <si>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собственности--всего,</t>
  </si>
  <si>
    <t>Корректировка проектной документации на строительство распределительных газопроводов д. Коротиха, д. Кинино, д. Вершинино, с. Бредихино, д. Платково, д. Зубцово, д. Болотниково, д. Комарово в Заволжском районе Ивановской области</t>
  </si>
  <si>
    <t>Разработка проектной документации на строительство газовой котельной с сетью газоснабжения в с. Заречный Заволжского района Ивановской области</t>
  </si>
  <si>
    <t>Строительство газовой блочно-модульной котельной в д. Коротиха Заволжского района Ивановской области</t>
  </si>
  <si>
    <t>103 2 02 20077 05 0000 150</t>
  </si>
  <si>
    <t>101 1 13 02065 05 2135 130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</si>
  <si>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Государственным Учреждением -ивановское региональное отделение Фонда социального страхования Российской Федерации)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</si>
  <si>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Государственного Учреждения -Ивановское региональное отделение Фонда социального страхования Российской Федерации)</t>
  </si>
  <si>
    <t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на 2020 год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</si>
  <si>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 по присмотру и уходу за детьми-сиротами и детьми, оставшимися без попечения родителей, детьми-ивалидами в дошкольных группах муниципальных образвательных организаций</t>
  </si>
  <si>
    <t>101 2 07 05030 05 0000 150</t>
  </si>
  <si>
    <t>Субсидии бюджетам муниципальных образований Ивановской области  на организацию водоснабжения населения в рамках непрограммных мероприятий по наказам избирателей депутатам Ивановской облстной Думы на 2020 год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</si>
  <si>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на 2020 год и на плановый период 2021 и 2022 годов</t>
  </si>
  <si>
    <t>000 2 02 49999 05 0000 150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</si>
  <si>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</si>
  <si>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</si>
  <si>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</si>
  <si>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103 2 02 49999 05 0000 150</t>
  </si>
  <si>
    <t>000 1 08 07000 01 0000 110</t>
  </si>
  <si>
    <t>101 1 08 07150 01 0000 110</t>
  </si>
  <si>
    <t>042 1 16 01063 01 0000 140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</si>
  <si>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</si>
  <si>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</si>
  <si>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101 1 11 07015 05 0000 120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</si>
  <si>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</si>
  <si>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</si>
  <si>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000 1 16 01143 01 0000 140</t>
  </si>
  <si>
    <t>042 1 16 01143 01 0000 140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</si>
  <si>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</si>
  <si>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</si>
  <si>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</si>
  <si>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000 1 16 01193 01 0000 140</t>
  </si>
  <si>
    <t>042 1 16 01193 01 0000 140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</si>
  <si>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</si>
  <si>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000 1 11 07000 00 0000 120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</si>
  <si>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</si>
  <si>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</si>
  <si>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</si>
  <si>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</si>
  <si>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</si>
  <si>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101 1 16 10123 01 0051 140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</si>
  <si>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</si>
  <si>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103 1 13 02995 05 0136 130</t>
  </si>
  <si>
    <t>000 1 16 01173 01 0000 140</t>
  </si>
  <si>
    <t>042 1 16 01173 01 0000 140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</si>
  <si>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2020 год и на плановый период 2021 и 2022 годов(20008001)</t>
  </si>
  <si>
    <t>Субсидии бюджетам на осуществление дорожной деятельности ыв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</si>
  <si>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</si>
  <si>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>000 2 02 20216 05 0000 150</t>
  </si>
  <si>
    <t>103 2 02 20216 05 0000 150</t>
  </si>
  <si>
    <t>Субсидии бюджетам муниципальных районов на осуществление дорожной деятельности ыв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</si>
  <si>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</si>
  <si>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000 2 02 45303 00 0000 150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</si>
  <si>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</si>
  <si>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</si>
  <si>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</si>
  <si>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103 2 02 45303 05 0000 150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</si>
  <si>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</si>
  <si>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</si>
  <si>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</si>
  <si>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Исполнение доходной части бюджета ЗМР на 01.10.2020</t>
  </si>
  <si>
    <t>Утвеждено на 2020 год (по состоянию на 01.10.2020), руб.</t>
  </si>
  <si>
    <t>Исполнено на 01.10.2020</t>
  </si>
  <si>
    <t>Субсидии бюджетам муниципальныхобразований Ивановской области на разработку проектной документации на строительство жилья,строительство, реконструкцию и капитальный ремонт объектов социальной и инженерной инфраструктуры,оустройство общественных территорий</t>
  </si>
  <si>
    <t>000 2 02 25304 00  0000 150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</si>
  <si>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</si>
  <si>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</si>
  <si>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</si>
  <si>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103 2 02 25304 05 0000 150</t>
  </si>
  <si>
    <t>101 1 11 01050 05 0000 120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</si>
  <si>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</si>
  <si>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</si>
  <si>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</si>
  <si>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</si>
  <si>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042 1 16 01073 01 0000 140</t>
  </si>
  <si>
    <t>106 116 10061 05 0000 140</t>
  </si>
  <si>
    <t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на 2020 год</t>
  </si>
  <si>
    <t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2020 год и на плановый период 2021 и 2022 годов</t>
  </si>
  <si>
    <t xml:space="preserve"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иныхнепрограммных мероприятий по наказам избирателей депутатам Ивановской областной Думы на 2020 год </t>
  </si>
  <si>
    <t xml:space="preserve"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на 2020 год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</si>
</sst>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164" fontId="1" fillId="0" borderId="0" xfId="1" applyFont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justify" vertical="top" wrapText="1"/>
    </xf>
    <xf numFmtId="164" fontId="1" fillId="0" borderId="1" xfId="1" applyFont="1" applyBorder="1" applyAlignment="1">
      <alignment wrapText="1"/>
    </xf>
    <xf numFmtId="164" fontId="3" fillId="0" borderId="1" xfId="1" applyFont="1" applyBorder="1" applyAlignment="1">
      <alignment wrapText="1"/>
    </xf>
    <xf numFmtId="165" fontId="1" fillId="0" borderId="1" xfId="1" applyNumberFormat="1" applyFont="1" applyBorder="1" applyAlignment="1">
      <alignment wrapText="1"/>
    </xf>
    <xf numFmtId="164" fontId="4" fillId="0" borderId="1" xfId="1" applyFont="1" applyBorder="1" applyAlignment="1">
      <alignment wrapText="1"/>
    </xf>
    <xf numFmtId="2" fontId="1" fillId="0" borderId="1" xfId="1" applyNumberFormat="1" applyFont="1" applyBorder="1" applyAlignment="1">
      <alignment wrapText="1"/>
    </xf>
    <xf numFmtId="164" fontId="1" fillId="0" borderId="1" xfId="1" applyFont="1" applyBorder="1" applyAlignment="1"/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3"/>
  <sheetViews>
    <sheetView tabSelected="1" view="pageBreakPreview" topLeftCell="A239" zoomScaleSheetLayoutView="100" workbookViewId="0">
      <selection activeCell="D252" sqref="D252"/>
    </sheetView>
  </sheetViews>
  <sheetFormatPr defaultRowHeight="15"/>
  <cols>
    <col min="1" max="1" width="27" style="3" customWidth="1"/>
    <col min="2" max="2" width="43.28515625" style="3" customWidth="1"/>
    <col min="3" max="3" width="20.28515625" style="3" customWidth="1"/>
    <col min="4" max="4" width="19" style="3" customWidth="1"/>
    <col min="5" max="5" width="17.85546875" style="3" customWidth="1"/>
    <col min="6" max="16384" width="9.140625" style="3"/>
  </cols>
  <sheetData>
    <row r="1" spans="1:5" ht="48.75" customHeight="1">
      <c r="B1" s="25" t="s">
        <v>384</v>
      </c>
      <c r="C1" s="25"/>
      <c r="D1" s="25"/>
      <c r="E1" s="17"/>
    </row>
    <row r="3" spans="1:5" ht="45">
      <c r="A3" s="1" t="s">
        <v>0</v>
      </c>
      <c r="B3" s="1" t="s">
        <v>1</v>
      </c>
      <c r="C3" s="1" t="s">
        <v>385</v>
      </c>
      <c r="D3" s="1" t="s">
        <v>386</v>
      </c>
      <c r="E3" s="1" t="s">
        <v>279</v>
      </c>
    </row>
    <row r="4" spans="1: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19.5" customHeight="1">
      <c r="A5" s="18" t="s">
        <v>2</v>
      </c>
      <c r="B5" s="16" t="s">
        <v>3</v>
      </c>
      <c r="C5" s="19">
        <f>C7+C42</f>
        <v>83495280.699999988</v>
      </c>
      <c r="D5" s="19">
        <f>D7+D42</f>
        <v>40562257.759999998</v>
      </c>
      <c r="E5" s="19">
        <f t="shared" ref="E5:E79" si="0">D5/C5*100</f>
        <v>48.580299892326735</v>
      </c>
    </row>
    <row r="6" spans="1:5">
      <c r="A6" s="5"/>
      <c r="B6" s="10" t="s">
        <v>4</v>
      </c>
      <c r="C6" s="19"/>
      <c r="D6" s="19"/>
      <c r="E6" s="19"/>
    </row>
    <row r="7" spans="1:5" ht="15.75" customHeight="1">
      <c r="A7" s="5"/>
      <c r="B7" s="10" t="s">
        <v>5</v>
      </c>
      <c r="C7" s="19">
        <f>C9+C15+C25+C34+C37</f>
        <v>45056448.109999999</v>
      </c>
      <c r="D7" s="19">
        <f>D9+D15+D25+D34+D37</f>
        <v>30644248.899999999</v>
      </c>
      <c r="E7" s="19">
        <f t="shared" si="0"/>
        <v>68.013015196372521</v>
      </c>
    </row>
    <row r="8" spans="1:5" ht="15.75" customHeight="1">
      <c r="A8" s="5"/>
      <c r="B8" s="10" t="s">
        <v>6</v>
      </c>
      <c r="C8" s="19"/>
      <c r="D8" s="19"/>
      <c r="E8" s="19"/>
    </row>
    <row r="9" spans="1:5" ht="15.75" customHeight="1">
      <c r="A9" s="5" t="s">
        <v>7</v>
      </c>
      <c r="B9" s="10" t="s">
        <v>8</v>
      </c>
      <c r="C9" s="19">
        <f>C10</f>
        <v>30130500</v>
      </c>
      <c r="D9" s="19">
        <f t="shared" ref="D9" si="1">D10</f>
        <v>18984679.449999999</v>
      </c>
      <c r="E9" s="19">
        <f t="shared" si="0"/>
        <v>63.008179253580252</v>
      </c>
    </row>
    <row r="10" spans="1:5" ht="15.75" customHeight="1">
      <c r="A10" s="5" t="s">
        <v>9</v>
      </c>
      <c r="B10" s="10" t="s">
        <v>10</v>
      </c>
      <c r="C10" s="19">
        <f>C11+C12+C13+C14</f>
        <v>30130500</v>
      </c>
      <c r="D10" s="19">
        <f t="shared" ref="D10" si="2">D11+D12+D13+D14</f>
        <v>18984679.449999999</v>
      </c>
      <c r="E10" s="19">
        <f t="shared" si="0"/>
        <v>63.008179253580252</v>
      </c>
    </row>
    <row r="11" spans="1:5" ht="100.5" customHeight="1">
      <c r="A11" s="5" t="s">
        <v>11</v>
      </c>
      <c r="B11" s="10" t="s">
        <v>12</v>
      </c>
      <c r="C11" s="19">
        <v>29945000</v>
      </c>
      <c r="D11" s="19">
        <v>18812490.239999998</v>
      </c>
      <c r="E11" s="19">
        <f t="shared" si="0"/>
        <v>62.823477174820496</v>
      </c>
    </row>
    <row r="12" spans="1:5" ht="153" customHeight="1">
      <c r="A12" s="5" t="s">
        <v>13</v>
      </c>
      <c r="B12" s="10" t="s">
        <v>14</v>
      </c>
      <c r="C12" s="19">
        <v>36040</v>
      </c>
      <c r="D12" s="19">
        <v>48021.57</v>
      </c>
      <c r="E12" s="19">
        <f t="shared" si="0"/>
        <v>133.24519977802441</v>
      </c>
    </row>
    <row r="13" spans="1:5" ht="65.25" customHeight="1">
      <c r="A13" s="5" t="s">
        <v>15</v>
      </c>
      <c r="B13" s="10" t="s">
        <v>16</v>
      </c>
      <c r="C13" s="19">
        <v>107060</v>
      </c>
      <c r="D13" s="19">
        <v>76671.14</v>
      </c>
      <c r="E13" s="19">
        <f t="shared" si="0"/>
        <v>71.615113020736032</v>
      </c>
    </row>
    <row r="14" spans="1:5" ht="116.25" customHeight="1">
      <c r="A14" s="5" t="s">
        <v>17</v>
      </c>
      <c r="B14" s="10" t="s">
        <v>18</v>
      </c>
      <c r="C14" s="19">
        <v>42400</v>
      </c>
      <c r="D14" s="19">
        <v>47496.5</v>
      </c>
      <c r="E14" s="19">
        <f t="shared" si="0"/>
        <v>112.02004716981131</v>
      </c>
    </row>
    <row r="15" spans="1:5" ht="45.75" customHeight="1">
      <c r="A15" s="5" t="s">
        <v>19</v>
      </c>
      <c r="B15" s="10" t="s">
        <v>20</v>
      </c>
      <c r="C15" s="19">
        <f>C16</f>
        <v>8795948.1099999994</v>
      </c>
      <c r="D15" s="19">
        <f t="shared" ref="D15" si="3">D16</f>
        <v>5803851.3600000003</v>
      </c>
      <c r="E15" s="19">
        <f t="shared" si="0"/>
        <v>65.983237820624225</v>
      </c>
    </row>
    <row r="16" spans="1:5" ht="48" customHeight="1">
      <c r="A16" s="5" t="s">
        <v>21</v>
      </c>
      <c r="B16" s="10" t="s">
        <v>22</v>
      </c>
      <c r="C16" s="19">
        <f>C17+C19+C21+C23</f>
        <v>8795948.1099999994</v>
      </c>
      <c r="D16" s="19">
        <f t="shared" ref="D16" si="4">D17+D19+D21+D23</f>
        <v>5803851.3600000003</v>
      </c>
      <c r="E16" s="19">
        <f t="shared" si="0"/>
        <v>65.983237820624225</v>
      </c>
    </row>
    <row r="17" spans="1:5" ht="96.75" customHeight="1">
      <c r="A17" s="5" t="s">
        <v>226</v>
      </c>
      <c r="B17" s="10" t="s">
        <v>24</v>
      </c>
      <c r="C17" s="19">
        <f>C18</f>
        <v>4030610.77</v>
      </c>
      <c r="D17" s="19">
        <f t="shared" ref="D17" si="5">D18</f>
        <v>2705800.66</v>
      </c>
      <c r="E17" s="19">
        <f t="shared" si="0"/>
        <v>67.131281445963097</v>
      </c>
    </row>
    <row r="18" spans="1:5" ht="162" customHeight="1">
      <c r="A18" s="8" t="s">
        <v>191</v>
      </c>
      <c r="B18" s="6" t="s">
        <v>192</v>
      </c>
      <c r="C18" s="19">
        <v>4030610.77</v>
      </c>
      <c r="D18" s="19">
        <v>2705800.66</v>
      </c>
      <c r="E18" s="19">
        <f t="shared" si="0"/>
        <v>67.131281445963097</v>
      </c>
    </row>
    <row r="19" spans="1:5" ht="111" customHeight="1">
      <c r="A19" s="5" t="s">
        <v>227</v>
      </c>
      <c r="B19" s="10" t="s">
        <v>23</v>
      </c>
      <c r="C19" s="19">
        <f>C20</f>
        <v>20761.080000000002</v>
      </c>
      <c r="D19" s="19">
        <f t="shared" ref="D19" si="6">D20</f>
        <v>18679.71</v>
      </c>
      <c r="E19" s="19">
        <f t="shared" si="0"/>
        <v>89.974654497742875</v>
      </c>
    </row>
    <row r="20" spans="1:5" ht="197.25" customHeight="1">
      <c r="A20" s="8" t="s">
        <v>229</v>
      </c>
      <c r="B20" s="6" t="s">
        <v>193</v>
      </c>
      <c r="C20" s="19">
        <v>20761.080000000002</v>
      </c>
      <c r="D20" s="19">
        <v>18679.71</v>
      </c>
      <c r="E20" s="19">
        <f t="shared" si="0"/>
        <v>89.974654497742875</v>
      </c>
    </row>
    <row r="21" spans="1:5" ht="101.25" customHeight="1">
      <c r="A21" s="5" t="s">
        <v>228</v>
      </c>
      <c r="B21" s="6" t="s">
        <v>197</v>
      </c>
      <c r="C21" s="19">
        <f>C22</f>
        <v>5264734.8499999996</v>
      </c>
      <c r="D21" s="19">
        <f t="shared" ref="D21" si="7">D22</f>
        <v>3607888.66</v>
      </c>
      <c r="E21" s="19">
        <f t="shared" si="0"/>
        <v>68.529351672857757</v>
      </c>
    </row>
    <row r="22" spans="1:5" ht="165" customHeight="1">
      <c r="A22" s="8" t="s">
        <v>194</v>
      </c>
      <c r="B22" s="7" t="s">
        <v>195</v>
      </c>
      <c r="C22" s="20">
        <v>5264734.8499999996</v>
      </c>
      <c r="D22" s="19">
        <v>3607888.66</v>
      </c>
      <c r="E22" s="19">
        <f t="shared" si="0"/>
        <v>68.529351672857757</v>
      </c>
    </row>
    <row r="23" spans="1:5" ht="90">
      <c r="A23" s="5" t="s">
        <v>25</v>
      </c>
      <c r="B23" s="10" t="s">
        <v>26</v>
      </c>
      <c r="C23" s="19">
        <f>C24</f>
        <v>-520158.59</v>
      </c>
      <c r="D23" s="19">
        <f t="shared" ref="D23" si="8">D24</f>
        <v>-528517.67000000004</v>
      </c>
      <c r="E23" s="19">
        <f t="shared" si="0"/>
        <v>101.60702527281151</v>
      </c>
    </row>
    <row r="24" spans="1:5" ht="162" customHeight="1">
      <c r="A24" s="8" t="s">
        <v>230</v>
      </c>
      <c r="B24" s="6" t="s">
        <v>196</v>
      </c>
      <c r="C24" s="19">
        <v>-520158.59</v>
      </c>
      <c r="D24" s="19">
        <v>-528517.67000000004</v>
      </c>
      <c r="E24" s="19">
        <f t="shared" si="0"/>
        <v>101.60702527281151</v>
      </c>
    </row>
    <row r="25" spans="1:5">
      <c r="A25" s="5" t="s">
        <v>27</v>
      </c>
      <c r="B25" s="10" t="s">
        <v>28</v>
      </c>
      <c r="C25" s="19">
        <f>C26+C32+C29</f>
        <v>4015000</v>
      </c>
      <c r="D25" s="19">
        <f t="shared" ref="D25" si="9">D26+D32+D29</f>
        <v>2215214.4</v>
      </c>
      <c r="E25" s="19">
        <f t="shared" si="0"/>
        <v>55.173459526774593</v>
      </c>
    </row>
    <row r="26" spans="1:5" ht="30">
      <c r="A26" s="5" t="s">
        <v>29</v>
      </c>
      <c r="B26" s="10" t="s">
        <v>30</v>
      </c>
      <c r="C26" s="19">
        <f>C27+C28</f>
        <v>3600000</v>
      </c>
      <c r="D26" s="19">
        <f t="shared" ref="D26" si="10">D27+D28</f>
        <v>2037213.1</v>
      </c>
      <c r="E26" s="19">
        <f t="shared" si="0"/>
        <v>56.589252777777773</v>
      </c>
    </row>
    <row r="27" spans="1:5" ht="30">
      <c r="A27" s="5" t="s">
        <v>31</v>
      </c>
      <c r="B27" s="10" t="s">
        <v>30</v>
      </c>
      <c r="C27" s="19">
        <v>3600000</v>
      </c>
      <c r="D27" s="19">
        <v>2037208.52</v>
      </c>
      <c r="E27" s="19">
        <f t="shared" si="0"/>
        <v>56.589125555555555</v>
      </c>
    </row>
    <row r="28" spans="1:5" ht="45">
      <c r="A28" s="5" t="s">
        <v>32</v>
      </c>
      <c r="B28" s="10" t="s">
        <v>33</v>
      </c>
      <c r="C28" s="21">
        <v>0</v>
      </c>
      <c r="D28" s="19">
        <v>4.58</v>
      </c>
      <c r="E28" s="19"/>
    </row>
    <row r="29" spans="1:5">
      <c r="A29" s="5" t="s">
        <v>198</v>
      </c>
      <c r="B29" s="8" t="s">
        <v>199</v>
      </c>
      <c r="C29" s="19">
        <f>C30</f>
        <v>25000</v>
      </c>
      <c r="D29" s="21">
        <f t="shared" ref="D29:D30" si="11">D30</f>
        <v>0</v>
      </c>
      <c r="E29" s="21">
        <f t="shared" si="0"/>
        <v>0</v>
      </c>
    </row>
    <row r="30" spans="1:5">
      <c r="A30" s="5" t="s">
        <v>200</v>
      </c>
      <c r="B30" s="8" t="s">
        <v>199</v>
      </c>
      <c r="C30" s="19">
        <f>C31</f>
        <v>25000</v>
      </c>
      <c r="D30" s="21">
        <f t="shared" si="11"/>
        <v>0</v>
      </c>
      <c r="E30" s="21">
        <f t="shared" si="0"/>
        <v>0</v>
      </c>
    </row>
    <row r="31" spans="1:5">
      <c r="A31" s="5" t="s">
        <v>201</v>
      </c>
      <c r="B31" s="8" t="s">
        <v>199</v>
      </c>
      <c r="C31" s="19">
        <v>25000</v>
      </c>
      <c r="D31" s="21">
        <v>0</v>
      </c>
      <c r="E31" s="21">
        <f t="shared" si="0"/>
        <v>0</v>
      </c>
    </row>
    <row r="32" spans="1:5" ht="30">
      <c r="A32" s="5" t="s">
        <v>34</v>
      </c>
      <c r="B32" s="10" t="s">
        <v>35</v>
      </c>
      <c r="C32" s="19">
        <f>C33</f>
        <v>390000</v>
      </c>
      <c r="D32" s="19">
        <f t="shared" ref="D32" si="12">D33</f>
        <v>178001.3</v>
      </c>
      <c r="E32" s="19">
        <f t="shared" si="0"/>
        <v>45.641358974358972</v>
      </c>
    </row>
    <row r="33" spans="1:5" ht="60">
      <c r="A33" s="5" t="s">
        <v>36</v>
      </c>
      <c r="B33" s="10" t="s">
        <v>37</v>
      </c>
      <c r="C33" s="19">
        <v>390000</v>
      </c>
      <c r="D33" s="19">
        <v>178001.3</v>
      </c>
      <c r="E33" s="19">
        <f t="shared" si="0"/>
        <v>45.641358974358972</v>
      </c>
    </row>
    <row r="34" spans="1:5" ht="30">
      <c r="A34" s="5" t="s">
        <v>38</v>
      </c>
      <c r="B34" s="10" t="s">
        <v>39</v>
      </c>
      <c r="C34" s="19">
        <f>C35</f>
        <v>110000</v>
      </c>
      <c r="D34" s="19">
        <f t="shared" ref="D34:D35" si="13">D35</f>
        <v>2412969.9300000002</v>
      </c>
      <c r="E34" s="19">
        <f t="shared" si="0"/>
        <v>2193.6090272727274</v>
      </c>
    </row>
    <row r="35" spans="1:5">
      <c r="A35" s="5" t="s">
        <v>40</v>
      </c>
      <c r="B35" s="10" t="s">
        <v>41</v>
      </c>
      <c r="C35" s="19">
        <f>C36</f>
        <v>110000</v>
      </c>
      <c r="D35" s="19">
        <f t="shared" si="13"/>
        <v>2412969.9300000002</v>
      </c>
      <c r="E35" s="19">
        <f t="shared" si="0"/>
        <v>2193.6090272727274</v>
      </c>
    </row>
    <row r="36" spans="1:5" ht="30">
      <c r="A36" s="5" t="s">
        <v>42</v>
      </c>
      <c r="B36" s="10" t="s">
        <v>43</v>
      </c>
      <c r="C36" s="19">
        <v>110000</v>
      </c>
      <c r="D36" s="19">
        <v>2412969.9300000002</v>
      </c>
      <c r="E36" s="19">
        <f t="shared" si="0"/>
        <v>2193.6090272727274</v>
      </c>
    </row>
    <row r="37" spans="1:5">
      <c r="A37" s="5" t="s">
        <v>44</v>
      </c>
      <c r="B37" s="10" t="s">
        <v>45</v>
      </c>
      <c r="C37" s="19">
        <f>C38+C40</f>
        <v>2005000</v>
      </c>
      <c r="D37" s="19">
        <f>D38+D40</f>
        <v>1227533.76</v>
      </c>
      <c r="E37" s="19">
        <f t="shared" si="0"/>
        <v>61.223628927680792</v>
      </c>
    </row>
    <row r="38" spans="1:5" ht="45">
      <c r="A38" s="5" t="s">
        <v>46</v>
      </c>
      <c r="B38" s="10" t="s">
        <v>47</v>
      </c>
      <c r="C38" s="19">
        <f>C39</f>
        <v>2000000</v>
      </c>
      <c r="D38" s="19">
        <f t="shared" ref="D38" si="14">D39</f>
        <v>1222533.76</v>
      </c>
      <c r="E38" s="19">
        <f t="shared" si="0"/>
        <v>61.126687999999994</v>
      </c>
    </row>
    <row r="39" spans="1:5" ht="75">
      <c r="A39" s="5" t="s">
        <v>48</v>
      </c>
      <c r="B39" s="10" t="s">
        <v>49</v>
      </c>
      <c r="C39" s="19">
        <v>2000000</v>
      </c>
      <c r="D39" s="19">
        <v>1222533.76</v>
      </c>
      <c r="E39" s="19">
        <f t="shared" si="0"/>
        <v>61.126687999999994</v>
      </c>
    </row>
    <row r="40" spans="1:5" ht="60">
      <c r="A40" s="5" t="s">
        <v>342</v>
      </c>
      <c r="B40" s="10" t="s">
        <v>345</v>
      </c>
      <c r="C40" s="19">
        <f>C41</f>
        <v>5000</v>
      </c>
      <c r="D40" s="19">
        <f t="shared" ref="D40" si="15">D41</f>
        <v>5000</v>
      </c>
      <c r="E40" s="19">
        <f t="shared" si="0"/>
        <v>100</v>
      </c>
    </row>
    <row r="41" spans="1:5" ht="45">
      <c r="A41" s="5" t="s">
        <v>343</v>
      </c>
      <c r="B41" s="10" t="s">
        <v>346</v>
      </c>
      <c r="C41" s="19">
        <v>5000</v>
      </c>
      <c r="D41" s="19">
        <v>5000</v>
      </c>
      <c r="E41" s="19">
        <f t="shared" si="0"/>
        <v>100</v>
      </c>
    </row>
    <row r="42" spans="1:5">
      <c r="A42" s="5"/>
      <c r="B42" s="10" t="s">
        <v>50</v>
      </c>
      <c r="C42" s="19">
        <f>C44+C69+C78+C96+C110+C151</f>
        <v>38438832.589999996</v>
      </c>
      <c r="D42" s="19">
        <f>D44+D69+D78+D96+D110+D151</f>
        <v>9918008.8599999994</v>
      </c>
      <c r="E42" s="19">
        <f t="shared" si="0"/>
        <v>25.802055348008164</v>
      </c>
    </row>
    <row r="43" spans="1:5">
      <c r="A43" s="5"/>
      <c r="B43" s="10" t="s">
        <v>6</v>
      </c>
      <c r="C43" s="19"/>
      <c r="D43" s="19"/>
      <c r="E43" s="19"/>
    </row>
    <row r="44" spans="1:5" ht="45">
      <c r="A44" s="5" t="s">
        <v>53</v>
      </c>
      <c r="B44" s="10" t="s">
        <v>51</v>
      </c>
      <c r="C44" s="19">
        <f>C48+C66+C62+C45</f>
        <v>3564100</v>
      </c>
      <c r="D44" s="19">
        <f>D48+D66+D62+D45</f>
        <v>3640096.29</v>
      </c>
      <c r="E44" s="19">
        <f t="shared" si="0"/>
        <v>102.13227154120254</v>
      </c>
    </row>
    <row r="45" spans="1:5" ht="97.5" customHeight="1">
      <c r="A45" s="5" t="s">
        <v>394</v>
      </c>
      <c r="B45" s="10" t="s">
        <v>395</v>
      </c>
      <c r="C45" s="21">
        <f>C46</f>
        <v>0</v>
      </c>
      <c r="D45" s="19">
        <f>D46</f>
        <v>200000</v>
      </c>
      <c r="E45" s="19"/>
    </row>
    <row r="46" spans="1:5" ht="75">
      <c r="A46" s="5" t="s">
        <v>396</v>
      </c>
      <c r="B46" s="10" t="s">
        <v>397</v>
      </c>
      <c r="C46" s="21">
        <f>C47</f>
        <v>0</v>
      </c>
      <c r="D46" s="19">
        <f>D47</f>
        <v>200000</v>
      </c>
      <c r="E46" s="19"/>
    </row>
    <row r="47" spans="1:5" ht="75">
      <c r="A47" s="5" t="s">
        <v>393</v>
      </c>
      <c r="B47" s="10" t="s">
        <v>397</v>
      </c>
      <c r="C47" s="21">
        <v>0</v>
      </c>
      <c r="D47" s="19">
        <v>200000</v>
      </c>
      <c r="E47" s="19"/>
    </row>
    <row r="48" spans="1:5" ht="123.75" customHeight="1">
      <c r="A48" s="5" t="s">
        <v>52</v>
      </c>
      <c r="B48" s="9" t="s">
        <v>54</v>
      </c>
      <c r="C48" s="19">
        <f>C49+C54+C59</f>
        <v>3194100</v>
      </c>
      <c r="D48" s="19">
        <f t="shared" ref="D48" si="16">D49+D54+D59</f>
        <v>3266194.67</v>
      </c>
      <c r="E48" s="19">
        <f t="shared" si="0"/>
        <v>102.25712000250462</v>
      </c>
    </row>
    <row r="49" spans="1:5" ht="94.5" customHeight="1">
      <c r="A49" s="5" t="s">
        <v>55</v>
      </c>
      <c r="B49" s="10" t="s">
        <v>56</v>
      </c>
      <c r="C49" s="19">
        <f>C50+C52</f>
        <v>2200000</v>
      </c>
      <c r="D49" s="19">
        <f t="shared" ref="D49" si="17">D50+D52</f>
        <v>2244116.65</v>
      </c>
      <c r="E49" s="19">
        <f t="shared" si="0"/>
        <v>102.00530227272726</v>
      </c>
    </row>
    <row r="50" spans="1:5" ht="121.5" customHeight="1">
      <c r="A50" s="5" t="s">
        <v>57</v>
      </c>
      <c r="B50" s="9" t="s">
        <v>58</v>
      </c>
      <c r="C50" s="19">
        <f>C51</f>
        <v>1800000</v>
      </c>
      <c r="D50" s="19">
        <f t="shared" ref="D50" si="18">D51</f>
        <v>1669873.92</v>
      </c>
      <c r="E50" s="19">
        <f t="shared" si="0"/>
        <v>92.770773333333338</v>
      </c>
    </row>
    <row r="51" spans="1:5" ht="137.25" customHeight="1">
      <c r="A51" s="5" t="s">
        <v>59</v>
      </c>
      <c r="B51" s="9" t="s">
        <v>58</v>
      </c>
      <c r="C51" s="19">
        <v>1800000</v>
      </c>
      <c r="D51" s="19">
        <v>1669873.92</v>
      </c>
      <c r="E51" s="19">
        <f t="shared" si="0"/>
        <v>92.770773333333338</v>
      </c>
    </row>
    <row r="52" spans="1:5" ht="105">
      <c r="A52" s="5" t="s">
        <v>60</v>
      </c>
      <c r="B52" s="9" t="s">
        <v>61</v>
      </c>
      <c r="C52" s="19">
        <f>C53</f>
        <v>400000</v>
      </c>
      <c r="D52" s="19">
        <f t="shared" ref="D52" si="19">D53</f>
        <v>574242.73</v>
      </c>
      <c r="E52" s="19">
        <f t="shared" si="0"/>
        <v>143.56068250000001</v>
      </c>
    </row>
    <row r="53" spans="1:5" ht="124.5" customHeight="1">
      <c r="A53" s="5" t="s">
        <v>62</v>
      </c>
      <c r="B53" s="9" t="s">
        <v>61</v>
      </c>
      <c r="C53" s="19">
        <v>400000</v>
      </c>
      <c r="D53" s="19">
        <v>574242.73</v>
      </c>
      <c r="E53" s="19">
        <f t="shared" si="0"/>
        <v>143.56068250000001</v>
      </c>
    </row>
    <row r="54" spans="1:5" ht="15.75" customHeight="1">
      <c r="A54" s="5" t="s">
        <v>64</v>
      </c>
      <c r="B54" s="9" t="s">
        <v>63</v>
      </c>
      <c r="C54" s="19">
        <f>C55</f>
        <v>36100</v>
      </c>
      <c r="D54" s="19">
        <f t="shared" ref="D54" si="20">D55</f>
        <v>23012.66</v>
      </c>
      <c r="E54" s="19">
        <f t="shared" si="0"/>
        <v>63.74698060941828</v>
      </c>
    </row>
    <row r="55" spans="1:5" ht="88.5" customHeight="1">
      <c r="A55" s="10" t="s">
        <v>65</v>
      </c>
      <c r="B55" s="10" t="s">
        <v>66</v>
      </c>
      <c r="C55" s="19">
        <f>C56+C58+C57</f>
        <v>36100</v>
      </c>
      <c r="D55" s="19">
        <f t="shared" ref="D55" si="21">D56+D58+D57</f>
        <v>23012.66</v>
      </c>
      <c r="E55" s="19">
        <f t="shared" si="0"/>
        <v>63.74698060941828</v>
      </c>
    </row>
    <row r="56" spans="1:5" ht="145.5" customHeight="1">
      <c r="A56" s="10" t="s">
        <v>160</v>
      </c>
      <c r="B56" s="10" t="s">
        <v>163</v>
      </c>
      <c r="C56" s="19">
        <v>36100</v>
      </c>
      <c r="D56" s="19">
        <v>23012.66</v>
      </c>
      <c r="E56" s="19">
        <f t="shared" si="0"/>
        <v>63.74698060941828</v>
      </c>
    </row>
    <row r="57" spans="1:5" ht="163.5" hidden="1" customHeight="1">
      <c r="A57" s="10" t="s">
        <v>294</v>
      </c>
      <c r="B57" s="10" t="s">
        <v>330</v>
      </c>
      <c r="C57" s="19"/>
      <c r="D57" s="19"/>
      <c r="E57" s="22" t="e">
        <f t="shared" si="0"/>
        <v>#DIV/0!</v>
      </c>
    </row>
    <row r="58" spans="1:5" ht="143.25" hidden="1" customHeight="1">
      <c r="A58" s="10" t="s">
        <v>161</v>
      </c>
      <c r="B58" s="10" t="s">
        <v>162</v>
      </c>
      <c r="C58" s="19">
        <v>0</v>
      </c>
      <c r="D58" s="19"/>
      <c r="E58" s="22" t="e">
        <f t="shared" si="0"/>
        <v>#DIV/0!</v>
      </c>
    </row>
    <row r="59" spans="1:5" ht="68.25" customHeight="1">
      <c r="A59" s="10" t="s">
        <v>202</v>
      </c>
      <c r="B59" s="6" t="s">
        <v>203</v>
      </c>
      <c r="C59" s="19">
        <f>C60</f>
        <v>958000</v>
      </c>
      <c r="D59" s="19">
        <f t="shared" ref="D59:D60" si="22">D60</f>
        <v>999065.36</v>
      </c>
      <c r="E59" s="19">
        <f t="shared" si="0"/>
        <v>104.28657202505218</v>
      </c>
    </row>
    <row r="60" spans="1:5" ht="69" customHeight="1">
      <c r="A60" s="10" t="s">
        <v>204</v>
      </c>
      <c r="B60" s="7" t="s">
        <v>205</v>
      </c>
      <c r="C60" s="19">
        <f>C61</f>
        <v>958000</v>
      </c>
      <c r="D60" s="19">
        <f t="shared" si="22"/>
        <v>999065.36</v>
      </c>
      <c r="E60" s="19">
        <f t="shared" si="0"/>
        <v>104.28657202505218</v>
      </c>
    </row>
    <row r="61" spans="1:5" ht="54" customHeight="1">
      <c r="A61" s="10" t="s">
        <v>206</v>
      </c>
      <c r="B61" s="7" t="s">
        <v>205</v>
      </c>
      <c r="C61" s="19">
        <v>958000</v>
      </c>
      <c r="D61" s="19">
        <v>999065.36</v>
      </c>
      <c r="E61" s="19">
        <f t="shared" si="0"/>
        <v>104.28657202505218</v>
      </c>
    </row>
    <row r="62" spans="1:5" ht="35.25" customHeight="1">
      <c r="A62" s="10" t="s">
        <v>358</v>
      </c>
      <c r="B62" s="7" t="s">
        <v>359</v>
      </c>
      <c r="C62" s="19">
        <f t="shared" ref="C62:D64" si="23">C63</f>
        <v>200000</v>
      </c>
      <c r="D62" s="21">
        <f t="shared" si="23"/>
        <v>0</v>
      </c>
      <c r="E62" s="21">
        <f t="shared" si="0"/>
        <v>0</v>
      </c>
    </row>
    <row r="63" spans="1:5" ht="61.5" customHeight="1">
      <c r="A63" s="10" t="s">
        <v>361</v>
      </c>
      <c r="B63" s="7" t="s">
        <v>360</v>
      </c>
      <c r="C63" s="19">
        <f t="shared" si="23"/>
        <v>200000</v>
      </c>
      <c r="D63" s="21">
        <f t="shared" si="23"/>
        <v>0</v>
      </c>
      <c r="E63" s="21">
        <f t="shared" si="0"/>
        <v>0</v>
      </c>
    </row>
    <row r="64" spans="1:5" ht="77.25" customHeight="1">
      <c r="A64" s="10" t="s">
        <v>363</v>
      </c>
      <c r="B64" s="7" t="s">
        <v>362</v>
      </c>
      <c r="C64" s="19">
        <f t="shared" si="23"/>
        <v>200000</v>
      </c>
      <c r="D64" s="21">
        <f t="shared" si="23"/>
        <v>0</v>
      </c>
      <c r="E64" s="21">
        <f t="shared" si="0"/>
        <v>0</v>
      </c>
    </row>
    <row r="65" spans="1:5" ht="78" customHeight="1">
      <c r="A65" s="10" t="s">
        <v>347</v>
      </c>
      <c r="B65" s="7" t="s">
        <v>362</v>
      </c>
      <c r="C65" s="19">
        <v>200000</v>
      </c>
      <c r="D65" s="21">
        <v>0</v>
      </c>
      <c r="E65" s="21">
        <f t="shared" si="0"/>
        <v>0</v>
      </c>
    </row>
    <row r="66" spans="1:5" ht="120" customHeight="1">
      <c r="A66" s="10" t="s">
        <v>67</v>
      </c>
      <c r="B66" s="9" t="s">
        <v>68</v>
      </c>
      <c r="C66" s="19">
        <f>C67</f>
        <v>170000</v>
      </c>
      <c r="D66" s="19">
        <f t="shared" ref="D66:D67" si="24">D67</f>
        <v>173901.62</v>
      </c>
      <c r="E66" s="19">
        <f t="shared" si="0"/>
        <v>102.29507058823528</v>
      </c>
    </row>
    <row r="67" spans="1:5" ht="103.5" customHeight="1">
      <c r="A67" s="10" t="s">
        <v>70</v>
      </c>
      <c r="B67" s="10" t="s">
        <v>69</v>
      </c>
      <c r="C67" s="19">
        <f>C68</f>
        <v>170000</v>
      </c>
      <c r="D67" s="19">
        <f t="shared" si="24"/>
        <v>173901.62</v>
      </c>
      <c r="E67" s="19">
        <f t="shared" si="0"/>
        <v>102.29507058823528</v>
      </c>
    </row>
    <row r="68" spans="1:5" ht="101.25" customHeight="1">
      <c r="A68" s="10" t="s">
        <v>71</v>
      </c>
      <c r="B68" s="10" t="s">
        <v>69</v>
      </c>
      <c r="C68" s="19">
        <v>170000</v>
      </c>
      <c r="D68" s="19">
        <v>173901.62</v>
      </c>
      <c r="E68" s="19">
        <f t="shared" si="0"/>
        <v>102.29507058823528</v>
      </c>
    </row>
    <row r="69" spans="1:5" ht="30">
      <c r="A69" s="10" t="s">
        <v>72</v>
      </c>
      <c r="B69" s="10" t="s">
        <v>260</v>
      </c>
      <c r="C69" s="19">
        <f>C70</f>
        <v>30400</v>
      </c>
      <c r="D69" s="19">
        <f t="shared" ref="D69" si="25">D70</f>
        <v>281694.21999999997</v>
      </c>
      <c r="E69" s="19">
        <f t="shared" si="0"/>
        <v>926.62572368421047</v>
      </c>
    </row>
    <row r="70" spans="1:5" ht="30">
      <c r="A70" s="10" t="s">
        <v>74</v>
      </c>
      <c r="B70" s="10" t="s">
        <v>73</v>
      </c>
      <c r="C70" s="19">
        <f>C71+C73</f>
        <v>30400</v>
      </c>
      <c r="D70" s="19">
        <f t="shared" ref="D70" si="26">D71+D73</f>
        <v>281694.21999999997</v>
      </c>
      <c r="E70" s="19">
        <f t="shared" si="0"/>
        <v>926.62572368421047</v>
      </c>
    </row>
    <row r="71" spans="1:5" ht="45">
      <c r="A71" s="10" t="s">
        <v>207</v>
      </c>
      <c r="B71" s="10" t="s">
        <v>75</v>
      </c>
      <c r="C71" s="19">
        <f>C72</f>
        <v>7800</v>
      </c>
      <c r="D71" s="19">
        <f t="shared" ref="D71" si="27">D72</f>
        <v>22257.99</v>
      </c>
      <c r="E71" s="19">
        <f t="shared" si="0"/>
        <v>285.35884615384617</v>
      </c>
    </row>
    <row r="72" spans="1:5" ht="45">
      <c r="A72" s="10" t="s">
        <v>76</v>
      </c>
      <c r="B72" s="10" t="s">
        <v>75</v>
      </c>
      <c r="C72" s="19">
        <v>7800</v>
      </c>
      <c r="D72" s="19">
        <v>22257.99</v>
      </c>
      <c r="E72" s="19">
        <f t="shared" si="0"/>
        <v>285.35884615384617</v>
      </c>
    </row>
    <row r="73" spans="1:5" ht="30">
      <c r="A73" s="10" t="s">
        <v>208</v>
      </c>
      <c r="B73" s="10" t="s">
        <v>77</v>
      </c>
      <c r="C73" s="19">
        <f>C75+C76</f>
        <v>22600</v>
      </c>
      <c r="D73" s="19">
        <f t="shared" ref="D73" si="28">D75+D76</f>
        <v>259436.22999999998</v>
      </c>
      <c r="E73" s="19">
        <f t="shared" si="0"/>
        <v>1147.9479203539822</v>
      </c>
    </row>
    <row r="74" spans="1:5">
      <c r="A74" s="10" t="s">
        <v>209</v>
      </c>
      <c r="B74" s="10" t="s">
        <v>78</v>
      </c>
      <c r="C74" s="19">
        <f>C75</f>
        <v>9600</v>
      </c>
      <c r="D74" s="19">
        <f t="shared" ref="D74" si="29">D75</f>
        <v>15581.43</v>
      </c>
      <c r="E74" s="19">
        <f t="shared" si="0"/>
        <v>162.30656249999998</v>
      </c>
    </row>
    <row r="75" spans="1:5">
      <c r="A75" s="10" t="s">
        <v>79</v>
      </c>
      <c r="B75" s="10" t="s">
        <v>78</v>
      </c>
      <c r="C75" s="19">
        <v>9600</v>
      </c>
      <c r="D75" s="19">
        <v>15581.43</v>
      </c>
      <c r="E75" s="19">
        <f t="shared" si="0"/>
        <v>162.30656249999998</v>
      </c>
    </row>
    <row r="76" spans="1:5" ht="30">
      <c r="A76" s="10" t="s">
        <v>210</v>
      </c>
      <c r="B76" s="6" t="s">
        <v>211</v>
      </c>
      <c r="C76" s="19">
        <f>C77</f>
        <v>13000</v>
      </c>
      <c r="D76" s="19">
        <f t="shared" ref="D76" si="30">D77</f>
        <v>243854.8</v>
      </c>
      <c r="E76" s="19">
        <f t="shared" si="0"/>
        <v>1875.8061538461536</v>
      </c>
    </row>
    <row r="77" spans="1:5" ht="30">
      <c r="A77" s="10" t="s">
        <v>212</v>
      </c>
      <c r="B77" s="6" t="s">
        <v>211</v>
      </c>
      <c r="C77" s="19">
        <v>13000</v>
      </c>
      <c r="D77" s="19">
        <v>243854.8</v>
      </c>
      <c r="E77" s="19">
        <f t="shared" si="0"/>
        <v>1875.8061538461536</v>
      </c>
    </row>
    <row r="78" spans="1:5" ht="30">
      <c r="A78" s="10" t="s">
        <v>80</v>
      </c>
      <c r="B78" s="10" t="s">
        <v>233</v>
      </c>
      <c r="C78" s="19">
        <f>C79+C82</f>
        <v>9307027.4699999988</v>
      </c>
      <c r="D78" s="19">
        <f t="shared" ref="D78" si="31">D79+D82</f>
        <v>4766679.68</v>
      </c>
      <c r="E78" s="19">
        <f t="shared" si="0"/>
        <v>51.21591931865224</v>
      </c>
    </row>
    <row r="79" spans="1:5">
      <c r="A79" s="5" t="s">
        <v>81</v>
      </c>
      <c r="B79" s="10" t="s">
        <v>82</v>
      </c>
      <c r="C79" s="19">
        <f>C80</f>
        <v>280000</v>
      </c>
      <c r="D79" s="19">
        <f t="shared" ref="D79:D80" si="32">D80</f>
        <v>262389.15999999997</v>
      </c>
      <c r="E79" s="19">
        <f t="shared" si="0"/>
        <v>93.710414285714279</v>
      </c>
    </row>
    <row r="80" spans="1:5" ht="30">
      <c r="A80" s="10" t="s">
        <v>83</v>
      </c>
      <c r="B80" s="10" t="s">
        <v>84</v>
      </c>
      <c r="C80" s="19">
        <f>C81</f>
        <v>280000</v>
      </c>
      <c r="D80" s="19">
        <f t="shared" si="32"/>
        <v>262389.15999999997</v>
      </c>
      <c r="E80" s="19">
        <f t="shared" ref="E80:E171" si="33">D80/C80*100</f>
        <v>93.710414285714279</v>
      </c>
    </row>
    <row r="81" spans="1:5" ht="45">
      <c r="A81" s="10" t="s">
        <v>85</v>
      </c>
      <c r="B81" s="10" t="s">
        <v>86</v>
      </c>
      <c r="C81" s="19">
        <v>280000</v>
      </c>
      <c r="D81" s="19">
        <v>262389.15999999997</v>
      </c>
      <c r="E81" s="19">
        <f t="shared" si="33"/>
        <v>93.710414285714279</v>
      </c>
    </row>
    <row r="82" spans="1:5" ht="26.25" customHeight="1">
      <c r="A82" s="10" t="s">
        <v>88</v>
      </c>
      <c r="B82" s="10" t="s">
        <v>87</v>
      </c>
      <c r="C82" s="19">
        <f>C83+C89</f>
        <v>9027027.4699999988</v>
      </c>
      <c r="D82" s="19">
        <f>D83+D89</f>
        <v>4504290.5199999996</v>
      </c>
      <c r="E82" s="19">
        <f t="shared" si="33"/>
        <v>49.897826665193477</v>
      </c>
    </row>
    <row r="83" spans="1:5" ht="45">
      <c r="A83" s="10" t="s">
        <v>89</v>
      </c>
      <c r="B83" s="10" t="s">
        <v>90</v>
      </c>
      <c r="C83" s="19">
        <f>C84</f>
        <v>401321</v>
      </c>
      <c r="D83" s="19">
        <f t="shared" ref="D83" si="34">D84</f>
        <v>472014.20999999996</v>
      </c>
      <c r="E83" s="19">
        <f t="shared" si="33"/>
        <v>117.61512853800325</v>
      </c>
    </row>
    <row r="84" spans="1:5" ht="51.75" customHeight="1">
      <c r="A84" s="10" t="s">
        <v>155</v>
      </c>
      <c r="B84" s="10" t="s">
        <v>91</v>
      </c>
      <c r="C84" s="19">
        <f>C85+C87+C88</f>
        <v>401321</v>
      </c>
      <c r="D84" s="19">
        <f t="shared" ref="D84" si="35">D85+D87+D88</f>
        <v>472014.20999999996</v>
      </c>
      <c r="E84" s="19">
        <f t="shared" si="33"/>
        <v>117.61512853800325</v>
      </c>
    </row>
    <row r="85" spans="1:5" ht="123.75" customHeight="1">
      <c r="A85" s="10" t="s">
        <v>156</v>
      </c>
      <c r="B85" s="10" t="s">
        <v>164</v>
      </c>
      <c r="C85" s="19">
        <v>13083</v>
      </c>
      <c r="D85" s="19">
        <v>13082.62</v>
      </c>
      <c r="E85" s="19">
        <f t="shared" si="33"/>
        <v>99.997095467400456</v>
      </c>
    </row>
    <row r="86" spans="1:5" ht="137.25" hidden="1" customHeight="1">
      <c r="A86" s="10" t="s">
        <v>329</v>
      </c>
      <c r="B86" s="9" t="s">
        <v>331</v>
      </c>
      <c r="C86" s="19"/>
      <c r="D86" s="19"/>
      <c r="E86" s="19"/>
    </row>
    <row r="87" spans="1:5" ht="106.5" customHeight="1">
      <c r="A87" s="10" t="s">
        <v>157</v>
      </c>
      <c r="B87" s="10" t="s">
        <v>165</v>
      </c>
      <c r="C87" s="19">
        <v>18238</v>
      </c>
      <c r="D87" s="19">
        <v>11341.6</v>
      </c>
      <c r="E87" s="19">
        <f t="shared" si="33"/>
        <v>62.186643272288634</v>
      </c>
    </row>
    <row r="88" spans="1:5" ht="90.75" customHeight="1">
      <c r="A88" s="10" t="s">
        <v>158</v>
      </c>
      <c r="B88" s="10" t="s">
        <v>159</v>
      </c>
      <c r="C88" s="19">
        <v>370000</v>
      </c>
      <c r="D88" s="19">
        <v>447589.99</v>
      </c>
      <c r="E88" s="19">
        <f t="shared" si="33"/>
        <v>120.97026756756757</v>
      </c>
    </row>
    <row r="89" spans="1:5" ht="30">
      <c r="A89" s="10" t="s">
        <v>95</v>
      </c>
      <c r="B89" s="10" t="s">
        <v>92</v>
      </c>
      <c r="C89" s="19">
        <f>C90</f>
        <v>8625706.4699999988</v>
      </c>
      <c r="D89" s="19">
        <f t="shared" ref="D89" si="36">D90</f>
        <v>4032276.31</v>
      </c>
      <c r="E89" s="19">
        <f t="shared" si="33"/>
        <v>46.74720063828002</v>
      </c>
    </row>
    <row r="90" spans="1:5" ht="30">
      <c r="A90" s="10" t="s">
        <v>213</v>
      </c>
      <c r="B90" s="10" t="s">
        <v>93</v>
      </c>
      <c r="C90" s="19">
        <f>C92+C91+C93+C95</f>
        <v>8625706.4699999988</v>
      </c>
      <c r="D90" s="19">
        <f>D92+D91+D93+D95</f>
        <v>4032276.31</v>
      </c>
      <c r="E90" s="19">
        <f t="shared" si="33"/>
        <v>46.74720063828002</v>
      </c>
    </row>
    <row r="91" spans="1:5" ht="30" hidden="1">
      <c r="A91" s="10" t="s">
        <v>262</v>
      </c>
      <c r="B91" s="10" t="s">
        <v>93</v>
      </c>
      <c r="C91" s="19">
        <v>0</v>
      </c>
      <c r="D91" s="19">
        <v>0</v>
      </c>
      <c r="E91" s="19"/>
    </row>
    <row r="92" spans="1:5" ht="30">
      <c r="A92" s="10" t="s">
        <v>96</v>
      </c>
      <c r="B92" s="10" t="s">
        <v>93</v>
      </c>
      <c r="C92" s="19">
        <v>8279750</v>
      </c>
      <c r="D92" s="19">
        <v>3686320.46</v>
      </c>
      <c r="E92" s="19">
        <f t="shared" si="33"/>
        <v>44.522122769407289</v>
      </c>
    </row>
    <row r="93" spans="1:5" ht="60">
      <c r="A93" s="10" t="s">
        <v>277</v>
      </c>
      <c r="B93" s="10" t="s">
        <v>278</v>
      </c>
      <c r="C93" s="19">
        <v>9546.4699999999993</v>
      </c>
      <c r="D93" s="19">
        <v>9546.4699999999993</v>
      </c>
      <c r="E93" s="19">
        <f t="shared" si="33"/>
        <v>100</v>
      </c>
    </row>
    <row r="94" spans="1:5" ht="60" hidden="1">
      <c r="A94" s="10" t="s">
        <v>366</v>
      </c>
      <c r="B94" s="10" t="s">
        <v>278</v>
      </c>
      <c r="C94" s="19"/>
      <c r="D94" s="19"/>
      <c r="E94" s="19"/>
    </row>
    <row r="95" spans="1:5" ht="60">
      <c r="A95" s="10" t="s">
        <v>293</v>
      </c>
      <c r="B95" s="10" t="s">
        <v>278</v>
      </c>
      <c r="C95" s="19">
        <v>336410</v>
      </c>
      <c r="D95" s="19">
        <v>336409.38</v>
      </c>
      <c r="E95" s="19">
        <f t="shared" si="33"/>
        <v>99.999815701079044</v>
      </c>
    </row>
    <row r="96" spans="1:5" ht="30">
      <c r="A96" s="10" t="s">
        <v>97</v>
      </c>
      <c r="B96" s="10" t="s">
        <v>94</v>
      </c>
      <c r="C96" s="19">
        <f>C97+C100</f>
        <v>25305000</v>
      </c>
      <c r="D96" s="19">
        <f t="shared" ref="D96" si="37">D97+D100</f>
        <v>862576.27</v>
      </c>
      <c r="E96" s="19">
        <f t="shared" si="33"/>
        <v>3.4087187117170523</v>
      </c>
    </row>
    <row r="97" spans="1:5" ht="119.25" customHeight="1">
      <c r="A97" s="10" t="s">
        <v>100</v>
      </c>
      <c r="B97" s="9" t="s">
        <v>98</v>
      </c>
      <c r="C97" s="19">
        <f>C98</f>
        <v>23805000</v>
      </c>
      <c r="D97" s="19">
        <f t="shared" ref="D97:D98" si="38">D98</f>
        <v>72000</v>
      </c>
      <c r="E97" s="19">
        <f t="shared" si="33"/>
        <v>0.30245746691871456</v>
      </c>
    </row>
    <row r="98" spans="1:5" ht="122.25" customHeight="1">
      <c r="A98" s="10" t="s">
        <v>101</v>
      </c>
      <c r="B98" s="9" t="s">
        <v>99</v>
      </c>
      <c r="C98" s="19">
        <f>C99</f>
        <v>23805000</v>
      </c>
      <c r="D98" s="19">
        <f t="shared" si="38"/>
        <v>72000</v>
      </c>
      <c r="E98" s="19">
        <f t="shared" si="33"/>
        <v>0.30245746691871456</v>
      </c>
    </row>
    <row r="99" spans="1:5" ht="120" customHeight="1">
      <c r="A99" s="10" t="s">
        <v>103</v>
      </c>
      <c r="B99" s="9" t="s">
        <v>102</v>
      </c>
      <c r="C99" s="19">
        <v>23805000</v>
      </c>
      <c r="D99" s="19">
        <v>72000</v>
      </c>
      <c r="E99" s="19">
        <f t="shared" si="33"/>
        <v>0.30245746691871456</v>
      </c>
    </row>
    <row r="100" spans="1:5" ht="45">
      <c r="A100" s="10" t="s">
        <v>107</v>
      </c>
      <c r="B100" s="10" t="s">
        <v>104</v>
      </c>
      <c r="C100" s="19">
        <f>C101+C106</f>
        <v>1500000</v>
      </c>
      <c r="D100" s="19">
        <f t="shared" ref="D100" si="39">D101+D106</f>
        <v>790576.27</v>
      </c>
      <c r="E100" s="19">
        <f t="shared" si="33"/>
        <v>52.705084666666671</v>
      </c>
    </row>
    <row r="101" spans="1:5" ht="45">
      <c r="A101" s="10" t="s">
        <v>108</v>
      </c>
      <c r="B101" s="10" t="s">
        <v>105</v>
      </c>
      <c r="C101" s="19">
        <f>C102+C104</f>
        <v>1050000</v>
      </c>
      <c r="D101" s="19">
        <f t="shared" ref="D101" si="40">D102+D104</f>
        <v>351539.96</v>
      </c>
      <c r="E101" s="19">
        <f t="shared" si="33"/>
        <v>33.479996190476193</v>
      </c>
    </row>
    <row r="102" spans="1:5" ht="75">
      <c r="A102" s="10" t="s">
        <v>109</v>
      </c>
      <c r="B102" s="10" t="s">
        <v>106</v>
      </c>
      <c r="C102" s="19">
        <f>C103</f>
        <v>550000</v>
      </c>
      <c r="D102" s="19">
        <f t="shared" ref="D102" si="41">D103</f>
        <v>121421.71</v>
      </c>
      <c r="E102" s="19">
        <f t="shared" si="33"/>
        <v>22.076674545454548</v>
      </c>
    </row>
    <row r="103" spans="1:5" ht="75">
      <c r="A103" s="10" t="s">
        <v>110</v>
      </c>
      <c r="B103" s="10" t="s">
        <v>106</v>
      </c>
      <c r="C103" s="19">
        <v>550000</v>
      </c>
      <c r="D103" s="19">
        <v>121421.71</v>
      </c>
      <c r="E103" s="19">
        <f t="shared" si="33"/>
        <v>22.076674545454548</v>
      </c>
    </row>
    <row r="104" spans="1:5" ht="65.25" customHeight="1">
      <c r="A104" s="10" t="s">
        <v>112</v>
      </c>
      <c r="B104" s="10" t="s">
        <v>111</v>
      </c>
      <c r="C104" s="19">
        <f>C105</f>
        <v>500000</v>
      </c>
      <c r="D104" s="19">
        <f t="shared" ref="D104" si="42">D105</f>
        <v>230118.25</v>
      </c>
      <c r="E104" s="19">
        <f t="shared" si="33"/>
        <v>46.023649999999996</v>
      </c>
    </row>
    <row r="105" spans="1:5" ht="66" customHeight="1">
      <c r="A105" s="10" t="s">
        <v>113</v>
      </c>
      <c r="B105" s="10" t="s">
        <v>111</v>
      </c>
      <c r="C105" s="19">
        <v>500000</v>
      </c>
      <c r="D105" s="19">
        <v>230118.25</v>
      </c>
      <c r="E105" s="19">
        <f t="shared" si="33"/>
        <v>46.023649999999996</v>
      </c>
    </row>
    <row r="106" spans="1:5" ht="87" customHeight="1">
      <c r="A106" s="10" t="s">
        <v>116</v>
      </c>
      <c r="B106" s="10" t="s">
        <v>114</v>
      </c>
      <c r="C106" s="19">
        <f>C107</f>
        <v>450000</v>
      </c>
      <c r="D106" s="19">
        <f t="shared" ref="D106:D108" si="43">D107</f>
        <v>439036.31</v>
      </c>
      <c r="E106" s="19">
        <f t="shared" si="33"/>
        <v>97.563624444444443</v>
      </c>
    </row>
    <row r="107" spans="1:5" ht="105">
      <c r="A107" s="10" t="s">
        <v>117</v>
      </c>
      <c r="B107" s="10" t="s">
        <v>115</v>
      </c>
      <c r="C107" s="19">
        <f>C108</f>
        <v>450000</v>
      </c>
      <c r="D107" s="19">
        <f t="shared" si="43"/>
        <v>439036.31</v>
      </c>
      <c r="E107" s="19">
        <f t="shared" si="33"/>
        <v>97.563624444444443</v>
      </c>
    </row>
    <row r="108" spans="1:5" ht="134.25" customHeight="1">
      <c r="A108" s="10" t="s">
        <v>263</v>
      </c>
      <c r="B108" s="9" t="s">
        <v>265</v>
      </c>
      <c r="C108" s="19">
        <f>C109</f>
        <v>450000</v>
      </c>
      <c r="D108" s="19">
        <f t="shared" si="43"/>
        <v>439036.31</v>
      </c>
      <c r="E108" s="19">
        <f t="shared" si="33"/>
        <v>97.563624444444443</v>
      </c>
    </row>
    <row r="109" spans="1:5" ht="135.75" customHeight="1">
      <c r="A109" s="10" t="s">
        <v>264</v>
      </c>
      <c r="B109" s="9" t="s">
        <v>265</v>
      </c>
      <c r="C109" s="19">
        <v>450000</v>
      </c>
      <c r="D109" s="19">
        <v>439036.31</v>
      </c>
      <c r="E109" s="19">
        <f t="shared" si="33"/>
        <v>97.563624444444443</v>
      </c>
    </row>
    <row r="110" spans="1:5" ht="23.25" customHeight="1">
      <c r="A110" s="10" t="s">
        <v>118</v>
      </c>
      <c r="B110" s="10" t="s">
        <v>119</v>
      </c>
      <c r="C110" s="19">
        <f>C111+C135</f>
        <v>212305.12</v>
      </c>
      <c r="D110" s="19">
        <f>D111+D135</f>
        <v>356710.01999999996</v>
      </c>
      <c r="E110" s="19">
        <f t="shared" si="33"/>
        <v>168.01762482223697</v>
      </c>
    </row>
    <row r="111" spans="1:5" ht="48.75" customHeight="1">
      <c r="A111" s="10" t="s">
        <v>243</v>
      </c>
      <c r="B111" s="10" t="s">
        <v>241</v>
      </c>
      <c r="C111" s="19">
        <f>C112+C115+C131+C119+C123+C128</f>
        <v>20000</v>
      </c>
      <c r="D111" s="19">
        <f>D112+D115+D131+D119+D123+D128+D126</f>
        <v>16919.29</v>
      </c>
      <c r="E111" s="19">
        <f t="shared" si="33"/>
        <v>84.596450000000004</v>
      </c>
    </row>
    <row r="112" spans="1:5" ht="76.5" customHeight="1">
      <c r="A112" s="10" t="s">
        <v>242</v>
      </c>
      <c r="B112" s="10" t="s">
        <v>244</v>
      </c>
      <c r="C112" s="19">
        <f>C113</f>
        <v>7000</v>
      </c>
      <c r="D112" s="19">
        <f t="shared" ref="D112" si="44">D113</f>
        <v>3228.9</v>
      </c>
      <c r="E112" s="19">
        <f t="shared" si="33"/>
        <v>46.127142857142864</v>
      </c>
    </row>
    <row r="113" spans="1:5" ht="105.75" customHeight="1">
      <c r="A113" s="10" t="s">
        <v>245</v>
      </c>
      <c r="B113" s="9" t="s">
        <v>246</v>
      </c>
      <c r="C113" s="19">
        <f>C114</f>
        <v>7000</v>
      </c>
      <c r="D113" s="19">
        <f t="shared" ref="D113" si="45">D114</f>
        <v>3228.9</v>
      </c>
      <c r="E113" s="19">
        <f t="shared" si="33"/>
        <v>46.127142857142864</v>
      </c>
    </row>
    <row r="114" spans="1:5" ht="106.5" customHeight="1">
      <c r="A114" s="10" t="s">
        <v>247</v>
      </c>
      <c r="B114" s="9" t="s">
        <v>246</v>
      </c>
      <c r="C114" s="19">
        <v>7000</v>
      </c>
      <c r="D114" s="19">
        <v>3228.9</v>
      </c>
      <c r="E114" s="19">
        <f t="shared" si="33"/>
        <v>46.127142857142864</v>
      </c>
    </row>
    <row r="115" spans="1:5" ht="108" customHeight="1">
      <c r="A115" s="10" t="s">
        <v>250</v>
      </c>
      <c r="B115" s="9" t="s">
        <v>249</v>
      </c>
      <c r="C115" s="19">
        <f>C116</f>
        <v>5000</v>
      </c>
      <c r="D115" s="19">
        <f t="shared" ref="D115" si="46">D116</f>
        <v>9944.2099999999991</v>
      </c>
      <c r="E115" s="19">
        <f t="shared" si="33"/>
        <v>198.88419999999996</v>
      </c>
    </row>
    <row r="116" spans="1:5" ht="130.5" customHeight="1">
      <c r="A116" s="10" t="s">
        <v>248</v>
      </c>
      <c r="B116" s="9" t="s">
        <v>251</v>
      </c>
      <c r="C116" s="19">
        <f>C117</f>
        <v>5000</v>
      </c>
      <c r="D116" s="19">
        <f>D117+D118</f>
        <v>9944.2099999999991</v>
      </c>
      <c r="E116" s="19">
        <f t="shared" si="33"/>
        <v>198.88419999999996</v>
      </c>
    </row>
    <row r="117" spans="1:5" ht="135" customHeight="1">
      <c r="A117" s="10" t="s">
        <v>252</v>
      </c>
      <c r="B117" s="9" t="s">
        <v>251</v>
      </c>
      <c r="C117" s="19">
        <v>5000</v>
      </c>
      <c r="D117" s="19">
        <v>750</v>
      </c>
      <c r="E117" s="19">
        <f t="shared" si="33"/>
        <v>15</v>
      </c>
    </row>
    <row r="118" spans="1:5" ht="140.25" customHeight="1">
      <c r="A118" s="10" t="s">
        <v>344</v>
      </c>
      <c r="B118" s="9" t="s">
        <v>251</v>
      </c>
      <c r="C118" s="21">
        <v>0</v>
      </c>
      <c r="D118" s="19">
        <v>9194.2099999999991</v>
      </c>
      <c r="E118" s="19"/>
    </row>
    <row r="119" spans="1:5" ht="78.75" customHeight="1">
      <c r="A119" s="10" t="s">
        <v>313</v>
      </c>
      <c r="B119" s="9" t="s">
        <v>316</v>
      </c>
      <c r="C119" s="21">
        <f>C120</f>
        <v>0</v>
      </c>
      <c r="D119" s="19">
        <f>D120</f>
        <v>986.18000000000006</v>
      </c>
      <c r="E119" s="19"/>
    </row>
    <row r="120" spans="1:5" ht="120" customHeight="1">
      <c r="A120" s="10" t="s">
        <v>314</v>
      </c>
      <c r="B120" s="9" t="s">
        <v>317</v>
      </c>
      <c r="C120" s="21">
        <f>C121</f>
        <v>0</v>
      </c>
      <c r="D120" s="19">
        <f>D121+D122</f>
        <v>986.18000000000006</v>
      </c>
      <c r="E120" s="19"/>
    </row>
    <row r="121" spans="1:5" ht="120" customHeight="1">
      <c r="A121" s="10" t="s">
        <v>315</v>
      </c>
      <c r="B121" s="9" t="s">
        <v>317</v>
      </c>
      <c r="C121" s="21">
        <v>0</v>
      </c>
      <c r="D121" s="19">
        <v>486.18</v>
      </c>
      <c r="E121" s="19"/>
    </row>
    <row r="122" spans="1:5" ht="105" customHeight="1">
      <c r="A122" s="10" t="s">
        <v>398</v>
      </c>
      <c r="B122" s="9" t="s">
        <v>317</v>
      </c>
      <c r="C122" s="21">
        <v>0</v>
      </c>
      <c r="D122" s="19">
        <v>500</v>
      </c>
      <c r="E122" s="19"/>
    </row>
    <row r="123" spans="1:5" ht="93.75" customHeight="1">
      <c r="A123" s="10" t="s">
        <v>349</v>
      </c>
      <c r="B123" s="9" t="s">
        <v>348</v>
      </c>
      <c r="C123" s="21">
        <f>C124</f>
        <v>0</v>
      </c>
      <c r="D123" s="19">
        <f>D124</f>
        <v>750</v>
      </c>
      <c r="E123" s="19"/>
    </row>
    <row r="124" spans="1:5" ht="135.75" customHeight="1">
      <c r="A124" s="10" t="s">
        <v>350</v>
      </c>
      <c r="B124" s="9" t="s">
        <v>352</v>
      </c>
      <c r="C124" s="21">
        <f>C125</f>
        <v>0</v>
      </c>
      <c r="D124" s="19">
        <f>D125</f>
        <v>750</v>
      </c>
      <c r="E124" s="19"/>
    </row>
    <row r="125" spans="1:5" ht="135.75" customHeight="1">
      <c r="A125" s="10" t="s">
        <v>351</v>
      </c>
      <c r="B125" s="9" t="s">
        <v>352</v>
      </c>
      <c r="C125" s="21">
        <v>0</v>
      </c>
      <c r="D125" s="19">
        <v>750</v>
      </c>
      <c r="E125" s="19"/>
    </row>
    <row r="126" spans="1:5" ht="119.25" customHeight="1">
      <c r="A126" s="10" t="s">
        <v>367</v>
      </c>
      <c r="B126" s="9" t="s">
        <v>381</v>
      </c>
      <c r="C126" s="21">
        <f>C127</f>
        <v>0</v>
      </c>
      <c r="D126" s="19">
        <f>D127</f>
        <v>500</v>
      </c>
      <c r="E126" s="19"/>
    </row>
    <row r="127" spans="1:5" ht="124.5" customHeight="1">
      <c r="A127" s="10" t="s">
        <v>368</v>
      </c>
      <c r="B127" s="9" t="s">
        <v>381</v>
      </c>
      <c r="C127" s="21">
        <v>0</v>
      </c>
      <c r="D127" s="19">
        <v>500</v>
      </c>
      <c r="E127" s="19"/>
    </row>
    <row r="128" spans="1:5" ht="78.75" customHeight="1">
      <c r="A128" s="10" t="s">
        <v>354</v>
      </c>
      <c r="B128" s="9" t="s">
        <v>353</v>
      </c>
      <c r="C128" s="21">
        <f>C129</f>
        <v>0</v>
      </c>
      <c r="D128" s="19">
        <f>D129</f>
        <v>500</v>
      </c>
      <c r="E128" s="19"/>
    </row>
    <row r="129" spans="1:5" ht="107.25" customHeight="1">
      <c r="A129" s="10" t="s">
        <v>355</v>
      </c>
      <c r="B129" s="9" t="s">
        <v>357</v>
      </c>
      <c r="C129" s="21">
        <f>C130</f>
        <v>0</v>
      </c>
      <c r="D129" s="19">
        <f>D130</f>
        <v>500</v>
      </c>
      <c r="E129" s="19"/>
    </row>
    <row r="130" spans="1:5" ht="108.75" customHeight="1">
      <c r="A130" s="10" t="s">
        <v>356</v>
      </c>
      <c r="B130" s="9" t="s">
        <v>357</v>
      </c>
      <c r="C130" s="21"/>
      <c r="D130" s="19">
        <v>500</v>
      </c>
      <c r="E130" s="19"/>
    </row>
    <row r="131" spans="1:5" ht="93.75" customHeight="1">
      <c r="A131" s="10" t="s">
        <v>253</v>
      </c>
      <c r="B131" s="9" t="s">
        <v>254</v>
      </c>
      <c r="C131" s="19">
        <f>C132</f>
        <v>8000</v>
      </c>
      <c r="D131" s="19">
        <f t="shared" ref="D131" si="47">D132</f>
        <v>1010</v>
      </c>
      <c r="E131" s="19">
        <f t="shared" si="33"/>
        <v>12.625</v>
      </c>
    </row>
    <row r="132" spans="1:5" ht="120">
      <c r="A132" s="10" t="s">
        <v>256</v>
      </c>
      <c r="B132" s="9" t="s">
        <v>255</v>
      </c>
      <c r="C132" s="19">
        <f>C133+C134</f>
        <v>8000</v>
      </c>
      <c r="D132" s="19">
        <f>D133+D134</f>
        <v>1010</v>
      </c>
      <c r="E132" s="19">
        <f t="shared" si="33"/>
        <v>12.625</v>
      </c>
    </row>
    <row r="133" spans="1:5" ht="141.75" customHeight="1">
      <c r="A133" s="10" t="s">
        <v>257</v>
      </c>
      <c r="B133" s="9" t="s">
        <v>255</v>
      </c>
      <c r="C133" s="19">
        <v>8000</v>
      </c>
      <c r="D133" s="21">
        <v>0</v>
      </c>
      <c r="E133" s="21">
        <f t="shared" si="33"/>
        <v>0</v>
      </c>
    </row>
    <row r="134" spans="1:5" ht="141.75" customHeight="1">
      <c r="A134" s="10" t="s">
        <v>318</v>
      </c>
      <c r="B134" s="9" t="s">
        <v>255</v>
      </c>
      <c r="C134" s="21">
        <v>0</v>
      </c>
      <c r="D134" s="21">
        <v>1010</v>
      </c>
      <c r="E134" s="21"/>
    </row>
    <row r="135" spans="1:5" ht="31.5" customHeight="1">
      <c r="A135" s="10" t="s">
        <v>235</v>
      </c>
      <c r="B135" s="10" t="s">
        <v>234</v>
      </c>
      <c r="C135" s="19">
        <f>C136+C139+C143</f>
        <v>192305.12</v>
      </c>
      <c r="D135" s="19">
        <f>D136+D139+D143</f>
        <v>339790.73</v>
      </c>
      <c r="E135" s="19">
        <f t="shared" si="33"/>
        <v>176.69354305283187</v>
      </c>
    </row>
    <row r="136" spans="1:5" ht="114.75" customHeight="1">
      <c r="A136" s="10" t="s">
        <v>236</v>
      </c>
      <c r="B136" s="9" t="s">
        <v>237</v>
      </c>
      <c r="C136" s="19">
        <f>C137</f>
        <v>172968</v>
      </c>
      <c r="D136" s="19">
        <f t="shared" ref="D136:D137" si="48">D137</f>
        <v>20950</v>
      </c>
      <c r="E136" s="19">
        <f t="shared" si="33"/>
        <v>12.112066971925444</v>
      </c>
    </row>
    <row r="137" spans="1:5" ht="93" customHeight="1">
      <c r="A137" s="11" t="s">
        <v>239</v>
      </c>
      <c r="B137" s="10" t="s">
        <v>238</v>
      </c>
      <c r="C137" s="19">
        <f>C138</f>
        <v>172968</v>
      </c>
      <c r="D137" s="19">
        <f t="shared" si="48"/>
        <v>20950</v>
      </c>
      <c r="E137" s="19">
        <f t="shared" si="33"/>
        <v>12.112066971925444</v>
      </c>
    </row>
    <row r="138" spans="1:5" ht="90.75" customHeight="1">
      <c r="A138" s="11" t="s">
        <v>240</v>
      </c>
      <c r="B138" s="10" t="s">
        <v>238</v>
      </c>
      <c r="C138" s="19">
        <v>172968</v>
      </c>
      <c r="D138" s="19">
        <v>20950</v>
      </c>
      <c r="E138" s="19">
        <f>D138/C138*100</f>
        <v>12.112066971925444</v>
      </c>
    </row>
    <row r="139" spans="1:5" ht="45.75" customHeight="1">
      <c r="A139" s="11" t="s">
        <v>266</v>
      </c>
      <c r="B139" s="10" t="s">
        <v>267</v>
      </c>
      <c r="C139" s="19">
        <f>C140</f>
        <v>18337.12</v>
      </c>
      <c r="D139" s="19">
        <f>D140</f>
        <v>70675.950000000012</v>
      </c>
      <c r="E139" s="19">
        <f>D139/C139*100</f>
        <v>385.42557391782361</v>
      </c>
    </row>
    <row r="140" spans="1:5" ht="208.5" customHeight="1">
      <c r="A140" s="11" t="s">
        <v>268</v>
      </c>
      <c r="B140" s="9" t="s">
        <v>269</v>
      </c>
      <c r="C140" s="19">
        <f>C141</f>
        <v>18337.12</v>
      </c>
      <c r="D140" s="19">
        <f>D141+D142</f>
        <v>70675.950000000012</v>
      </c>
      <c r="E140" s="19">
        <f>D140/C140*100</f>
        <v>385.42557391782361</v>
      </c>
    </row>
    <row r="141" spans="1:5" ht="221.25" customHeight="1">
      <c r="A141" s="11" t="s">
        <v>270</v>
      </c>
      <c r="B141" s="9" t="s">
        <v>269</v>
      </c>
      <c r="C141" s="19">
        <v>18337.12</v>
      </c>
      <c r="D141" s="19">
        <v>66094.210000000006</v>
      </c>
      <c r="E141" s="19">
        <f>D141/C141*100</f>
        <v>360.43942560227566</v>
      </c>
    </row>
    <row r="142" spans="1:5" ht="211.5" customHeight="1">
      <c r="A142" s="11" t="s">
        <v>399</v>
      </c>
      <c r="B142" s="9" t="s">
        <v>269</v>
      </c>
      <c r="C142" s="21">
        <v>0</v>
      </c>
      <c r="D142" s="19">
        <v>4581.74</v>
      </c>
      <c r="E142" s="19"/>
    </row>
    <row r="143" spans="1:5" ht="88.5" customHeight="1">
      <c r="A143" s="11" t="s">
        <v>271</v>
      </c>
      <c r="B143" s="9" t="s">
        <v>382</v>
      </c>
      <c r="C143" s="19">
        <f>C144+C149+C145+C146+C147+C148</f>
        <v>1000</v>
      </c>
      <c r="D143" s="19">
        <f>D144+D149+D145+D146+D147+D148</f>
        <v>248164.78</v>
      </c>
      <c r="E143" s="19"/>
    </row>
    <row r="144" spans="1:5" ht="92.25" customHeight="1">
      <c r="A144" s="11" t="s">
        <v>272</v>
      </c>
      <c r="B144" s="9" t="s">
        <v>382</v>
      </c>
      <c r="C144" s="21">
        <v>0</v>
      </c>
      <c r="D144" s="19">
        <v>199104.43</v>
      </c>
      <c r="E144" s="19"/>
    </row>
    <row r="145" spans="1:5" ht="93" customHeight="1">
      <c r="A145" s="11" t="s">
        <v>285</v>
      </c>
      <c r="B145" s="9" t="s">
        <v>382</v>
      </c>
      <c r="C145" s="21">
        <v>0</v>
      </c>
      <c r="D145" s="19">
        <v>3000</v>
      </c>
      <c r="E145" s="19"/>
    </row>
    <row r="146" spans="1:5" ht="88.5" customHeight="1">
      <c r="A146" s="11" t="s">
        <v>286</v>
      </c>
      <c r="B146" s="9" t="s">
        <v>382</v>
      </c>
      <c r="C146" s="21">
        <v>0</v>
      </c>
      <c r="D146" s="19">
        <v>44836.92</v>
      </c>
      <c r="E146" s="19"/>
    </row>
    <row r="147" spans="1:5" ht="91.5" customHeight="1">
      <c r="A147" s="11" t="s">
        <v>319</v>
      </c>
      <c r="B147" s="9" t="s">
        <v>382</v>
      </c>
      <c r="C147" s="21">
        <v>0</v>
      </c>
      <c r="D147" s="19">
        <v>1000</v>
      </c>
      <c r="E147" s="19"/>
    </row>
    <row r="148" spans="1:5" ht="197.25" customHeight="1">
      <c r="A148" s="11" t="s">
        <v>364</v>
      </c>
      <c r="B148" s="9" t="s">
        <v>365</v>
      </c>
      <c r="C148" s="19">
        <v>1000</v>
      </c>
      <c r="D148" s="19">
        <v>3173.41</v>
      </c>
      <c r="E148" s="19"/>
    </row>
    <row r="149" spans="1:5" ht="104.25" customHeight="1">
      <c r="A149" s="11" t="s">
        <v>273</v>
      </c>
      <c r="B149" s="9" t="s">
        <v>383</v>
      </c>
      <c r="C149" s="21">
        <v>0</v>
      </c>
      <c r="D149" s="19">
        <v>-2949.98</v>
      </c>
      <c r="E149" s="22" t="e">
        <f t="shared" si="33"/>
        <v>#DIV/0!</v>
      </c>
    </row>
    <row r="150" spans="1:5">
      <c r="A150" s="11" t="s">
        <v>280</v>
      </c>
      <c r="B150" s="9" t="s">
        <v>281</v>
      </c>
      <c r="C150" s="19"/>
      <c r="D150" s="19"/>
      <c r="E150" s="19"/>
    </row>
    <row r="151" spans="1:5" ht="22.5" customHeight="1">
      <c r="A151" s="10" t="s">
        <v>122</v>
      </c>
      <c r="B151" s="10" t="s">
        <v>120</v>
      </c>
      <c r="C151" s="19">
        <f>C157+C152</f>
        <v>20000</v>
      </c>
      <c r="D151" s="19">
        <f t="shared" ref="D151" si="49">D157+D152</f>
        <v>10252.379999999999</v>
      </c>
      <c r="E151" s="19">
        <f t="shared" si="33"/>
        <v>51.261899999999997</v>
      </c>
    </row>
    <row r="152" spans="1:5">
      <c r="A152" s="10" t="s">
        <v>287</v>
      </c>
      <c r="B152" s="10" t="s">
        <v>290</v>
      </c>
      <c r="C152" s="21">
        <f>C153</f>
        <v>0</v>
      </c>
      <c r="D152" s="21">
        <f>D153</f>
        <v>0</v>
      </c>
      <c r="E152" s="21">
        <v>0</v>
      </c>
    </row>
    <row r="153" spans="1:5" ht="30">
      <c r="A153" s="10" t="s">
        <v>288</v>
      </c>
      <c r="B153" s="10" t="s">
        <v>291</v>
      </c>
      <c r="C153" s="21">
        <f>C154+C155</f>
        <v>0</v>
      </c>
      <c r="D153" s="21">
        <f>D154+D155</f>
        <v>0</v>
      </c>
      <c r="E153" s="21">
        <v>0</v>
      </c>
    </row>
    <row r="154" spans="1:5" ht="30">
      <c r="A154" s="10" t="s">
        <v>289</v>
      </c>
      <c r="B154" s="10" t="s">
        <v>291</v>
      </c>
      <c r="C154" s="21">
        <v>0</v>
      </c>
      <c r="D154" s="21">
        <v>0</v>
      </c>
      <c r="E154" s="21">
        <v>0</v>
      </c>
    </row>
    <row r="155" spans="1:5" ht="30">
      <c r="A155" s="10" t="s">
        <v>292</v>
      </c>
      <c r="B155" s="10" t="s">
        <v>291</v>
      </c>
      <c r="C155" s="21">
        <v>0</v>
      </c>
      <c r="D155" s="21">
        <v>0</v>
      </c>
      <c r="E155" s="21">
        <v>0</v>
      </c>
    </row>
    <row r="156" spans="1:5" ht="30">
      <c r="A156" s="10" t="s">
        <v>295</v>
      </c>
      <c r="B156" s="10" t="s">
        <v>291</v>
      </c>
      <c r="C156" s="21">
        <v>0</v>
      </c>
      <c r="D156" s="21">
        <v>0</v>
      </c>
      <c r="E156" s="21">
        <v>0</v>
      </c>
    </row>
    <row r="157" spans="1:5">
      <c r="A157" s="10" t="s">
        <v>123</v>
      </c>
      <c r="B157" s="10" t="s">
        <v>120</v>
      </c>
      <c r="C157" s="19">
        <f>C158</f>
        <v>20000</v>
      </c>
      <c r="D157" s="19">
        <f t="shared" ref="D157:D159" si="50">D158</f>
        <v>10252.379999999999</v>
      </c>
      <c r="E157" s="19">
        <f t="shared" si="33"/>
        <v>51.261899999999997</v>
      </c>
    </row>
    <row r="158" spans="1:5" ht="30">
      <c r="A158" s="10" t="s">
        <v>124</v>
      </c>
      <c r="B158" s="10" t="s">
        <v>121</v>
      </c>
      <c r="C158" s="19">
        <f>C159</f>
        <v>20000</v>
      </c>
      <c r="D158" s="19">
        <f t="shared" si="50"/>
        <v>10252.379999999999</v>
      </c>
      <c r="E158" s="19">
        <f t="shared" si="33"/>
        <v>51.261899999999997</v>
      </c>
    </row>
    <row r="159" spans="1:5" ht="30">
      <c r="A159" s="10" t="s">
        <v>125</v>
      </c>
      <c r="B159" s="10" t="s">
        <v>121</v>
      </c>
      <c r="C159" s="19">
        <f>C160</f>
        <v>20000</v>
      </c>
      <c r="D159" s="19">
        <f t="shared" si="50"/>
        <v>10252.379999999999</v>
      </c>
      <c r="E159" s="19">
        <f t="shared" si="33"/>
        <v>51.261899999999997</v>
      </c>
    </row>
    <row r="160" spans="1:5" ht="63.75" customHeight="1">
      <c r="A160" s="10" t="s">
        <v>153</v>
      </c>
      <c r="B160" s="10" t="s">
        <v>154</v>
      </c>
      <c r="C160" s="19">
        <v>20000</v>
      </c>
      <c r="D160" s="19">
        <v>10252.379999999999</v>
      </c>
      <c r="E160" s="19">
        <f t="shared" si="33"/>
        <v>51.261899999999997</v>
      </c>
    </row>
    <row r="161" spans="1:5">
      <c r="A161" s="10" t="s">
        <v>126</v>
      </c>
      <c r="B161" s="10" t="s">
        <v>127</v>
      </c>
      <c r="C161" s="19">
        <f>C163+C170+C208+C233+C243+C247</f>
        <v>233437494.29999998</v>
      </c>
      <c r="D161" s="19">
        <f>D163+D170+D208+D233+D243+D247</f>
        <v>149058438.94999999</v>
      </c>
      <c r="E161" s="19">
        <f t="shared" si="33"/>
        <v>63.853683572545094</v>
      </c>
    </row>
    <row r="162" spans="1:5" ht="47.25" customHeight="1">
      <c r="A162" s="10" t="s">
        <v>128</v>
      </c>
      <c r="B162" s="10" t="s">
        <v>129</v>
      </c>
      <c r="C162" s="19">
        <f>C163+C170+C208+C233</f>
        <v>233676376.16</v>
      </c>
      <c r="D162" s="19">
        <f>D163+D170+D208+D233</f>
        <v>149302320.81</v>
      </c>
      <c r="E162" s="19">
        <f t="shared" si="33"/>
        <v>63.892774812534569</v>
      </c>
    </row>
    <row r="163" spans="1:5" ht="30">
      <c r="A163" s="10" t="s">
        <v>166</v>
      </c>
      <c r="B163" s="10" t="s">
        <v>130</v>
      </c>
      <c r="C163" s="19">
        <f>C164+C168</f>
        <v>105127220</v>
      </c>
      <c r="D163" s="19">
        <f t="shared" ref="D163" si="51">D164+D168</f>
        <v>78934614</v>
      </c>
      <c r="E163" s="19">
        <f t="shared" si="33"/>
        <v>75.084848624361982</v>
      </c>
    </row>
    <row r="164" spans="1:5" ht="30">
      <c r="A164" s="10" t="s">
        <v>167</v>
      </c>
      <c r="B164" s="10" t="s">
        <v>131</v>
      </c>
      <c r="C164" s="19">
        <f>C165</f>
        <v>89191500</v>
      </c>
      <c r="D164" s="19">
        <f t="shared" ref="D164" si="52">D165</f>
        <v>66893625</v>
      </c>
      <c r="E164" s="19">
        <f t="shared" si="33"/>
        <v>75</v>
      </c>
    </row>
    <row r="165" spans="1:5" ht="30">
      <c r="A165" s="10" t="s">
        <v>168</v>
      </c>
      <c r="B165" s="10" t="s">
        <v>258</v>
      </c>
      <c r="C165" s="19">
        <f>C166</f>
        <v>89191500</v>
      </c>
      <c r="D165" s="19">
        <f t="shared" ref="D165" si="53">D166</f>
        <v>66893625</v>
      </c>
      <c r="E165" s="19">
        <f t="shared" si="33"/>
        <v>75</v>
      </c>
    </row>
    <row r="166" spans="1:5" ht="30">
      <c r="A166" s="10" t="s">
        <v>169</v>
      </c>
      <c r="B166" s="10" t="s">
        <v>259</v>
      </c>
      <c r="C166" s="19">
        <v>89191500</v>
      </c>
      <c r="D166" s="19">
        <v>66893625</v>
      </c>
      <c r="E166" s="19">
        <f t="shared" si="33"/>
        <v>75</v>
      </c>
    </row>
    <row r="167" spans="1:5" ht="30">
      <c r="A167" s="10" t="s">
        <v>214</v>
      </c>
      <c r="B167" s="6" t="s">
        <v>215</v>
      </c>
      <c r="C167" s="19">
        <f>C168</f>
        <v>15935720</v>
      </c>
      <c r="D167" s="19">
        <f t="shared" ref="D167:D168" si="54">D168</f>
        <v>12040989</v>
      </c>
      <c r="E167" s="19">
        <f t="shared" si="33"/>
        <v>75.559742515556252</v>
      </c>
    </row>
    <row r="168" spans="1:5" ht="48" customHeight="1">
      <c r="A168" s="10" t="s">
        <v>216</v>
      </c>
      <c r="B168" s="6" t="s">
        <v>217</v>
      </c>
      <c r="C168" s="19">
        <f>C169</f>
        <v>15935720</v>
      </c>
      <c r="D168" s="19">
        <f t="shared" si="54"/>
        <v>12040989</v>
      </c>
      <c r="E168" s="19">
        <f t="shared" si="33"/>
        <v>75.559742515556252</v>
      </c>
    </row>
    <row r="169" spans="1:5" ht="50.25" customHeight="1">
      <c r="A169" s="10" t="s">
        <v>218</v>
      </c>
      <c r="B169" s="6" t="s">
        <v>217</v>
      </c>
      <c r="C169" s="19">
        <v>15935720</v>
      </c>
      <c r="D169" s="19">
        <v>12040989</v>
      </c>
      <c r="E169" s="19">
        <f t="shared" si="33"/>
        <v>75.559742515556252</v>
      </c>
    </row>
    <row r="170" spans="1:5" ht="45">
      <c r="A170" s="10" t="s">
        <v>170</v>
      </c>
      <c r="B170" s="10" t="s">
        <v>132</v>
      </c>
      <c r="C170" s="19">
        <f>C190+C194+C181+C184+C171+C178+C187</f>
        <v>30910461.440000005</v>
      </c>
      <c r="D170" s="19">
        <f>D190+D194+D171+D181+D184</f>
        <v>6475096.4499999983</v>
      </c>
      <c r="E170" s="19">
        <f t="shared" si="33"/>
        <v>20.947912610650427</v>
      </c>
    </row>
    <row r="171" spans="1:5" ht="54.75" customHeight="1">
      <c r="A171" s="10" t="s">
        <v>321</v>
      </c>
      <c r="B171" s="13" t="s">
        <v>322</v>
      </c>
      <c r="C171" s="19">
        <f>C172</f>
        <v>8700000</v>
      </c>
      <c r="D171" s="21">
        <f>D172</f>
        <v>0</v>
      </c>
      <c r="E171" s="21">
        <f t="shared" si="33"/>
        <v>0</v>
      </c>
    </row>
    <row r="172" spans="1:5" ht="63">
      <c r="A172" s="10" t="s">
        <v>320</v>
      </c>
      <c r="B172" s="13" t="s">
        <v>323</v>
      </c>
      <c r="C172" s="19">
        <f>C173</f>
        <v>8700000</v>
      </c>
      <c r="D172" s="21">
        <f>D173</f>
        <v>0</v>
      </c>
      <c r="E172" s="21">
        <f t="shared" ref="E172:E192" si="55">D172/C172*100</f>
        <v>0</v>
      </c>
    </row>
    <row r="173" spans="1:5" ht="63">
      <c r="A173" s="10" t="s">
        <v>328</v>
      </c>
      <c r="B173" s="13" t="s">
        <v>324</v>
      </c>
      <c r="C173" s="19">
        <f>C175+C176+C177</f>
        <v>8700000</v>
      </c>
      <c r="D173" s="21">
        <f>D175+D176+D177</f>
        <v>0</v>
      </c>
      <c r="E173" s="21">
        <f t="shared" si="55"/>
        <v>0</v>
      </c>
    </row>
    <row r="174" spans="1:5" ht="15.75">
      <c r="A174" s="10"/>
      <c r="B174" s="13" t="s">
        <v>6</v>
      </c>
      <c r="C174" s="19"/>
      <c r="D174" s="21"/>
      <c r="E174" s="19"/>
    </row>
    <row r="175" spans="1:5" ht="90">
      <c r="A175" s="10"/>
      <c r="B175" s="14" t="s">
        <v>325</v>
      </c>
      <c r="C175" s="19">
        <v>4500000</v>
      </c>
      <c r="D175" s="21">
        <v>0</v>
      </c>
      <c r="E175" s="21">
        <f t="shared" si="55"/>
        <v>0</v>
      </c>
    </row>
    <row r="176" spans="1:5" ht="60">
      <c r="A176" s="10"/>
      <c r="B176" s="10" t="s">
        <v>326</v>
      </c>
      <c r="C176" s="19">
        <v>4200000</v>
      </c>
      <c r="D176" s="21">
        <v>0</v>
      </c>
      <c r="E176" s="21">
        <f t="shared" si="55"/>
        <v>0</v>
      </c>
    </row>
    <row r="177" spans="1:5" ht="45">
      <c r="A177" s="10"/>
      <c r="B177" s="14" t="s">
        <v>327</v>
      </c>
      <c r="C177" s="23">
        <v>0</v>
      </c>
      <c r="D177" s="23">
        <v>0</v>
      </c>
      <c r="E177" s="21">
        <v>0</v>
      </c>
    </row>
    <row r="178" spans="1:5" ht="105">
      <c r="A178" s="10" t="s">
        <v>371</v>
      </c>
      <c r="B178" s="10" t="s">
        <v>370</v>
      </c>
      <c r="C178" s="19">
        <f>C179</f>
        <v>6339220.4900000002</v>
      </c>
      <c r="D178" s="21">
        <f t="shared" ref="D178:D179" si="56">D179</f>
        <v>0</v>
      </c>
      <c r="E178" s="21">
        <f t="shared" si="55"/>
        <v>0</v>
      </c>
    </row>
    <row r="179" spans="1:5" ht="120">
      <c r="A179" s="10" t="s">
        <v>372</v>
      </c>
      <c r="B179" s="10" t="s">
        <v>374</v>
      </c>
      <c r="C179" s="19">
        <f>C180</f>
        <v>6339220.4900000002</v>
      </c>
      <c r="D179" s="21">
        <f t="shared" si="56"/>
        <v>0</v>
      </c>
      <c r="E179" s="21">
        <f t="shared" si="55"/>
        <v>0</v>
      </c>
    </row>
    <row r="180" spans="1:5" ht="105">
      <c r="A180" s="10" t="s">
        <v>373</v>
      </c>
      <c r="B180" s="10" t="s">
        <v>370</v>
      </c>
      <c r="C180" s="19">
        <v>6339220.4900000002</v>
      </c>
      <c r="D180" s="21">
        <v>0</v>
      </c>
      <c r="E180" s="21">
        <f t="shared" si="55"/>
        <v>0</v>
      </c>
    </row>
    <row r="181" spans="1:5" ht="77.25" customHeight="1">
      <c r="A181" s="10" t="s">
        <v>296</v>
      </c>
      <c r="B181" s="9" t="s">
        <v>375</v>
      </c>
      <c r="C181" s="19">
        <f>C182</f>
        <v>2238602.2000000002</v>
      </c>
      <c r="D181" s="21">
        <f t="shared" ref="D181:D182" si="57">D182</f>
        <v>0</v>
      </c>
      <c r="E181" s="21">
        <f t="shared" si="55"/>
        <v>0</v>
      </c>
    </row>
    <row r="182" spans="1:5" ht="75">
      <c r="A182" s="10" t="s">
        <v>297</v>
      </c>
      <c r="B182" s="10" t="s">
        <v>299</v>
      </c>
      <c r="C182" s="19">
        <f>C183</f>
        <v>2238602.2000000002</v>
      </c>
      <c r="D182" s="21">
        <f t="shared" si="57"/>
        <v>0</v>
      </c>
      <c r="E182" s="21">
        <f t="shared" si="55"/>
        <v>0</v>
      </c>
    </row>
    <row r="183" spans="1:5" ht="75">
      <c r="A183" s="10" t="s">
        <v>298</v>
      </c>
      <c r="B183" s="10" t="s">
        <v>300</v>
      </c>
      <c r="C183" s="19">
        <v>2238602.2000000002</v>
      </c>
      <c r="D183" s="21">
        <v>0</v>
      </c>
      <c r="E183" s="21">
        <f t="shared" si="55"/>
        <v>0</v>
      </c>
    </row>
    <row r="184" spans="1:5" ht="126" customHeight="1">
      <c r="A184" s="10" t="s">
        <v>301</v>
      </c>
      <c r="B184" s="9" t="s">
        <v>311</v>
      </c>
      <c r="C184" s="19">
        <f>C185</f>
        <v>1117058.69</v>
      </c>
      <c r="D184" s="19">
        <f>D185</f>
        <v>929336.72</v>
      </c>
      <c r="E184" s="19">
        <f t="shared" si="55"/>
        <v>83.19497698012627</v>
      </c>
    </row>
    <row r="185" spans="1:5" ht="120">
      <c r="A185" s="10" t="s">
        <v>302</v>
      </c>
      <c r="B185" s="9" t="s">
        <v>312</v>
      </c>
      <c r="C185" s="19">
        <f>C186</f>
        <v>1117058.69</v>
      </c>
      <c r="D185" s="19">
        <f t="shared" ref="D185" si="58">D186</f>
        <v>929336.72</v>
      </c>
      <c r="E185" s="19">
        <f t="shared" si="55"/>
        <v>83.19497698012627</v>
      </c>
    </row>
    <row r="186" spans="1:5" ht="138" customHeight="1">
      <c r="A186" s="10" t="s">
        <v>303</v>
      </c>
      <c r="B186" s="9" t="s">
        <v>312</v>
      </c>
      <c r="C186" s="19">
        <v>1117058.69</v>
      </c>
      <c r="D186" s="19">
        <v>929336.72</v>
      </c>
      <c r="E186" s="19">
        <f t="shared" si="55"/>
        <v>83.19497698012627</v>
      </c>
    </row>
    <row r="187" spans="1:5" ht="76.5" customHeight="1">
      <c r="A187" s="10" t="s">
        <v>388</v>
      </c>
      <c r="B187" s="9" t="s">
        <v>390</v>
      </c>
      <c r="C187" s="19">
        <f>C188</f>
        <v>2836851.85</v>
      </c>
      <c r="D187" s="21">
        <f>D188</f>
        <v>0</v>
      </c>
      <c r="E187" s="21">
        <f t="shared" si="55"/>
        <v>0</v>
      </c>
    </row>
    <row r="188" spans="1:5" ht="80.25" customHeight="1">
      <c r="A188" s="10" t="s">
        <v>391</v>
      </c>
      <c r="B188" s="16" t="s">
        <v>389</v>
      </c>
      <c r="C188" s="19">
        <f>C189</f>
        <v>2836851.85</v>
      </c>
      <c r="D188" s="21">
        <f>D189</f>
        <v>0</v>
      </c>
      <c r="E188" s="21">
        <f t="shared" si="55"/>
        <v>0</v>
      </c>
    </row>
    <row r="189" spans="1:5" ht="82.5" customHeight="1">
      <c r="A189" s="10" t="s">
        <v>392</v>
      </c>
      <c r="B189" s="15" t="s">
        <v>389</v>
      </c>
      <c r="C189" s="19">
        <v>2836851.85</v>
      </c>
      <c r="D189" s="21">
        <v>0</v>
      </c>
      <c r="E189" s="21">
        <f t="shared" si="55"/>
        <v>0</v>
      </c>
    </row>
    <row r="190" spans="1:5" ht="37.5" customHeight="1">
      <c r="A190" s="10" t="s">
        <v>171</v>
      </c>
      <c r="B190" s="10" t="s">
        <v>133</v>
      </c>
      <c r="C190" s="21">
        <f>C191</f>
        <v>0</v>
      </c>
      <c r="D190" s="21">
        <f t="shared" ref="D190:D191" si="59">D191</f>
        <v>0</v>
      </c>
      <c r="E190" s="21">
        <v>0</v>
      </c>
    </row>
    <row r="191" spans="1:5" ht="36" customHeight="1">
      <c r="A191" s="10" t="s">
        <v>172</v>
      </c>
      <c r="B191" s="10" t="s">
        <v>134</v>
      </c>
      <c r="C191" s="21">
        <f>C192</f>
        <v>0</v>
      </c>
      <c r="D191" s="21">
        <f t="shared" si="59"/>
        <v>0</v>
      </c>
      <c r="E191" s="21">
        <v>0</v>
      </c>
    </row>
    <row r="192" spans="1:5" ht="32.25" hidden="1" customHeight="1">
      <c r="A192" s="10" t="s">
        <v>173</v>
      </c>
      <c r="B192" s="10" t="s">
        <v>134</v>
      </c>
      <c r="C192" s="21"/>
      <c r="D192" s="21"/>
      <c r="E192" s="19" t="e">
        <f t="shared" si="55"/>
        <v>#DIV/0!</v>
      </c>
    </row>
    <row r="193" spans="1:5">
      <c r="A193" s="10" t="s">
        <v>282</v>
      </c>
      <c r="B193" s="10" t="s">
        <v>135</v>
      </c>
      <c r="C193" s="19">
        <f>C194</f>
        <v>9678728.209999999</v>
      </c>
      <c r="D193" s="19">
        <f t="shared" ref="D193:D194" si="60">D194</f>
        <v>5545759.7299999986</v>
      </c>
      <c r="E193" s="19">
        <f t="shared" ref="E193:E250" si="61">D193/C193*100</f>
        <v>57.298434357007309</v>
      </c>
    </row>
    <row r="194" spans="1:5" ht="30">
      <c r="A194" s="10" t="s">
        <v>174</v>
      </c>
      <c r="B194" s="10" t="s">
        <v>136</v>
      </c>
      <c r="C194" s="19">
        <f>C195</f>
        <v>9678728.209999999</v>
      </c>
      <c r="D194" s="19">
        <f t="shared" si="60"/>
        <v>5545759.7299999986</v>
      </c>
      <c r="E194" s="19">
        <f t="shared" si="61"/>
        <v>57.298434357007309</v>
      </c>
    </row>
    <row r="195" spans="1:5" ht="31.5" customHeight="1">
      <c r="A195" s="10" t="s">
        <v>175</v>
      </c>
      <c r="B195" s="10" t="s">
        <v>137</v>
      </c>
      <c r="C195" s="19">
        <f>C197+C198+C199+C200+C201+C202+C203+C205+C207+C204+C206</f>
        <v>9678728.209999999</v>
      </c>
      <c r="D195" s="19">
        <f>D197+D198+D199+D200+D201+D202+D203+D205+D207</f>
        <v>5545759.7299999986</v>
      </c>
      <c r="E195" s="19">
        <f t="shared" si="61"/>
        <v>57.298434357007309</v>
      </c>
    </row>
    <row r="196" spans="1:5">
      <c r="A196" s="10"/>
      <c r="B196" s="10" t="s">
        <v>4</v>
      </c>
      <c r="C196" s="19"/>
      <c r="D196" s="19"/>
      <c r="E196" s="19"/>
    </row>
    <row r="197" spans="1:5" ht="138" customHeight="1">
      <c r="A197" s="10"/>
      <c r="B197" s="10" t="s">
        <v>219</v>
      </c>
      <c r="C197" s="19">
        <v>543611.13</v>
      </c>
      <c r="D197" s="19">
        <v>380000</v>
      </c>
      <c r="E197" s="19">
        <f t="shared" si="61"/>
        <v>69.902910192438483</v>
      </c>
    </row>
    <row r="198" spans="1:5" ht="120.75" customHeight="1">
      <c r="A198" s="10"/>
      <c r="B198" s="10" t="s">
        <v>403</v>
      </c>
      <c r="C198" s="19">
        <v>1207854</v>
      </c>
      <c r="D198" s="19">
        <v>905891</v>
      </c>
      <c r="E198" s="19">
        <f t="shared" si="61"/>
        <v>75.0000413957316</v>
      </c>
    </row>
    <row r="199" spans="1:5" ht="139.5" customHeight="1">
      <c r="A199" s="10"/>
      <c r="B199" s="10" t="s">
        <v>220</v>
      </c>
      <c r="C199" s="19">
        <v>2415707</v>
      </c>
      <c r="D199" s="19">
        <v>1811781</v>
      </c>
      <c r="E199" s="19">
        <f t="shared" si="61"/>
        <v>75.000031046811557</v>
      </c>
    </row>
    <row r="200" spans="1:5" ht="152.25" customHeight="1">
      <c r="A200" s="10"/>
      <c r="B200" s="10" t="s">
        <v>332</v>
      </c>
      <c r="C200" s="19">
        <v>663915.48</v>
      </c>
      <c r="D200" s="19">
        <v>497936.61</v>
      </c>
      <c r="E200" s="19">
        <f t="shared" si="61"/>
        <v>75</v>
      </c>
    </row>
    <row r="201" spans="1:5" ht="107.25" customHeight="1">
      <c r="A201" s="10"/>
      <c r="B201" s="10" t="s">
        <v>400</v>
      </c>
      <c r="C201" s="19">
        <v>944019</v>
      </c>
      <c r="D201" s="19">
        <v>708014.25</v>
      </c>
      <c r="E201" s="19">
        <f t="shared" si="61"/>
        <v>75</v>
      </c>
    </row>
    <row r="202" spans="1:5" ht="105">
      <c r="A202" s="10"/>
      <c r="B202" s="10" t="s">
        <v>401</v>
      </c>
      <c r="C202" s="19">
        <v>406560</v>
      </c>
      <c r="D202" s="19">
        <v>356555.3</v>
      </c>
      <c r="E202" s="19">
        <f t="shared" si="61"/>
        <v>87.700536206218018</v>
      </c>
    </row>
    <row r="203" spans="1:5" ht="122.25" customHeight="1">
      <c r="A203" s="10"/>
      <c r="B203" s="10" t="s">
        <v>402</v>
      </c>
      <c r="C203" s="19">
        <v>600000</v>
      </c>
      <c r="D203" s="19">
        <v>536519.97</v>
      </c>
      <c r="E203" s="19">
        <f t="shared" si="61"/>
        <v>89.419995</v>
      </c>
    </row>
    <row r="204" spans="1:5" ht="90">
      <c r="A204" s="10"/>
      <c r="B204" s="10" t="s">
        <v>335</v>
      </c>
      <c r="C204" s="19">
        <v>48000</v>
      </c>
      <c r="D204" s="19"/>
      <c r="E204" s="19"/>
    </row>
    <row r="205" spans="1:5" ht="102" customHeight="1">
      <c r="A205" s="10"/>
      <c r="B205" s="10" t="s">
        <v>261</v>
      </c>
      <c r="C205" s="19">
        <v>349061.6</v>
      </c>
      <c r="D205" s="19">
        <v>349061.6</v>
      </c>
      <c r="E205" s="19">
        <f t="shared" si="61"/>
        <v>100</v>
      </c>
    </row>
    <row r="206" spans="1:5" ht="89.25" customHeight="1">
      <c r="A206" s="10"/>
      <c r="B206" s="10" t="s">
        <v>387</v>
      </c>
      <c r="C206" s="19">
        <v>2500000</v>
      </c>
      <c r="D206" s="21">
        <v>0</v>
      </c>
      <c r="E206" s="21">
        <f t="shared" si="61"/>
        <v>0</v>
      </c>
    </row>
    <row r="207" spans="1:5" ht="31.5" hidden="1" customHeight="1">
      <c r="A207" s="10"/>
      <c r="B207" s="10"/>
      <c r="C207" s="19"/>
      <c r="D207" s="19"/>
      <c r="E207" s="19"/>
    </row>
    <row r="208" spans="1:5" ht="30">
      <c r="A208" s="10" t="s">
        <v>190</v>
      </c>
      <c r="B208" s="10" t="s">
        <v>138</v>
      </c>
      <c r="C208" s="19">
        <f>C209+C221+C224+C227</f>
        <v>95222614.719999999</v>
      </c>
      <c r="D208" s="19">
        <f t="shared" ref="D208" si="62">D209+D221+D224+D227</f>
        <v>63403767.25</v>
      </c>
      <c r="E208" s="19">
        <f t="shared" si="61"/>
        <v>66.584778664645356</v>
      </c>
    </row>
    <row r="209" spans="1:5" ht="45">
      <c r="A209" s="10" t="s">
        <v>189</v>
      </c>
      <c r="B209" s="10" t="s">
        <v>139</v>
      </c>
      <c r="C209" s="19">
        <f>C210</f>
        <v>1854073.22</v>
      </c>
      <c r="D209" s="19">
        <f t="shared" ref="D209:D210" si="63">D210</f>
        <v>992766.16999999993</v>
      </c>
      <c r="E209" s="19">
        <f t="shared" si="61"/>
        <v>53.545143702577178</v>
      </c>
    </row>
    <row r="210" spans="1:5" ht="51.75" customHeight="1">
      <c r="A210" s="10" t="s">
        <v>188</v>
      </c>
      <c r="B210" s="10" t="s">
        <v>140</v>
      </c>
      <c r="C210" s="19">
        <f>C211</f>
        <v>1854073.22</v>
      </c>
      <c r="D210" s="19">
        <f t="shared" si="63"/>
        <v>992766.16999999993</v>
      </c>
      <c r="E210" s="19">
        <f t="shared" si="61"/>
        <v>53.545143702577178</v>
      </c>
    </row>
    <row r="211" spans="1:5" ht="47.25" customHeight="1">
      <c r="A211" s="10" t="s">
        <v>187</v>
      </c>
      <c r="B211" s="10" t="s">
        <v>141</v>
      </c>
      <c r="C211" s="19">
        <f>C213+C214+C215+C216+C217+C218+C219</f>
        <v>1854073.22</v>
      </c>
      <c r="D211" s="19">
        <f t="shared" ref="D211" si="64">D213+D214+D215+D216+D217+D218+D219</f>
        <v>992766.16999999993</v>
      </c>
      <c r="E211" s="19">
        <f t="shared" si="61"/>
        <v>53.545143702577178</v>
      </c>
    </row>
    <row r="212" spans="1:5">
      <c r="A212" s="10"/>
      <c r="B212" s="10" t="s">
        <v>4</v>
      </c>
      <c r="C212" s="19"/>
      <c r="D212" s="19"/>
      <c r="E212" s="19"/>
    </row>
    <row r="213" spans="1:5" ht="94.5" customHeight="1">
      <c r="A213" s="10"/>
      <c r="B213" s="10" t="s">
        <v>221</v>
      </c>
      <c r="C213" s="19">
        <v>405273.12</v>
      </c>
      <c r="D213" s="19">
        <v>308081</v>
      </c>
      <c r="E213" s="19">
        <f t="shared" si="61"/>
        <v>76.018118349423219</v>
      </c>
    </row>
    <row r="214" spans="1:5" ht="91.5" customHeight="1">
      <c r="A214" s="10"/>
      <c r="B214" s="10" t="s">
        <v>222</v>
      </c>
      <c r="C214" s="19">
        <v>8731.7999999999993</v>
      </c>
      <c r="D214" s="21">
        <v>0</v>
      </c>
      <c r="E214" s="21">
        <f t="shared" si="61"/>
        <v>0</v>
      </c>
    </row>
    <row r="215" spans="1:5" ht="192.75" customHeight="1">
      <c r="A215" s="10"/>
      <c r="B215" s="10" t="s">
        <v>223</v>
      </c>
      <c r="C215" s="19">
        <v>481847</v>
      </c>
      <c r="D215" s="19">
        <v>321200</v>
      </c>
      <c r="E215" s="19">
        <f t="shared" si="61"/>
        <v>66.660163910950985</v>
      </c>
    </row>
    <row r="216" spans="1:5" ht="150.75" customHeight="1">
      <c r="A216" s="10"/>
      <c r="B216" s="10" t="s">
        <v>369</v>
      </c>
      <c r="C216" s="24">
        <v>748820</v>
      </c>
      <c r="D216" s="19">
        <v>363485.17</v>
      </c>
      <c r="E216" s="19">
        <f t="shared" si="61"/>
        <v>48.541060602013829</v>
      </c>
    </row>
    <row r="217" spans="1:5" ht="120">
      <c r="A217" s="10"/>
      <c r="B217" s="10" t="s">
        <v>224</v>
      </c>
      <c r="C217" s="19">
        <v>25410</v>
      </c>
      <c r="D217" s="21">
        <v>0</v>
      </c>
      <c r="E217" s="21">
        <f t="shared" si="61"/>
        <v>0</v>
      </c>
    </row>
    <row r="218" spans="1:5" ht="117" customHeight="1">
      <c r="A218" s="10"/>
      <c r="B218" s="10" t="s">
        <v>336</v>
      </c>
      <c r="C218" s="19">
        <v>43599.3</v>
      </c>
      <c r="D218" s="21">
        <v>0</v>
      </c>
      <c r="E218" s="21">
        <f t="shared" si="61"/>
        <v>0</v>
      </c>
    </row>
    <row r="219" spans="1:5" ht="170.25" customHeight="1">
      <c r="A219" s="10"/>
      <c r="B219" s="10" t="s">
        <v>225</v>
      </c>
      <c r="C219" s="19">
        <v>140392</v>
      </c>
      <c r="D219" s="21">
        <v>0</v>
      </c>
      <c r="E219" s="21">
        <f t="shared" si="61"/>
        <v>0</v>
      </c>
    </row>
    <row r="220" spans="1:5" ht="134.25" hidden="1" customHeight="1">
      <c r="A220" s="10"/>
      <c r="B220" s="10" t="s">
        <v>333</v>
      </c>
      <c r="C220" s="19"/>
      <c r="D220" s="19"/>
      <c r="E220" s="19"/>
    </row>
    <row r="221" spans="1:5" ht="90">
      <c r="A221" s="10" t="s">
        <v>176</v>
      </c>
      <c r="B221" s="10" t="s">
        <v>142</v>
      </c>
      <c r="C221" s="19">
        <f>C222</f>
        <v>1257906</v>
      </c>
      <c r="D221" s="19">
        <f t="shared" ref="D221:D222" si="65">D222</f>
        <v>789301.08</v>
      </c>
      <c r="E221" s="19">
        <f t="shared" si="61"/>
        <v>62.74722276545306</v>
      </c>
    </row>
    <row r="222" spans="1:5" ht="77.25" customHeight="1">
      <c r="A222" s="10" t="s">
        <v>177</v>
      </c>
      <c r="B222" s="10" t="s">
        <v>143</v>
      </c>
      <c r="C222" s="19">
        <f>C223</f>
        <v>1257906</v>
      </c>
      <c r="D222" s="19">
        <f t="shared" si="65"/>
        <v>789301.08</v>
      </c>
      <c r="E222" s="19">
        <f t="shared" si="61"/>
        <v>62.74722276545306</v>
      </c>
    </row>
    <row r="223" spans="1:5" ht="79.5" customHeight="1">
      <c r="A223" s="10" t="s">
        <v>178</v>
      </c>
      <c r="B223" s="10" t="s">
        <v>143</v>
      </c>
      <c r="C223" s="19">
        <v>1257906</v>
      </c>
      <c r="D223" s="19">
        <v>789301.08</v>
      </c>
      <c r="E223" s="19">
        <f t="shared" si="61"/>
        <v>62.74722276545306</v>
      </c>
    </row>
    <row r="224" spans="1:5" ht="75">
      <c r="A224" s="10" t="s">
        <v>179</v>
      </c>
      <c r="B224" s="10" t="s">
        <v>144</v>
      </c>
      <c r="C224" s="19">
        <f>C225</f>
        <v>3903</v>
      </c>
      <c r="D224" s="21">
        <f t="shared" ref="D224:D225" si="66">D225</f>
        <v>0</v>
      </c>
      <c r="E224" s="21">
        <f t="shared" si="61"/>
        <v>0</v>
      </c>
    </row>
    <row r="225" spans="1:5" ht="82.5" customHeight="1">
      <c r="A225" s="10" t="s">
        <v>186</v>
      </c>
      <c r="B225" s="10" t="s">
        <v>145</v>
      </c>
      <c r="C225" s="19">
        <f>C226</f>
        <v>3903</v>
      </c>
      <c r="D225" s="21">
        <f t="shared" si="66"/>
        <v>0</v>
      </c>
      <c r="E225" s="21">
        <f t="shared" si="61"/>
        <v>0</v>
      </c>
    </row>
    <row r="226" spans="1:5" ht="79.5" customHeight="1">
      <c r="A226" s="10" t="s">
        <v>180</v>
      </c>
      <c r="B226" s="10" t="s">
        <v>145</v>
      </c>
      <c r="C226" s="19">
        <v>3903</v>
      </c>
      <c r="D226" s="21">
        <v>0</v>
      </c>
      <c r="E226" s="21">
        <f t="shared" si="61"/>
        <v>0</v>
      </c>
    </row>
    <row r="227" spans="1:5">
      <c r="A227" s="10" t="s">
        <v>181</v>
      </c>
      <c r="B227" s="10" t="s">
        <v>146</v>
      </c>
      <c r="C227" s="19">
        <f>C228</f>
        <v>92106732.5</v>
      </c>
      <c r="D227" s="19">
        <f t="shared" ref="D227:D228" si="67">D228</f>
        <v>61621700</v>
      </c>
      <c r="E227" s="19">
        <f t="shared" si="61"/>
        <v>66.902492714091238</v>
      </c>
    </row>
    <row r="228" spans="1:5" ht="33" customHeight="1">
      <c r="A228" s="10" t="s">
        <v>182</v>
      </c>
      <c r="B228" s="10" t="s">
        <v>147</v>
      </c>
      <c r="C228" s="19">
        <f>C229</f>
        <v>92106732.5</v>
      </c>
      <c r="D228" s="19">
        <f t="shared" si="67"/>
        <v>61621700</v>
      </c>
      <c r="E228" s="19">
        <f t="shared" si="61"/>
        <v>66.902492714091238</v>
      </c>
    </row>
    <row r="229" spans="1:5" ht="30">
      <c r="A229" s="10" t="s">
        <v>183</v>
      </c>
      <c r="B229" s="10" t="s">
        <v>148</v>
      </c>
      <c r="C229" s="19">
        <f>C231+C232</f>
        <v>92106732.5</v>
      </c>
      <c r="D229" s="19">
        <f t="shared" ref="D229" si="68">D231+D232</f>
        <v>61621700</v>
      </c>
      <c r="E229" s="19">
        <f t="shared" si="61"/>
        <v>66.902492714091238</v>
      </c>
    </row>
    <row r="230" spans="1:5">
      <c r="A230" s="10"/>
      <c r="B230" s="10" t="s">
        <v>4</v>
      </c>
      <c r="C230" s="19"/>
      <c r="D230" s="19"/>
      <c r="E230" s="19"/>
    </row>
    <row r="231" spans="1:5" ht="201.75" customHeight="1">
      <c r="A231" s="10"/>
      <c r="B231" s="12" t="s">
        <v>232</v>
      </c>
      <c r="C231" s="19">
        <v>33607726</v>
      </c>
      <c r="D231" s="19">
        <v>21830000</v>
      </c>
      <c r="E231" s="19">
        <f t="shared" si="61"/>
        <v>64.955302242109454</v>
      </c>
    </row>
    <row r="232" spans="1:5" ht="254.25" customHeight="1">
      <c r="A232" s="10"/>
      <c r="B232" s="12" t="s">
        <v>231</v>
      </c>
      <c r="C232" s="19">
        <v>58499006.5</v>
      </c>
      <c r="D232" s="19">
        <v>39791700</v>
      </c>
      <c r="E232" s="19">
        <f t="shared" si="61"/>
        <v>68.021155196883555</v>
      </c>
    </row>
    <row r="233" spans="1:5" ht="20.25" customHeight="1">
      <c r="A233" s="10" t="s">
        <v>304</v>
      </c>
      <c r="B233" s="12" t="s">
        <v>305</v>
      </c>
      <c r="C233" s="19">
        <f>C234+C240+C237</f>
        <v>2416080</v>
      </c>
      <c r="D233" s="19">
        <f>D234+D240+D237</f>
        <v>488843.11</v>
      </c>
      <c r="E233" s="19">
        <f t="shared" si="61"/>
        <v>20.232902470116883</v>
      </c>
    </row>
    <row r="234" spans="1:5" ht="92.25" customHeight="1">
      <c r="A234" s="10" t="s">
        <v>306</v>
      </c>
      <c r="B234" s="12" t="s">
        <v>309</v>
      </c>
      <c r="C234" s="19">
        <f>C235</f>
        <v>35000</v>
      </c>
      <c r="D234" s="21">
        <f t="shared" ref="D234" si="69">D235</f>
        <v>0</v>
      </c>
      <c r="E234" s="21">
        <f t="shared" si="61"/>
        <v>0</v>
      </c>
    </row>
    <row r="235" spans="1:5" ht="100.5" customHeight="1">
      <c r="A235" s="10" t="s">
        <v>307</v>
      </c>
      <c r="B235" s="12" t="s">
        <v>310</v>
      </c>
      <c r="C235" s="19">
        <f>C236</f>
        <v>35000</v>
      </c>
      <c r="D235" s="21">
        <f t="shared" ref="D235" si="70">D236</f>
        <v>0</v>
      </c>
      <c r="E235" s="21">
        <f t="shared" si="61"/>
        <v>0</v>
      </c>
    </row>
    <row r="236" spans="1:5" ht="87.75" customHeight="1">
      <c r="A236" s="10" t="s">
        <v>308</v>
      </c>
      <c r="B236" s="12" t="s">
        <v>310</v>
      </c>
      <c r="C236" s="19">
        <v>35000</v>
      </c>
      <c r="D236" s="21">
        <v>0</v>
      </c>
      <c r="E236" s="21">
        <f t="shared" si="61"/>
        <v>0</v>
      </c>
    </row>
    <row r="237" spans="1:5" ht="80.25" customHeight="1">
      <c r="A237" s="10" t="s">
        <v>376</v>
      </c>
      <c r="B237" s="12" t="s">
        <v>377</v>
      </c>
      <c r="C237" s="19">
        <f>C238</f>
        <v>2005080</v>
      </c>
      <c r="D237" s="19">
        <f>D238</f>
        <v>488843.11</v>
      </c>
      <c r="E237" s="19">
        <f t="shared" si="61"/>
        <v>24.380229716520038</v>
      </c>
    </row>
    <row r="238" spans="1:5" ht="89.25" customHeight="1">
      <c r="A238" s="10" t="s">
        <v>379</v>
      </c>
      <c r="B238" s="12" t="s">
        <v>378</v>
      </c>
      <c r="C238" s="19">
        <f>C239</f>
        <v>2005080</v>
      </c>
      <c r="D238" s="19">
        <f>D239</f>
        <v>488843.11</v>
      </c>
      <c r="E238" s="19">
        <f t="shared" si="61"/>
        <v>24.380229716520038</v>
      </c>
    </row>
    <row r="239" spans="1:5" ht="93" customHeight="1">
      <c r="A239" s="10" t="s">
        <v>380</v>
      </c>
      <c r="B239" s="12" t="s">
        <v>378</v>
      </c>
      <c r="C239" s="19">
        <v>2005080</v>
      </c>
      <c r="D239" s="19">
        <v>488843.11</v>
      </c>
      <c r="E239" s="19">
        <f t="shared" si="61"/>
        <v>24.380229716520038</v>
      </c>
    </row>
    <row r="240" spans="1:5" ht="34.5" customHeight="1">
      <c r="A240" s="10" t="s">
        <v>339</v>
      </c>
      <c r="B240" s="12" t="s">
        <v>338</v>
      </c>
      <c r="C240" s="19">
        <f>C241</f>
        <v>376000</v>
      </c>
      <c r="D240" s="21">
        <f>D241</f>
        <v>0</v>
      </c>
      <c r="E240" s="21">
        <f t="shared" si="61"/>
        <v>0</v>
      </c>
    </row>
    <row r="241" spans="1:5" ht="48" customHeight="1">
      <c r="A241" s="10" t="s">
        <v>337</v>
      </c>
      <c r="B241" s="12" t="s">
        <v>340</v>
      </c>
      <c r="C241" s="19">
        <f>C242</f>
        <v>376000</v>
      </c>
      <c r="D241" s="21">
        <f>D242</f>
        <v>0</v>
      </c>
      <c r="E241" s="21">
        <f t="shared" si="61"/>
        <v>0</v>
      </c>
    </row>
    <row r="242" spans="1:5" ht="48" customHeight="1">
      <c r="A242" s="10" t="s">
        <v>341</v>
      </c>
      <c r="B242" s="12" t="s">
        <v>340</v>
      </c>
      <c r="C242" s="19">
        <v>376000</v>
      </c>
      <c r="D242" s="21">
        <v>0</v>
      </c>
      <c r="E242" s="21">
        <f t="shared" si="61"/>
        <v>0</v>
      </c>
    </row>
    <row r="243" spans="1:5" ht="24.75" customHeight="1">
      <c r="A243" s="5" t="s">
        <v>150</v>
      </c>
      <c r="B243" s="5" t="s">
        <v>151</v>
      </c>
      <c r="C243" s="19">
        <f>C244</f>
        <v>55000</v>
      </c>
      <c r="D243" s="19">
        <f t="shared" ref="D243" si="71">D244</f>
        <v>50000</v>
      </c>
      <c r="E243" s="19">
        <f t="shared" si="61"/>
        <v>90.909090909090907</v>
      </c>
    </row>
    <row r="244" spans="1:5" ht="30" customHeight="1">
      <c r="A244" s="5" t="s">
        <v>185</v>
      </c>
      <c r="B244" s="10" t="s">
        <v>152</v>
      </c>
      <c r="C244" s="19">
        <f>C246+C245</f>
        <v>55000</v>
      </c>
      <c r="D244" s="19">
        <f>D246+D245</f>
        <v>50000</v>
      </c>
      <c r="E244" s="19">
        <f t="shared" si="61"/>
        <v>90.909090909090907</v>
      </c>
    </row>
    <row r="245" spans="1:5" ht="30" customHeight="1">
      <c r="A245" s="5" t="s">
        <v>334</v>
      </c>
      <c r="B245" s="10" t="s">
        <v>152</v>
      </c>
      <c r="C245" s="19">
        <v>30000</v>
      </c>
      <c r="D245" s="19">
        <v>20000</v>
      </c>
      <c r="E245" s="19">
        <f t="shared" si="61"/>
        <v>66.666666666666657</v>
      </c>
    </row>
    <row r="246" spans="1:5" ht="36.75" customHeight="1">
      <c r="A246" s="5" t="s">
        <v>184</v>
      </c>
      <c r="B246" s="10" t="s">
        <v>152</v>
      </c>
      <c r="C246" s="19">
        <v>25000</v>
      </c>
      <c r="D246" s="19">
        <v>30000</v>
      </c>
      <c r="E246" s="19">
        <f t="shared" si="61"/>
        <v>120</v>
      </c>
    </row>
    <row r="247" spans="1:5" ht="45.75" customHeight="1">
      <c r="A247" s="10" t="s">
        <v>274</v>
      </c>
      <c r="B247" s="10" t="s">
        <v>276</v>
      </c>
      <c r="C247" s="19">
        <f>C248</f>
        <v>-293881.86</v>
      </c>
      <c r="D247" s="19">
        <f>D248</f>
        <v>-293881.86</v>
      </c>
      <c r="E247" s="19">
        <f t="shared" si="61"/>
        <v>100</v>
      </c>
    </row>
    <row r="248" spans="1:5" ht="63.75" customHeight="1">
      <c r="A248" s="10" t="s">
        <v>275</v>
      </c>
      <c r="B248" s="10" t="s">
        <v>276</v>
      </c>
      <c r="C248" s="19">
        <v>-293881.86</v>
      </c>
      <c r="D248" s="19">
        <v>-293881.86</v>
      </c>
      <c r="E248" s="19">
        <f t="shared" si="61"/>
        <v>100</v>
      </c>
    </row>
    <row r="249" spans="1:5" ht="16.5" customHeight="1">
      <c r="A249" s="10"/>
      <c r="B249" s="10"/>
      <c r="C249" s="19"/>
      <c r="D249" s="19"/>
      <c r="E249" s="19"/>
    </row>
    <row r="250" spans="1:5">
      <c r="A250" s="10"/>
      <c r="B250" s="10" t="s">
        <v>149</v>
      </c>
      <c r="C250" s="19">
        <f>C5+C161</f>
        <v>316932775</v>
      </c>
      <c r="D250" s="19">
        <f>D5+D161</f>
        <v>189620696.70999998</v>
      </c>
      <c r="E250" s="19">
        <f t="shared" si="61"/>
        <v>59.829942393935113</v>
      </c>
    </row>
    <row r="251" spans="1:5">
      <c r="C251" s="4"/>
      <c r="D251" s="4"/>
      <c r="E251" s="4"/>
    </row>
    <row r="252" spans="1:5">
      <c r="A252" s="3" t="s">
        <v>283</v>
      </c>
      <c r="C252" s="4"/>
      <c r="D252" s="4"/>
      <c r="E252" s="4"/>
    </row>
    <row r="253" spans="1:5">
      <c r="A253" s="3" t="s">
        <v>284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48" orientation="portrait" verticalDpi="180" r:id="rId1"/>
  <rowBreaks count="2" manualBreakCount="2">
    <brk id="212" max="6" man="1"/>
    <brk id="2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01.10.2020 </vt:lpstr>
      <vt:lpstr>'на 01.10.2020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2020-10-26T06:44:21Z</dcterms:modified>
</cp:coreProperties>
</file>