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на 01.01.2021" sheetId="57" r:id="rId1"/>
  </sheets>
  <calcPr calcId="152511"/>
</workbook>
</file>

<file path=xl/calcChain.xml><?xml version="1.0" encoding="utf-8"?>
<calcChain xmlns="http://schemas.openxmlformats.org/spreadsheetml/2006/main">
  <c r="H34" i="57" l="1"/>
  <c r="H38" i="57"/>
  <c r="H46" i="57"/>
  <c r="H50" i="57"/>
  <c r="G52" i="57"/>
  <c r="H52" i="57" s="1"/>
  <c r="G51" i="57"/>
  <c r="H51" i="57" s="1"/>
  <c r="G50" i="57"/>
  <c r="G49" i="57"/>
  <c r="H49" i="57" s="1"/>
  <c r="G48" i="57"/>
  <c r="H48" i="57" s="1"/>
  <c r="F47" i="57"/>
  <c r="E47" i="57"/>
  <c r="D47" i="57"/>
  <c r="G47" i="57" s="1"/>
  <c r="H47" i="57" s="1"/>
  <c r="G46" i="57"/>
  <c r="G45" i="57"/>
  <c r="H45" i="57" s="1"/>
  <c r="G44" i="57"/>
  <c r="H44" i="57" s="1"/>
  <c r="G43" i="57"/>
  <c r="H43" i="57" s="1"/>
  <c r="G42" i="57"/>
  <c r="H42" i="57" s="1"/>
  <c r="F41" i="57"/>
  <c r="E41" i="57"/>
  <c r="D41" i="57"/>
  <c r="G40" i="57"/>
  <c r="H40" i="57" s="1"/>
  <c r="G39" i="57"/>
  <c r="H39" i="57" s="1"/>
  <c r="G38" i="57"/>
  <c r="G37" i="57"/>
  <c r="H37" i="57" s="1"/>
  <c r="F36" i="57"/>
  <c r="E36" i="57"/>
  <c r="D36" i="57"/>
  <c r="G36" i="57" s="1"/>
  <c r="H36" i="57" s="1"/>
  <c r="G35" i="57"/>
  <c r="H35" i="57" s="1"/>
  <c r="G34" i="57"/>
  <c r="G33" i="57"/>
  <c r="H33" i="57" s="1"/>
  <c r="G32" i="57"/>
  <c r="H32" i="57" s="1"/>
  <c r="F31" i="57"/>
  <c r="E31" i="57"/>
  <c r="D31" i="57"/>
  <c r="G30" i="57"/>
  <c r="H30" i="57" s="1"/>
  <c r="G29" i="57"/>
  <c r="H29" i="57" s="1"/>
  <c r="F28" i="57"/>
  <c r="E28" i="57"/>
  <c r="D28" i="57"/>
  <c r="G28" i="57" s="1"/>
  <c r="H28" i="57" s="1"/>
  <c r="G27" i="57"/>
  <c r="H27" i="57" s="1"/>
  <c r="G26" i="57"/>
  <c r="H26" i="57" s="1"/>
  <c r="G25" i="57"/>
  <c r="H25" i="57" s="1"/>
  <c r="F24" i="57"/>
  <c r="E24" i="57"/>
  <c r="D24" i="57"/>
  <c r="G23" i="57"/>
  <c r="H23" i="57" s="1"/>
  <c r="G22" i="57"/>
  <c r="H22" i="57" s="1"/>
  <c r="G21" i="57"/>
  <c r="H21" i="57" s="1"/>
  <c r="G20" i="57"/>
  <c r="H20" i="57" s="1"/>
  <c r="F19" i="57"/>
  <c r="E19" i="57"/>
  <c r="D19" i="57"/>
  <c r="G18" i="57"/>
  <c r="H18" i="57" s="1"/>
  <c r="G17" i="57"/>
  <c r="H17" i="57" s="1"/>
  <c r="G16" i="57"/>
  <c r="H16" i="57" s="1"/>
  <c r="F15" i="57"/>
  <c r="E15" i="57"/>
  <c r="D15" i="57"/>
  <c r="G14" i="57"/>
  <c r="H14" i="57" s="1"/>
  <c r="G13" i="57"/>
  <c r="H13" i="57" s="1"/>
  <c r="G12" i="57"/>
  <c r="H12" i="57" s="1"/>
  <c r="G11" i="57"/>
  <c r="H11" i="57" s="1"/>
  <c r="G10" i="57"/>
  <c r="H10" i="57" s="1"/>
  <c r="G9" i="57"/>
  <c r="H9" i="57" s="1"/>
  <c r="G8" i="57"/>
  <c r="H8" i="57" s="1"/>
  <c r="F7" i="57"/>
  <c r="E7" i="57"/>
  <c r="D7" i="57"/>
  <c r="G15" i="57" l="1"/>
  <c r="H15" i="57" s="1"/>
  <c r="G19" i="57"/>
  <c r="H19" i="57" s="1"/>
  <c r="E53" i="57"/>
  <c r="G24" i="57"/>
  <c r="H24" i="57" s="1"/>
  <c r="F53" i="57"/>
  <c r="G41" i="57"/>
  <c r="H41" i="57" s="1"/>
  <c r="G31" i="57"/>
  <c r="H31" i="57" s="1"/>
  <c r="D53" i="57"/>
  <c r="G7" i="57"/>
  <c r="H7" i="57" s="1"/>
  <c r="G53" i="57" l="1"/>
  <c r="H53" i="57" s="1"/>
</calcChain>
</file>

<file path=xl/sharedStrings.xml><?xml version="1.0" encoding="utf-8"?>
<sst xmlns="http://schemas.openxmlformats.org/spreadsheetml/2006/main" count="120" uniqueCount="115">
  <si>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</si>
  <si>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</si>
  <si>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</si>
  <si>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</si>
  <si>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</si>
  <si>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</si>
  <si>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</si>
  <si>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</si>
  <si>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</si>
  <si>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</si>
  <si>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</si>
  <si>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</si>
  <si>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</si>
  <si>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</si>
  <si>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</si>
  <si>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</si>
  <si>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</si>
  <si>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</si>
  <si>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</si>
  <si>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</si>
  <si>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</si>
  <si>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</si>
  <si>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</si>
  <si>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</si>
  <si>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</si>
  <si>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</si>
  <si>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</si>
  <si>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</si>
  <si>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</si>
  <si>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</si>
  <si>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</si>
  <si>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</si>
  <si>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</si>
  <si>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</si>
  <si>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</si>
  <si>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</si>
  <si>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</si>
  <si>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</si>
  <si>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</si>
  <si>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</si>
  <si>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</si>
  <si>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</si>
  <si>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</si>
  <si>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</si>
  <si>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</si>
  <si>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</si>
  <si>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</si>
  <si>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</si>
  <si>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</si>
  <si>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</si>
  <si>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</si>
  <si>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</si>
  <si>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</si>
  <si>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</si>
  <si>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</si>
  <si>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</si>
  <si>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</si>
  <si>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</si>
  <si>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</si>
  <si>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</si>
  <si>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</si>
  <si>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</si>
  <si>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</si>
  <si>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</si>
  <si>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</si>
  <si>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</si>
  <si>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</si>
  <si>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</si>
  <si>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</si>
  <si>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</si>
  <si>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</si>
  <si>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</si>
  <si>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</si>
  <si>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</si>
  <si>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</si>
  <si>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</si>
  <si>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</si>
  <si>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</si>
  <si>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</si>
  <si>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</si>
  <si>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</si>
  <si>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</si>
  <si>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</si>
  <si>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</si>
  <si>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</si>
  <si>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</si>
  <si>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</si>
  <si>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</si>
  <si>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</si>
  <si>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</si>
  <si>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</si>
  <si>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</si>
  <si>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</si>
  <si>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</si>
  <si>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</si>
  <si>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</si>
  <si>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</si>
  <si>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</si>
  <si>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</si>
  <si>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</si>
  <si>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</si>
  <si>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</si>
  <si>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</si>
  <si>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</si>
  <si>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</si>
  <si>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</si>
  <si>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</si>
  <si>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</si>
  <si>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</si>
  <si>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</si>
  <si>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</si>
  <si>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Исполнение по муниципальным программам Заволжского муниципального района за январь-декабрь 2020 года</t>
  </si>
  <si>
    <t xml:space="preserve">утверждено по состоянию на 01.01.2021 </t>
  </si>
  <si>
    <t>профинансировано за январь-декабрь 2020</t>
  </si>
  <si>
    <t>кассовые расходы за январь-декабрь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</si>
</sst>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6"/>
  <sheetViews>
    <sheetView tabSelected="1" workbookViewId="0">
      <selection activeCell="J11" sqref="J11"/>
    </sheetView>
  </sheetViews>
  <sheetFormatPr defaultRowHeight="15" x14ac:dyDescent="0.25"/>
  <cols>
    <col min="1" max="1" width="6.8554687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 x14ac:dyDescent="0.3">
      <c r="A2" s="38" t="s">
        <v>111</v>
      </c>
      <c r="B2" s="38"/>
      <c r="C2" s="38"/>
      <c r="D2" s="38"/>
      <c r="E2" s="38"/>
      <c r="F2" s="38"/>
      <c r="G2" s="38"/>
      <c r="M2" t="s">
        <v>89</v>
      </c>
    </row>
    <row r="4" spans="1:13" x14ac:dyDescent="0.25">
      <c r="G4" s="24" t="s">
        <v>83</v>
      </c>
      <c r="H4" s="23">
        <v>1</v>
      </c>
    </row>
    <row r="5" spans="1:13" ht="48.75" customHeight="1" x14ac:dyDescent="0.25">
      <c r="A5" s="39" t="s">
        <v>104</v>
      </c>
      <c r="B5" s="40" t="s">
        <v>28</v>
      </c>
      <c r="C5" s="39" t="s">
        <v>0</v>
      </c>
      <c r="D5" s="39" t="s">
        <v>112</v>
      </c>
      <c r="E5" s="39" t="s">
        <v>113</v>
      </c>
      <c r="F5" s="39" t="s">
        <v>114</v>
      </c>
      <c r="G5" s="39" t="s">
        <v>30</v>
      </c>
      <c r="H5" s="37" t="s">
        <v>81</v>
      </c>
    </row>
    <row r="6" spans="1:13" ht="41.25" customHeight="1" x14ac:dyDescent="0.25">
      <c r="A6" s="39"/>
      <c r="B6" s="40"/>
      <c r="C6" s="39"/>
      <c r="D6" s="39"/>
      <c r="E6" s="39"/>
      <c r="F6" s="39"/>
      <c r="G6" s="39"/>
      <c r="H6" s="37"/>
    </row>
    <row r="7" spans="1:13" s="9" customFormat="1" ht="45.75" customHeight="1" x14ac:dyDescent="0.25">
      <c r="A7" s="5" t="s">
        <v>1</v>
      </c>
      <c r="B7" s="11" t="s">
        <v>2</v>
      </c>
      <c r="C7" s="8" t="s">
        <v>3</v>
      </c>
      <c r="D7" s="25">
        <f>D8+D9+D10+D11+D12+D13</f>
        <v>219156693.52000001</v>
      </c>
      <c r="E7" s="25">
        <f t="shared" ref="E7:F7" si="0">E8+E9+E10+E11+E12+E13</f>
        <v>201582435.51999998</v>
      </c>
      <c r="F7" s="25">
        <f t="shared" si="0"/>
        <v>201582435.51999998</v>
      </c>
      <c r="G7" s="25">
        <f>F7/D7*100</f>
        <v>91.980962243164967</v>
      </c>
      <c r="H7" s="26">
        <f>G7-12*100/12</f>
        <v>-8.0190377568350328</v>
      </c>
      <c r="L7" s="9" t="s">
        <v>89</v>
      </c>
    </row>
    <row r="8" spans="1:13" ht="60" x14ac:dyDescent="0.25">
      <c r="A8" s="3" t="s">
        <v>31</v>
      </c>
      <c r="B8" s="36" t="s">
        <v>41</v>
      </c>
      <c r="C8" s="34"/>
      <c r="D8" s="2">
        <v>80879334.459999993</v>
      </c>
      <c r="E8" s="2">
        <v>76244762.239999995</v>
      </c>
      <c r="F8" s="2">
        <v>76244762.239999995</v>
      </c>
      <c r="G8" s="25">
        <f t="shared" ref="G8:G52" si="1">F8/D8*100</f>
        <v>94.269769588309245</v>
      </c>
      <c r="H8" s="26">
        <f t="shared" ref="H8:H53" si="2">G8-12*100/12</f>
        <v>-5.730230411690755</v>
      </c>
      <c r="K8" t="s">
        <v>89</v>
      </c>
    </row>
    <row r="9" spans="1:13" ht="135" x14ac:dyDescent="0.25">
      <c r="A9" s="35" t="s">
        <v>32</v>
      </c>
      <c r="B9" s="12" t="s">
        <v>84</v>
      </c>
      <c r="C9" s="34"/>
      <c r="D9" s="2">
        <v>111643639.83</v>
      </c>
      <c r="E9" s="2">
        <v>103213039.77</v>
      </c>
      <c r="F9" s="2">
        <v>103213039.77</v>
      </c>
      <c r="G9" s="25">
        <f t="shared" si="1"/>
        <v>92.44865173436007</v>
      </c>
      <c r="H9" s="26">
        <f t="shared" si="2"/>
        <v>-7.5513482656399304</v>
      </c>
    </row>
    <row r="10" spans="1:13" ht="75" x14ac:dyDescent="0.25">
      <c r="A10" s="35" t="s">
        <v>33</v>
      </c>
      <c r="B10" s="12" t="s">
        <v>37</v>
      </c>
      <c r="C10" s="34"/>
      <c r="D10" s="2">
        <v>16228868.550000001</v>
      </c>
      <c r="E10" s="2">
        <v>12982202.720000001</v>
      </c>
      <c r="F10" s="2">
        <v>12982202.720000001</v>
      </c>
      <c r="G10" s="25">
        <f t="shared" si="1"/>
        <v>79.994502882334331</v>
      </c>
      <c r="H10" s="26">
        <f t="shared" si="2"/>
        <v>-20.005497117665669</v>
      </c>
    </row>
    <row r="11" spans="1:13" ht="75" customHeight="1" x14ac:dyDescent="0.25">
      <c r="A11" s="35" t="s">
        <v>34</v>
      </c>
      <c r="B11" s="36" t="s">
        <v>38</v>
      </c>
      <c r="C11" s="34"/>
      <c r="D11" s="2">
        <v>568260</v>
      </c>
      <c r="E11" s="2">
        <v>568260</v>
      </c>
      <c r="F11" s="2">
        <v>568260</v>
      </c>
      <c r="G11" s="25">
        <f t="shared" si="1"/>
        <v>100</v>
      </c>
      <c r="H11" s="26">
        <f t="shared" si="2"/>
        <v>0</v>
      </c>
    </row>
    <row r="12" spans="1:13" ht="60" x14ac:dyDescent="0.25">
      <c r="A12" s="35" t="s">
        <v>35</v>
      </c>
      <c r="B12" s="12" t="s">
        <v>39</v>
      </c>
      <c r="C12" s="34"/>
      <c r="D12" s="2">
        <v>225246</v>
      </c>
      <c r="E12" s="2">
        <v>204745.13</v>
      </c>
      <c r="F12" s="2">
        <v>204745.13</v>
      </c>
      <c r="G12" s="25">
        <f t="shared" si="1"/>
        <v>90.898453246672531</v>
      </c>
      <c r="H12" s="26">
        <f t="shared" si="2"/>
        <v>-9.1015467533274688</v>
      </c>
    </row>
    <row r="13" spans="1:13" ht="90" x14ac:dyDescent="0.25">
      <c r="A13" s="35" t="s">
        <v>36</v>
      </c>
      <c r="B13" s="12" t="s">
        <v>40</v>
      </c>
      <c r="C13" s="34"/>
      <c r="D13" s="2">
        <v>9611344.6799999997</v>
      </c>
      <c r="E13" s="2">
        <v>8369425.6600000001</v>
      </c>
      <c r="F13" s="2">
        <v>8369425.6600000001</v>
      </c>
      <c r="G13" s="25">
        <f t="shared" si="1"/>
        <v>87.078613228966006</v>
      </c>
      <c r="H13" s="26">
        <f t="shared" si="2"/>
        <v>-12.921386771033994</v>
      </c>
    </row>
    <row r="14" spans="1:13" s="9" customFormat="1" ht="60.75" customHeight="1" x14ac:dyDescent="0.25">
      <c r="A14" s="5" t="s">
        <v>4</v>
      </c>
      <c r="B14" s="13" t="s">
        <v>5</v>
      </c>
      <c r="C14" s="6" t="s">
        <v>6</v>
      </c>
      <c r="D14" s="1">
        <v>1702692.16</v>
      </c>
      <c r="E14" s="1">
        <v>1192810.67</v>
      </c>
      <c r="F14" s="1">
        <v>1192810.67</v>
      </c>
      <c r="G14" s="25">
        <f t="shared" si="1"/>
        <v>70.054393743141446</v>
      </c>
      <c r="H14" s="26">
        <f t="shared" si="2"/>
        <v>-29.945606256858554</v>
      </c>
    </row>
    <row r="15" spans="1:13" s="9" customFormat="1" ht="86.25" customHeight="1" x14ac:dyDescent="0.25">
      <c r="A15" s="5" t="s">
        <v>7</v>
      </c>
      <c r="B15" s="13" t="s">
        <v>8</v>
      </c>
      <c r="C15" s="6" t="s">
        <v>9</v>
      </c>
      <c r="D15" s="1">
        <f>D16+D18</f>
        <v>14291823.57</v>
      </c>
      <c r="E15" s="1">
        <f>E16+E18</f>
        <v>14145021.810000001</v>
      </c>
      <c r="F15" s="1">
        <f>F16+F18</f>
        <v>14145021.810000001</v>
      </c>
      <c r="G15" s="25">
        <f t="shared" si="1"/>
        <v>98.972826950451918</v>
      </c>
      <c r="H15" s="26">
        <f t="shared" si="2"/>
        <v>-1.0271730495480824</v>
      </c>
    </row>
    <row r="16" spans="1:13" ht="108.75" customHeight="1" x14ac:dyDescent="0.25">
      <c r="A16" s="35" t="s">
        <v>60</v>
      </c>
      <c r="B16" s="12" t="s">
        <v>42</v>
      </c>
      <c r="C16" s="4"/>
      <c r="D16" s="27">
        <v>10103982.02</v>
      </c>
      <c r="E16" s="2">
        <v>10069462.42</v>
      </c>
      <c r="F16" s="2">
        <v>10069462.42</v>
      </c>
      <c r="G16" s="25">
        <f t="shared" si="1"/>
        <v>99.6583564783501</v>
      </c>
      <c r="H16" s="26">
        <f t="shared" si="2"/>
        <v>-0.34164352164989964</v>
      </c>
    </row>
    <row r="17" spans="1:8" ht="120" hidden="1" x14ac:dyDescent="0.25">
      <c r="A17" s="35" t="s">
        <v>94</v>
      </c>
      <c r="B17" s="29" t="s">
        <v>95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 x14ac:dyDescent="0.25">
      <c r="A18" s="35" t="s">
        <v>91</v>
      </c>
      <c r="B18" s="14" t="s">
        <v>92</v>
      </c>
      <c r="C18" s="4"/>
      <c r="D18" s="27">
        <v>4187841.55</v>
      </c>
      <c r="E18" s="2">
        <v>4075559.39</v>
      </c>
      <c r="F18" s="2">
        <v>4075559.39</v>
      </c>
      <c r="G18" s="25">
        <f t="shared" si="1"/>
        <v>97.318853670574057</v>
      </c>
      <c r="H18" s="26">
        <f t="shared" si="2"/>
        <v>-2.6811463294259426</v>
      </c>
    </row>
    <row r="19" spans="1:8" s="9" customFormat="1" ht="42.75" x14ac:dyDescent="0.25">
      <c r="A19" s="5" t="s">
        <v>10</v>
      </c>
      <c r="B19" s="13" t="s">
        <v>11</v>
      </c>
      <c r="C19" s="6" t="s">
        <v>12</v>
      </c>
      <c r="D19" s="1">
        <f>D20+D21+D22+D23</f>
        <v>1826328.08</v>
      </c>
      <c r="E19" s="1">
        <f>E20+E22+E23</f>
        <v>1756255.08</v>
      </c>
      <c r="F19" s="1">
        <f t="shared" ref="F19" si="3">F20+F21+F22+F23</f>
        <v>1756255.08</v>
      </c>
      <c r="G19" s="25">
        <f t="shared" si="1"/>
        <v>96.163175676519202</v>
      </c>
      <c r="H19" s="26">
        <f t="shared" si="2"/>
        <v>-3.8368243234807977</v>
      </c>
    </row>
    <row r="20" spans="1:8" ht="60" x14ac:dyDescent="0.25">
      <c r="A20" s="35" t="s">
        <v>61</v>
      </c>
      <c r="B20" s="12" t="s">
        <v>43</v>
      </c>
      <c r="C20" s="4"/>
      <c r="D20" s="27">
        <v>561284</v>
      </c>
      <c r="E20" s="27">
        <v>553854</v>
      </c>
      <c r="F20" s="27">
        <v>553854</v>
      </c>
      <c r="G20" s="25">
        <f t="shared" si="1"/>
        <v>98.676249456603074</v>
      </c>
      <c r="H20" s="26">
        <f t="shared" si="2"/>
        <v>-1.3237505433969261</v>
      </c>
    </row>
    <row r="21" spans="1:8" ht="75" hidden="1" x14ac:dyDescent="0.25">
      <c r="A21" s="35" t="s">
        <v>62</v>
      </c>
      <c r="B21" s="36" t="s">
        <v>44</v>
      </c>
      <c r="C21" s="4"/>
      <c r="D21" s="27"/>
      <c r="E21" s="27">
        <v>11760</v>
      </c>
      <c r="F21" s="27"/>
      <c r="G21" s="25" t="e">
        <f t="shared" si="1"/>
        <v>#DIV/0!</v>
      </c>
      <c r="H21" s="26" t="e">
        <f t="shared" si="2"/>
        <v>#DIV/0!</v>
      </c>
    </row>
    <row r="22" spans="1:8" ht="90" x14ac:dyDescent="0.25">
      <c r="A22" s="35" t="s">
        <v>63</v>
      </c>
      <c r="B22" s="36" t="s">
        <v>45</v>
      </c>
      <c r="C22" s="4"/>
      <c r="D22" s="27">
        <v>1265044.08</v>
      </c>
      <c r="E22" s="27">
        <v>1202401.08</v>
      </c>
      <c r="F22" s="27">
        <v>1202401.08</v>
      </c>
      <c r="G22" s="25">
        <f t="shared" si="1"/>
        <v>95.048156740909775</v>
      </c>
      <c r="H22" s="26">
        <f t="shared" si="2"/>
        <v>-4.951843259090225</v>
      </c>
    </row>
    <row r="23" spans="1:8" ht="105" x14ac:dyDescent="0.25">
      <c r="A23" s="35" t="s">
        <v>109</v>
      </c>
      <c r="B23" s="29" t="s">
        <v>110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42.75" x14ac:dyDescent="0.25">
      <c r="A24" s="5" t="s">
        <v>13</v>
      </c>
      <c r="B24" s="13" t="s">
        <v>14</v>
      </c>
      <c r="C24" s="6" t="s">
        <v>15</v>
      </c>
      <c r="D24" s="25">
        <f>D25+D26+D27</f>
        <v>320000</v>
      </c>
      <c r="E24" s="25">
        <f t="shared" ref="E24:F24" si="4">E25+E26+E27</f>
        <v>300000</v>
      </c>
      <c r="F24" s="25">
        <f t="shared" si="4"/>
        <v>300000</v>
      </c>
      <c r="G24" s="25">
        <f t="shared" si="1"/>
        <v>93.75</v>
      </c>
      <c r="H24" s="26">
        <f t="shared" si="2"/>
        <v>-6.25</v>
      </c>
    </row>
    <row r="25" spans="1:8" ht="75" x14ac:dyDescent="0.25">
      <c r="A25" s="35" t="s">
        <v>64</v>
      </c>
      <c r="B25" s="12" t="s">
        <v>46</v>
      </c>
      <c r="C25" s="4"/>
      <c r="D25" s="2">
        <v>120000</v>
      </c>
      <c r="E25" s="2">
        <v>100000</v>
      </c>
      <c r="F25" s="2">
        <v>100000</v>
      </c>
      <c r="G25" s="25">
        <f t="shared" si="1"/>
        <v>83.333333333333343</v>
      </c>
      <c r="H25" s="26">
        <f t="shared" si="2"/>
        <v>-16.666666666666657</v>
      </c>
    </row>
    <row r="26" spans="1:8" ht="59.25" customHeight="1" x14ac:dyDescent="0.25">
      <c r="A26" s="3" t="s">
        <v>65</v>
      </c>
      <c r="B26" s="12" t="s">
        <v>47</v>
      </c>
      <c r="C26" s="4"/>
      <c r="D26" s="2">
        <v>200000</v>
      </c>
      <c r="E26" s="2">
        <v>200000</v>
      </c>
      <c r="F26" s="2">
        <v>200000</v>
      </c>
      <c r="G26" s="25">
        <f t="shared" si="1"/>
        <v>100</v>
      </c>
      <c r="H26" s="26">
        <f t="shared" si="2"/>
        <v>0</v>
      </c>
    </row>
    <row r="27" spans="1:8" ht="60" hidden="1" x14ac:dyDescent="0.25">
      <c r="A27" s="35" t="s">
        <v>66</v>
      </c>
      <c r="B27" s="12" t="s">
        <v>48</v>
      </c>
      <c r="C27" s="4"/>
      <c r="D27" s="2"/>
      <c r="E27" s="27"/>
      <c r="F27" s="27"/>
      <c r="G27" s="25" t="e">
        <f t="shared" si="1"/>
        <v>#DIV/0!</v>
      </c>
      <c r="H27" s="26" t="e">
        <f t="shared" si="2"/>
        <v>#DIV/0!</v>
      </c>
    </row>
    <row r="28" spans="1:8" s="9" customFormat="1" ht="87" customHeight="1" x14ac:dyDescent="0.25">
      <c r="A28" s="5" t="s">
        <v>16</v>
      </c>
      <c r="B28" s="11" t="s">
        <v>17</v>
      </c>
      <c r="C28" s="8" t="s">
        <v>18</v>
      </c>
      <c r="D28" s="25">
        <f>D29+D30</f>
        <v>11785611.84</v>
      </c>
      <c r="E28" s="25">
        <f>E29+E30</f>
        <v>10293858.4</v>
      </c>
      <c r="F28" s="25">
        <f>F29+F30</f>
        <v>10293858.4</v>
      </c>
      <c r="G28" s="25">
        <f t="shared" si="1"/>
        <v>87.342588062021235</v>
      </c>
      <c r="H28" s="26">
        <f t="shared" si="2"/>
        <v>-12.657411937978765</v>
      </c>
    </row>
    <row r="29" spans="1:8" ht="92.25" customHeight="1" x14ac:dyDescent="0.25">
      <c r="A29" s="35" t="s">
        <v>67</v>
      </c>
      <c r="B29" s="12" t="s">
        <v>49</v>
      </c>
      <c r="C29" s="34"/>
      <c r="D29" s="2">
        <v>11785611.84</v>
      </c>
      <c r="E29" s="27">
        <v>10293858.4</v>
      </c>
      <c r="F29" s="27">
        <v>10293858.4</v>
      </c>
      <c r="G29" s="25">
        <f t="shared" si="1"/>
        <v>87.342588062021235</v>
      </c>
      <c r="H29" s="26">
        <f t="shared" si="2"/>
        <v>-12.657411937978765</v>
      </c>
    </row>
    <row r="30" spans="1:8" ht="60" x14ac:dyDescent="0.25">
      <c r="A30" s="35" t="s">
        <v>90</v>
      </c>
      <c r="B30" s="29" t="s">
        <v>96</v>
      </c>
      <c r="C30" s="34"/>
      <c r="D30" s="2">
        <v>0</v>
      </c>
      <c r="E30" s="27">
        <v>0</v>
      </c>
      <c r="F30" s="27">
        <v>0</v>
      </c>
      <c r="G30" s="25" t="e">
        <f t="shared" si="1"/>
        <v>#DIV/0!</v>
      </c>
      <c r="H30" s="26" t="e">
        <f t="shared" si="2"/>
        <v>#DIV/0!</v>
      </c>
    </row>
    <row r="31" spans="1:8" s="9" customFormat="1" ht="42.75" x14ac:dyDescent="0.25">
      <c r="A31" s="5" t="s">
        <v>19</v>
      </c>
      <c r="B31" s="13" t="s">
        <v>20</v>
      </c>
      <c r="C31" s="6" t="s">
        <v>21</v>
      </c>
      <c r="D31" s="25">
        <f>D32+D33+D34</f>
        <v>16107751.77</v>
      </c>
      <c r="E31" s="25">
        <f t="shared" ref="E31:F31" si="5">E32+E33+E34</f>
        <v>14532634.85</v>
      </c>
      <c r="F31" s="25">
        <f t="shared" si="5"/>
        <v>14532634.85</v>
      </c>
      <c r="G31" s="25">
        <f t="shared" si="1"/>
        <v>90.221373271137765</v>
      </c>
      <c r="H31" s="26">
        <f t="shared" si="2"/>
        <v>-9.7786267288622355</v>
      </c>
    </row>
    <row r="32" spans="1:8" ht="135" x14ac:dyDescent="0.25">
      <c r="A32" s="35" t="s">
        <v>68</v>
      </c>
      <c r="B32" s="12" t="s">
        <v>50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10" ht="105" x14ac:dyDescent="0.25">
      <c r="A33" s="35" t="s">
        <v>69</v>
      </c>
      <c r="B33" s="12" t="s">
        <v>51</v>
      </c>
      <c r="C33" s="4"/>
      <c r="D33" s="2">
        <v>16107751.77</v>
      </c>
      <c r="E33" s="2">
        <v>14532634.85</v>
      </c>
      <c r="F33" s="2">
        <v>14532634.85</v>
      </c>
      <c r="G33" s="25">
        <f t="shared" si="1"/>
        <v>90.221373271137765</v>
      </c>
      <c r="H33" s="26">
        <f t="shared" si="2"/>
        <v>-9.7786267288622355</v>
      </c>
    </row>
    <row r="34" spans="1:10" ht="60" hidden="1" x14ac:dyDescent="0.25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10" s="9" customFormat="1" ht="57" x14ac:dyDescent="0.25">
      <c r="A35" s="5" t="s">
        <v>22</v>
      </c>
      <c r="B35" s="13" t="s">
        <v>23</v>
      </c>
      <c r="C35" s="8" t="s">
        <v>24</v>
      </c>
      <c r="D35" s="1">
        <v>19689</v>
      </c>
      <c r="E35" s="25">
        <v>0</v>
      </c>
      <c r="F35" s="25">
        <v>0</v>
      </c>
      <c r="G35" s="25">
        <f t="shared" si="1"/>
        <v>0</v>
      </c>
      <c r="H35" s="26">
        <f t="shared" si="2"/>
        <v>-100</v>
      </c>
    </row>
    <row r="36" spans="1:10" s="9" customFormat="1" ht="74.25" customHeight="1" x14ac:dyDescent="0.25">
      <c r="A36" s="5" t="s">
        <v>25</v>
      </c>
      <c r="B36" s="13" t="s">
        <v>26</v>
      </c>
      <c r="C36" s="7" t="s">
        <v>29</v>
      </c>
      <c r="D36" s="1">
        <f>D37+D38+D39+D40</f>
        <v>4403679</v>
      </c>
      <c r="E36" s="1">
        <f>E37+E38+E39+E40</f>
        <v>3670148.9</v>
      </c>
      <c r="F36" s="1">
        <f t="shared" ref="F36" si="6">F37+F38+F39+F40</f>
        <v>3670148.9</v>
      </c>
      <c r="G36" s="25">
        <f t="shared" si="1"/>
        <v>83.3427890634172</v>
      </c>
      <c r="H36" s="26">
        <f t="shared" si="2"/>
        <v>-16.6572109365828</v>
      </c>
    </row>
    <row r="37" spans="1:10" ht="60" x14ac:dyDescent="0.25">
      <c r="A37" s="3" t="s">
        <v>56</v>
      </c>
      <c r="B37" s="12" t="s">
        <v>52</v>
      </c>
      <c r="C37" s="4"/>
      <c r="D37" s="27">
        <v>4103679</v>
      </c>
      <c r="E37" s="27">
        <v>3670148.9</v>
      </c>
      <c r="F37" s="27">
        <v>3670148.9</v>
      </c>
      <c r="G37" s="25">
        <f t="shared" si="1"/>
        <v>89.435574761086329</v>
      </c>
      <c r="H37" s="26">
        <f t="shared" si="2"/>
        <v>-10.564425238913671</v>
      </c>
    </row>
    <row r="38" spans="1:10" ht="61.5" customHeight="1" x14ac:dyDescent="0.25">
      <c r="A38" s="35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10" ht="45" customHeight="1" x14ac:dyDescent="0.25">
      <c r="A39" s="35" t="s">
        <v>58</v>
      </c>
      <c r="B39" s="12" t="s">
        <v>54</v>
      </c>
      <c r="C39" s="4"/>
      <c r="D39" s="27">
        <v>0</v>
      </c>
      <c r="E39" s="27">
        <v>0</v>
      </c>
      <c r="F39" s="27">
        <v>0</v>
      </c>
      <c r="G39" s="25" t="e">
        <f>F39/D39*100</f>
        <v>#DIV/0!</v>
      </c>
      <c r="H39" s="26" t="e">
        <f t="shared" si="2"/>
        <v>#DIV/0!</v>
      </c>
    </row>
    <row r="40" spans="1:10" ht="75" x14ac:dyDescent="0.25">
      <c r="A40" s="35" t="s">
        <v>59</v>
      </c>
      <c r="B40" s="12" t="s">
        <v>55</v>
      </c>
      <c r="C40" s="4"/>
      <c r="D40" s="27">
        <v>300000</v>
      </c>
      <c r="E40" s="27">
        <v>0</v>
      </c>
      <c r="F40" s="27">
        <v>0</v>
      </c>
      <c r="G40" s="25">
        <f t="shared" si="1"/>
        <v>0</v>
      </c>
      <c r="H40" s="26">
        <f t="shared" si="2"/>
        <v>-100</v>
      </c>
    </row>
    <row r="41" spans="1:10" s="9" customFormat="1" ht="75" customHeight="1" x14ac:dyDescent="0.25">
      <c r="A41" s="5" t="s">
        <v>72</v>
      </c>
      <c r="B41" s="6" t="s">
        <v>73</v>
      </c>
      <c r="C41" s="6" t="s">
        <v>80</v>
      </c>
      <c r="D41" s="1">
        <f>D42+D43+D44</f>
        <v>39431539.550000004</v>
      </c>
      <c r="E41" s="1">
        <f t="shared" ref="E41:F41" si="7">E42+E43+E44</f>
        <v>36009128.82</v>
      </c>
      <c r="F41" s="1">
        <f t="shared" si="7"/>
        <v>36009128.82</v>
      </c>
      <c r="G41" s="25">
        <f t="shared" si="1"/>
        <v>91.320626155972633</v>
      </c>
      <c r="H41" s="26">
        <f t="shared" si="2"/>
        <v>-8.6793738440273671</v>
      </c>
    </row>
    <row r="42" spans="1:10" ht="60.75" customHeight="1" x14ac:dyDescent="0.25">
      <c r="A42" s="16" t="s">
        <v>78</v>
      </c>
      <c r="B42" s="4" t="s">
        <v>74</v>
      </c>
      <c r="C42" s="6"/>
      <c r="D42" s="27">
        <v>24446597.920000002</v>
      </c>
      <c r="E42" s="27">
        <v>23675650.600000001</v>
      </c>
      <c r="F42" s="27">
        <v>23675650.600000001</v>
      </c>
      <c r="G42" s="25">
        <f t="shared" si="1"/>
        <v>96.846402421625783</v>
      </c>
      <c r="H42" s="26">
        <f t="shared" si="2"/>
        <v>-3.1535975783742174</v>
      </c>
    </row>
    <row r="43" spans="1:10" ht="135" x14ac:dyDescent="0.25">
      <c r="A43" s="18" t="s">
        <v>79</v>
      </c>
      <c r="B43" s="19" t="s">
        <v>75</v>
      </c>
      <c r="C43" s="6"/>
      <c r="D43" s="27">
        <v>11997922.630000001</v>
      </c>
      <c r="E43" s="27">
        <v>9346459.2200000007</v>
      </c>
      <c r="F43" s="27">
        <v>9346459.2200000007</v>
      </c>
      <c r="G43" s="25">
        <f t="shared" si="1"/>
        <v>77.900645872059599</v>
      </c>
      <c r="H43" s="26">
        <f t="shared" si="2"/>
        <v>-22.099354127940401</v>
      </c>
    </row>
    <row r="44" spans="1:10" ht="180" x14ac:dyDescent="0.25">
      <c r="A44" s="18" t="s">
        <v>98</v>
      </c>
      <c r="B44" s="19" t="s">
        <v>87</v>
      </c>
      <c r="C44" s="17"/>
      <c r="D44" s="27">
        <v>2987019</v>
      </c>
      <c r="E44" s="27">
        <v>2987019</v>
      </c>
      <c r="F44" s="27">
        <v>2987019</v>
      </c>
      <c r="G44" s="25">
        <f t="shared" si="1"/>
        <v>100</v>
      </c>
      <c r="H44" s="26">
        <f t="shared" si="2"/>
        <v>0</v>
      </c>
      <c r="J44" t="s">
        <v>89</v>
      </c>
    </row>
    <row r="45" spans="1:10" s="9" customFormat="1" ht="94.5" x14ac:dyDescent="0.25">
      <c r="A45" s="5" t="s">
        <v>77</v>
      </c>
      <c r="B45" s="20" t="s">
        <v>76</v>
      </c>
      <c r="C45" s="17" t="s">
        <v>80</v>
      </c>
      <c r="D45" s="1">
        <v>3812949.36</v>
      </c>
      <c r="E45" s="1">
        <v>2398418.21</v>
      </c>
      <c r="F45" s="1">
        <v>2398418.21</v>
      </c>
      <c r="G45" s="25">
        <f t="shared" si="1"/>
        <v>62.901916169167272</v>
      </c>
      <c r="H45" s="26">
        <f t="shared" si="2"/>
        <v>-37.098083830832728</v>
      </c>
    </row>
    <row r="46" spans="1:10" s="9" customFormat="1" ht="63" x14ac:dyDescent="0.25">
      <c r="A46" s="5" t="s">
        <v>85</v>
      </c>
      <c r="B46" s="20" t="s">
        <v>86</v>
      </c>
      <c r="C46" s="17"/>
      <c r="D46" s="1">
        <v>12000</v>
      </c>
      <c r="E46" s="1">
        <v>5800</v>
      </c>
      <c r="F46" s="1">
        <v>5800</v>
      </c>
      <c r="G46" s="25">
        <f t="shared" si="1"/>
        <v>48.333333333333336</v>
      </c>
      <c r="H46" s="26">
        <f t="shared" si="2"/>
        <v>-51.666666666666664</v>
      </c>
    </row>
    <row r="47" spans="1:10" s="9" customFormat="1" ht="47.25" x14ac:dyDescent="0.25">
      <c r="A47" s="5" t="s">
        <v>93</v>
      </c>
      <c r="B47" s="30" t="s">
        <v>97</v>
      </c>
      <c r="C47" s="17"/>
      <c r="D47" s="1">
        <f>D48+D49+D50</f>
        <v>55960</v>
      </c>
      <c r="E47" s="1">
        <f>E48+E49+E50</f>
        <v>18600</v>
      </c>
      <c r="F47" s="1">
        <f>F48+F49+F50</f>
        <v>18600</v>
      </c>
      <c r="G47" s="25">
        <f t="shared" si="1"/>
        <v>33.238027162258753</v>
      </c>
      <c r="H47" s="26">
        <f t="shared" si="2"/>
        <v>-66.76197283774124</v>
      </c>
    </row>
    <row r="48" spans="1:10" s="9" customFormat="1" ht="63" customHeight="1" x14ac:dyDescent="0.25">
      <c r="A48" s="3" t="s">
        <v>99</v>
      </c>
      <c r="B48" s="34" t="s">
        <v>100</v>
      </c>
      <c r="C48" s="17"/>
      <c r="D48" s="27">
        <v>30000</v>
      </c>
      <c r="E48" s="27">
        <v>18600</v>
      </c>
      <c r="F48" s="27">
        <v>18600</v>
      </c>
      <c r="G48" s="25">
        <f t="shared" si="1"/>
        <v>62</v>
      </c>
      <c r="H48" s="26">
        <f t="shared" si="2"/>
        <v>-38</v>
      </c>
    </row>
    <row r="49" spans="1:8" s="9" customFormat="1" ht="60" x14ac:dyDescent="0.25">
      <c r="A49" s="35" t="s">
        <v>101</v>
      </c>
      <c r="B49" s="31" t="s">
        <v>70</v>
      </c>
      <c r="C49" s="17"/>
      <c r="D49" s="27">
        <v>25960</v>
      </c>
      <c r="E49" s="27">
        <v>0</v>
      </c>
      <c r="F49" s="27">
        <v>0</v>
      </c>
      <c r="G49" s="25">
        <f t="shared" si="1"/>
        <v>0</v>
      </c>
      <c r="H49" s="26">
        <f t="shared" si="2"/>
        <v>-100</v>
      </c>
    </row>
    <row r="50" spans="1:8" s="9" customFormat="1" ht="75" x14ac:dyDescent="0.25">
      <c r="A50" s="35" t="s">
        <v>102</v>
      </c>
      <c r="B50" s="31" t="s">
        <v>103</v>
      </c>
      <c r="C50" s="17"/>
      <c r="D50" s="27">
        <v>0</v>
      </c>
      <c r="E50" s="27">
        <v>0</v>
      </c>
      <c r="F50" s="27">
        <v>0</v>
      </c>
      <c r="G50" s="25" t="e">
        <f t="shared" si="1"/>
        <v>#DIV/0!</v>
      </c>
      <c r="H50" s="26" t="e">
        <f t="shared" si="2"/>
        <v>#DIV/0!</v>
      </c>
    </row>
    <row r="51" spans="1:8" s="9" customFormat="1" ht="114.75" x14ac:dyDescent="0.25">
      <c r="A51" s="5" t="s">
        <v>105</v>
      </c>
      <c r="B51" s="32" t="s">
        <v>106</v>
      </c>
      <c r="C51" s="17"/>
      <c r="D51" s="1">
        <v>1144190</v>
      </c>
      <c r="E51" s="1">
        <v>756249</v>
      </c>
      <c r="F51" s="1">
        <v>756249</v>
      </c>
      <c r="G51" s="25">
        <f t="shared" si="1"/>
        <v>66.09470455081761</v>
      </c>
      <c r="H51" s="26">
        <f t="shared" si="2"/>
        <v>-33.90529544918239</v>
      </c>
    </row>
    <row r="52" spans="1:8" s="9" customFormat="1" ht="57.75" x14ac:dyDescent="0.25">
      <c r="A52" s="5" t="s">
        <v>107</v>
      </c>
      <c r="B52" s="32" t="s">
        <v>108</v>
      </c>
      <c r="C52" s="17"/>
      <c r="D52" s="1">
        <v>2525252.5299999998</v>
      </c>
      <c r="E52" s="1">
        <v>2486386.5499999998</v>
      </c>
      <c r="F52" s="1">
        <v>2486386.5499999998</v>
      </c>
      <c r="G52" s="25">
        <f t="shared" si="1"/>
        <v>98.460907194893494</v>
      </c>
      <c r="H52" s="26">
        <f t="shared" si="2"/>
        <v>-1.539092805106506</v>
      </c>
    </row>
    <row r="53" spans="1:8" x14ac:dyDescent="0.25">
      <c r="A53" s="5"/>
      <c r="B53" s="13" t="s">
        <v>27</v>
      </c>
      <c r="C53" s="6"/>
      <c r="D53" s="1">
        <f>D7+D14+D15+D19+D28+D24+D31+D35+D36+D41+D45+D46+D47+D51+D52</f>
        <v>316596160.38000005</v>
      </c>
      <c r="E53" s="1">
        <f>E7+E14+E15+E19+E28+E24+E31+E35+E36+E41+E45+E46+E47+E51+E52</f>
        <v>289147747.81</v>
      </c>
      <c r="F53" s="1">
        <f>F7+F14+F15+F19+F28+F24+F31+F35+F36+F41+F45+F46+F47+F51+F52</f>
        <v>289147747.81</v>
      </c>
      <c r="G53" s="25">
        <f>F53/D53*100</f>
        <v>91.330149886513283</v>
      </c>
      <c r="H53" s="26">
        <f t="shared" si="2"/>
        <v>-8.6698501134867172</v>
      </c>
    </row>
    <row r="54" spans="1:8" x14ac:dyDescent="0.25">
      <c r="E54" s="33"/>
    </row>
    <row r="56" spans="1:8" x14ac:dyDescent="0.25">
      <c r="A56" s="22" t="s">
        <v>88</v>
      </c>
      <c r="F56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2021-01-12T09:44:13Z</dcterms:modified>
</cp:coreProperties>
</file>