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01.01.2021" sheetId="1" r:id="rId1"/>
  </sheets>
  <definedNames>
    <definedName name="_xlnm.Print_Area" localSheetId="0">'01.01.2021'!$A$1:$E$236</definedName>
  </definedNames>
  <calcPr calcId="152511"/>
</workbook>
</file>

<file path=xl/calcChain.xml><?xml version="1.0" encoding="utf-8"?>
<calcChain xmlns="http://schemas.openxmlformats.org/spreadsheetml/2006/main">
  <c r="E225" i="1" l="1"/>
  <c r="E222" i="1"/>
  <c r="D199" i="1"/>
  <c r="C199" i="1"/>
  <c r="D184" i="1"/>
  <c r="C184" i="1"/>
  <c r="E175" i="1"/>
  <c r="E178" i="1"/>
  <c r="E181" i="1"/>
  <c r="E186" i="1"/>
  <c r="E172" i="1"/>
  <c r="D166" i="1"/>
  <c r="C166" i="1"/>
  <c r="E115" i="1"/>
  <c r="D80" i="1"/>
  <c r="C80" i="1"/>
  <c r="C75" i="1"/>
  <c r="D52" i="1"/>
  <c r="C52" i="1"/>
  <c r="E44" i="1"/>
  <c r="E166" i="1" l="1"/>
  <c r="D114" i="1"/>
  <c r="D224" i="1"/>
  <c r="C133" i="1"/>
  <c r="C111" i="1"/>
  <c r="C114" i="1"/>
  <c r="E193" i="1"/>
  <c r="C110" i="1" l="1"/>
  <c r="D183" i="1"/>
  <c r="E114" i="1"/>
  <c r="E195" i="1"/>
  <c r="D136" i="1"/>
  <c r="C136" i="1"/>
  <c r="D95" i="1"/>
  <c r="D94" i="1" s="1"/>
  <c r="C95" i="1"/>
  <c r="C94" i="1" s="1"/>
  <c r="D23" i="1"/>
  <c r="D47" i="1"/>
  <c r="E134" i="1"/>
  <c r="E135" i="1"/>
  <c r="E138" i="1"/>
  <c r="E140" i="1"/>
  <c r="E142" i="1"/>
  <c r="E38" i="1"/>
  <c r="D182" i="1" l="1"/>
  <c r="D221" i="1"/>
  <c r="D133" i="1"/>
  <c r="D132" i="1" s="1"/>
  <c r="D111" i="1"/>
  <c r="D110" i="1" s="1"/>
  <c r="E110" i="1" s="1"/>
  <c r="D43" i="1"/>
  <c r="C43" i="1"/>
  <c r="C42" i="1" s="1"/>
  <c r="E184" i="1"/>
  <c r="E168" i="1"/>
  <c r="E169" i="1"/>
  <c r="D180" i="1"/>
  <c r="C180" i="1"/>
  <c r="C179" i="1" s="1"/>
  <c r="C221" i="1"/>
  <c r="C220" i="1" s="1"/>
  <c r="D171" i="1"/>
  <c r="C171" i="1"/>
  <c r="C170" i="1" s="1"/>
  <c r="D119" i="1"/>
  <c r="C119" i="1"/>
  <c r="D17" i="1"/>
  <c r="D220" i="1" l="1"/>
  <c r="E220" i="1" s="1"/>
  <c r="E221" i="1"/>
  <c r="D179" i="1"/>
  <c r="E179" i="1" s="1"/>
  <c r="E180" i="1"/>
  <c r="D170" i="1"/>
  <c r="E170" i="1" s="1"/>
  <c r="E171" i="1"/>
  <c r="D42" i="1"/>
  <c r="E42" i="1" s="1"/>
  <c r="E43" i="1"/>
  <c r="C10" i="1"/>
  <c r="E136" i="1"/>
  <c r="C117" i="1"/>
  <c r="C116" i="1" s="1"/>
  <c r="C122" i="1"/>
  <c r="C121" i="1" s="1"/>
  <c r="D122" i="1"/>
  <c r="D121" i="1" s="1"/>
  <c r="D117" i="1"/>
  <c r="D116" i="1" s="1"/>
  <c r="E228" i="1"/>
  <c r="E231" i="1"/>
  <c r="D107" i="1"/>
  <c r="D37" i="1"/>
  <c r="C37" i="1"/>
  <c r="D19" i="1"/>
  <c r="D223" i="1"/>
  <c r="C224" i="1"/>
  <c r="D219" i="1" l="1"/>
  <c r="C223" i="1"/>
  <c r="C219" i="1" s="1"/>
  <c r="E224" i="1"/>
  <c r="E37" i="1"/>
  <c r="D165" i="1"/>
  <c r="C165" i="1"/>
  <c r="C164" i="1" s="1"/>
  <c r="E223" i="1" l="1"/>
  <c r="D164" i="1"/>
  <c r="E165" i="1"/>
  <c r="E83" i="1"/>
  <c r="D227" i="1"/>
  <c r="C227" i="1"/>
  <c r="D125" i="1"/>
  <c r="C125" i="1"/>
  <c r="E219" i="1"/>
  <c r="D177" i="1"/>
  <c r="C177" i="1"/>
  <c r="C176" i="1" s="1"/>
  <c r="D174" i="1"/>
  <c r="C174" i="1"/>
  <c r="C173" i="1" s="1"/>
  <c r="E82" i="1"/>
  <c r="D176" i="1" l="1"/>
  <c r="E176" i="1" s="1"/>
  <c r="E177" i="1"/>
  <c r="D173" i="1"/>
  <c r="E174" i="1"/>
  <c r="E164" i="1"/>
  <c r="C51" i="1"/>
  <c r="D79" i="1"/>
  <c r="D146" i="1"/>
  <c r="C146" i="1"/>
  <c r="D145" i="1"/>
  <c r="C145" i="1"/>
  <c r="E11" i="1"/>
  <c r="E12" i="1"/>
  <c r="E13" i="1"/>
  <c r="E14" i="1"/>
  <c r="E18" i="1"/>
  <c r="E20" i="1"/>
  <c r="E22" i="1"/>
  <c r="E24" i="1"/>
  <c r="E27" i="1"/>
  <c r="E30" i="1"/>
  <c r="E33" i="1"/>
  <c r="E36" i="1"/>
  <c r="E48" i="1"/>
  <c r="E50" i="1"/>
  <c r="E53" i="1"/>
  <c r="E56" i="1"/>
  <c r="E59" i="1"/>
  <c r="E63" i="1"/>
  <c r="E66" i="1"/>
  <c r="E68" i="1"/>
  <c r="E72" i="1"/>
  <c r="E76" i="1"/>
  <c r="E77" i="1"/>
  <c r="E78" i="1"/>
  <c r="E81" i="1"/>
  <c r="E87" i="1"/>
  <c r="E91" i="1"/>
  <c r="E93" i="1"/>
  <c r="E100" i="1"/>
  <c r="E105" i="1"/>
  <c r="E108" i="1"/>
  <c r="E126" i="1"/>
  <c r="E131" i="1"/>
  <c r="E153" i="1"/>
  <c r="E159" i="1"/>
  <c r="E162" i="1"/>
  <c r="E187" i="1"/>
  <c r="E188" i="1"/>
  <c r="E189" i="1"/>
  <c r="E190" i="1"/>
  <c r="E191" i="1"/>
  <c r="E192" i="1"/>
  <c r="E194" i="1"/>
  <c r="E201" i="1"/>
  <c r="E202" i="1"/>
  <c r="E203" i="1"/>
  <c r="E204" i="1"/>
  <c r="E205" i="1"/>
  <c r="E206" i="1"/>
  <c r="E209" i="1"/>
  <c r="E212" i="1"/>
  <c r="E217" i="1"/>
  <c r="E218" i="1"/>
  <c r="E229" i="1"/>
  <c r="D32" i="1"/>
  <c r="D31" i="1" s="1"/>
  <c r="D230" i="1"/>
  <c r="C230" i="1"/>
  <c r="C132" i="1"/>
  <c r="D130" i="1"/>
  <c r="D129" i="1" s="1"/>
  <c r="C130" i="1"/>
  <c r="C129" i="1" s="1"/>
  <c r="D124" i="1"/>
  <c r="C124" i="1"/>
  <c r="D106" i="1"/>
  <c r="C107" i="1"/>
  <c r="C106" i="1" s="1"/>
  <c r="D104" i="1"/>
  <c r="D103" i="1" s="1"/>
  <c r="D102" i="1" s="1"/>
  <c r="C104" i="1"/>
  <c r="C103" i="1" s="1"/>
  <c r="D198" i="1"/>
  <c r="D197" i="1" s="1"/>
  <c r="C198" i="1"/>
  <c r="C197" i="1" s="1"/>
  <c r="D215" i="1"/>
  <c r="D214" i="1" s="1"/>
  <c r="D213" i="1" s="1"/>
  <c r="C215" i="1"/>
  <c r="C214" i="1" s="1"/>
  <c r="C213" i="1" s="1"/>
  <c r="C183" i="1"/>
  <c r="D161" i="1"/>
  <c r="D160" i="1" s="1"/>
  <c r="C161" i="1"/>
  <c r="C160" i="1" s="1"/>
  <c r="C79" i="1"/>
  <c r="D75" i="1"/>
  <c r="D74" i="1" s="1"/>
  <c r="C74" i="1"/>
  <c r="D55" i="1"/>
  <c r="D54" i="1" s="1"/>
  <c r="D67" i="1"/>
  <c r="D65" i="1"/>
  <c r="D64" i="1"/>
  <c r="D62" i="1"/>
  <c r="C67" i="1"/>
  <c r="C64" i="1" s="1"/>
  <c r="C65" i="1"/>
  <c r="C62" i="1"/>
  <c r="C55" i="1"/>
  <c r="C54" i="1" s="1"/>
  <c r="C23" i="1"/>
  <c r="D21" i="1"/>
  <c r="C21" i="1"/>
  <c r="C19" i="1"/>
  <c r="C17" i="1"/>
  <c r="D152" i="1"/>
  <c r="D151" i="1" s="1"/>
  <c r="D150" i="1" s="1"/>
  <c r="C152" i="1"/>
  <c r="C151" i="1" s="1"/>
  <c r="C150" i="1" s="1"/>
  <c r="D226" i="1"/>
  <c r="C226" i="1"/>
  <c r="D211" i="1"/>
  <c r="D210" i="1" s="1"/>
  <c r="D208" i="1"/>
  <c r="D207" i="1" s="1"/>
  <c r="C211" i="1"/>
  <c r="C210" i="1" s="1"/>
  <c r="C208" i="1"/>
  <c r="C207" i="1" s="1"/>
  <c r="D158" i="1"/>
  <c r="D157" i="1" s="1"/>
  <c r="C158" i="1"/>
  <c r="C157" i="1" s="1"/>
  <c r="D99" i="1"/>
  <c r="D98" i="1" s="1"/>
  <c r="D97" i="1" s="1"/>
  <c r="C99" i="1"/>
  <c r="C98" i="1" s="1"/>
  <c r="C97" i="1" s="1"/>
  <c r="D92" i="1"/>
  <c r="C92" i="1"/>
  <c r="D90" i="1"/>
  <c r="C90" i="1"/>
  <c r="D86" i="1"/>
  <c r="D85" i="1" s="1"/>
  <c r="C86" i="1"/>
  <c r="C85" i="1" s="1"/>
  <c r="D71" i="1"/>
  <c r="D70" i="1" s="1"/>
  <c r="C71" i="1"/>
  <c r="C70" i="1" s="1"/>
  <c r="D58" i="1"/>
  <c r="D57" i="1" s="1"/>
  <c r="C58" i="1"/>
  <c r="C57" i="1" s="1"/>
  <c r="D49" i="1"/>
  <c r="C49" i="1"/>
  <c r="C47" i="1"/>
  <c r="D35" i="1"/>
  <c r="D34" i="1" s="1"/>
  <c r="C35" i="1"/>
  <c r="C34" i="1" s="1"/>
  <c r="C32" i="1"/>
  <c r="C31" i="1" s="1"/>
  <c r="D29" i="1"/>
  <c r="C29" i="1"/>
  <c r="C26" i="1"/>
  <c r="D26" i="1"/>
  <c r="D10" i="1"/>
  <c r="C9" i="1"/>
  <c r="E173" i="1" l="1"/>
  <c r="D163" i="1"/>
  <c r="E183" i="1"/>
  <c r="C163" i="1"/>
  <c r="D144" i="1"/>
  <c r="D25" i="1"/>
  <c r="E213" i="1"/>
  <c r="C25" i="1"/>
  <c r="D196" i="1"/>
  <c r="E230" i="1"/>
  <c r="E133" i="1"/>
  <c r="C102" i="1"/>
  <c r="D51" i="1"/>
  <c r="E51" i="1" s="1"/>
  <c r="C182" i="1"/>
  <c r="E182" i="1" s="1"/>
  <c r="D9" i="1"/>
  <c r="E26" i="1"/>
  <c r="E52" i="1"/>
  <c r="C128" i="1"/>
  <c r="C144" i="1"/>
  <c r="E215" i="1"/>
  <c r="E197" i="1"/>
  <c r="E103" i="1"/>
  <c r="E62" i="1"/>
  <c r="E106" i="1"/>
  <c r="E124" i="1"/>
  <c r="E210" i="1"/>
  <c r="E160" i="1"/>
  <c r="E157" i="1"/>
  <c r="E207" i="1"/>
  <c r="E65" i="1"/>
  <c r="E54" i="1"/>
  <c r="E19" i="1"/>
  <c r="E227" i="1"/>
  <c r="E80" i="1"/>
  <c r="E29" i="1"/>
  <c r="E31" i="1"/>
  <c r="E34" i="1"/>
  <c r="E47" i="1"/>
  <c r="E49" i="1"/>
  <c r="E57" i="1"/>
  <c r="E70" i="1"/>
  <c r="E85" i="1"/>
  <c r="E90" i="1"/>
  <c r="E92" i="1"/>
  <c r="E97" i="1"/>
  <c r="E208" i="1"/>
  <c r="E226" i="1"/>
  <c r="E152" i="1"/>
  <c r="E21" i="1"/>
  <c r="E23" i="1"/>
  <c r="E64" i="1"/>
  <c r="E67" i="1"/>
  <c r="E55" i="1"/>
  <c r="E74" i="1"/>
  <c r="E161" i="1"/>
  <c r="E17" i="1"/>
  <c r="E132" i="1"/>
  <c r="E79" i="1"/>
  <c r="E32" i="1"/>
  <c r="E129" i="1"/>
  <c r="D61" i="1"/>
  <c r="E214" i="1"/>
  <c r="E199" i="1"/>
  <c r="E151" i="1"/>
  <c r="E130" i="1"/>
  <c r="E125" i="1"/>
  <c r="E104" i="1"/>
  <c r="E98" i="1"/>
  <c r="E75" i="1"/>
  <c r="E71" i="1"/>
  <c r="E35" i="1"/>
  <c r="E10" i="1"/>
  <c r="E211" i="1"/>
  <c r="E198" i="1"/>
  <c r="E158" i="1"/>
  <c r="E107" i="1"/>
  <c r="E99" i="1"/>
  <c r="E86" i="1"/>
  <c r="E58" i="1"/>
  <c r="D156" i="1"/>
  <c r="C156" i="1"/>
  <c r="C196" i="1"/>
  <c r="D16" i="1"/>
  <c r="C16" i="1"/>
  <c r="C15" i="1" s="1"/>
  <c r="C61" i="1"/>
  <c r="C60" i="1" s="1"/>
  <c r="D89" i="1"/>
  <c r="D88" i="1" s="1"/>
  <c r="D46" i="1"/>
  <c r="D73" i="1"/>
  <c r="C46" i="1"/>
  <c r="C45" i="1" s="1"/>
  <c r="C41" i="1" s="1"/>
  <c r="C89" i="1"/>
  <c r="C73" i="1"/>
  <c r="C69" i="1" s="1"/>
  <c r="C7" i="1" l="1"/>
  <c r="C88" i="1"/>
  <c r="E88" i="1" s="1"/>
  <c r="E163" i="1"/>
  <c r="D128" i="1"/>
  <c r="D101" i="1" s="1"/>
  <c r="C101" i="1"/>
  <c r="E144" i="1"/>
  <c r="D155" i="1"/>
  <c r="D154" i="1"/>
  <c r="E9" i="1"/>
  <c r="C155" i="1"/>
  <c r="C154" i="1"/>
  <c r="E102" i="1"/>
  <c r="E196" i="1"/>
  <c r="E46" i="1"/>
  <c r="E156" i="1"/>
  <c r="D69" i="1"/>
  <c r="E69" i="1" s="1"/>
  <c r="E73" i="1"/>
  <c r="E89" i="1"/>
  <c r="D15" i="1"/>
  <c r="E16" i="1"/>
  <c r="D60" i="1"/>
  <c r="E61" i="1"/>
  <c r="E25" i="1"/>
  <c r="D45" i="1"/>
  <c r="D41" i="1" s="1"/>
  <c r="C84" i="1" l="1"/>
  <c r="C39" i="1" s="1"/>
  <c r="C5" i="1" s="1"/>
  <c r="C233" i="1" s="1"/>
  <c r="E154" i="1"/>
  <c r="E128" i="1"/>
  <c r="E101" i="1"/>
  <c r="E60" i="1"/>
  <c r="D7" i="1"/>
  <c r="E15" i="1"/>
  <c r="D84" i="1"/>
  <c r="E155" i="1"/>
  <c r="E45" i="1"/>
  <c r="E84" i="1" l="1"/>
  <c r="D39" i="1"/>
  <c r="E7" i="1"/>
  <c r="E41" i="1"/>
  <c r="D5" i="1" l="1"/>
  <c r="E39" i="1"/>
  <c r="D233" i="1" l="1"/>
  <c r="E5" i="1"/>
  <c r="E233" i="1" l="1"/>
</calcChain>
</file>

<file path=xl/sharedStrings.xml><?xml version="1.0" encoding="utf-8"?>
<sst xmlns="http://schemas.openxmlformats.org/spreadsheetml/2006/main" count="432" uniqueCount="375">
  <si>
    <t>000 1 00 00000 00 0000 000</t>
  </si>
  <si>
    <t>Налоговые и неналоговые доходы -всего,</t>
  </si>
  <si>
    <t>из них:</t>
  </si>
  <si>
    <t>Налоговые доходы -всего,</t>
  </si>
  <si>
    <t>в том числе:</t>
  </si>
  <si>
    <t>000 1 01 00000 00 0000 000</t>
  </si>
  <si>
    <t>Налоги на прибыль,доходы</t>
  </si>
  <si>
    <t>000 1 01 02000 01 0000 110</t>
  </si>
  <si>
    <t>Налог на доходы физических лиц</t>
  </si>
  <si>
    <t>182 1 01 02010 01 0000 110</t>
  </si>
  <si>
    <t>Налог на доходы физических лиц с доходов, источником которых является налоговый агент,за исключением доходов, в отношении которых исчисление и уплата налогов осуществляются в соответствии со статьями 227,227.1 и 228 Налогового кодекса Российской Федерации</t>
  </si>
  <si>
    <t>182 1 01 02020 01 0000 110</t>
  </si>
  <si>
    <t>182 1 01 02030 01 0000 110</t>
  </si>
  <si>
    <t>Налог на доходы физичиеских лиц,полученных физическими лицами в соответствии со статьей 228 Налогового кодекса Российской Федерации</t>
  </si>
  <si>
    <t>182 1 01 02040 01 0000 110</t>
  </si>
  <si>
    <t>Налог на доходы физических лиц в виде фиксированных авансовых платежей с доходов, полученных физическими лицами, яляющимися иностранными гражданами,осуществляющими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</si>
  <si>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000 1 03 00000 00 0000 000</t>
  </si>
  <si>
    <t>Налог на товары(работы,услуги),реализуемые на территории Российской Федерации</t>
  </si>
  <si>
    <t>000 1 03 02000 01 0000 110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</si>
  <si>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</si>
  <si>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</si>
  <si>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000 1 05 00000 00 0000 000</t>
  </si>
  <si>
    <t>Налоги на совокупный доход</t>
  </si>
  <si>
    <t>000 1 05 02000 02 0000 110</t>
  </si>
  <si>
    <t>Единый налог на вмененный доход для отдельных видов деятельности</t>
  </si>
  <si>
    <t>182 1 05 02010 02 0000 110</t>
  </si>
  <si>
    <t>182 1 05 02020 02 0000 110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</si>
  <si>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</si>
  <si>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000 1 05 04000 02 0000 110</t>
  </si>
  <si>
    <t>Налог, взимаемый в связи с применением патентной системы налогообложения</t>
  </si>
  <si>
    <t>182 1 05 04020 02 0000 110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</si>
  <si>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</si>
  <si>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000 1 07 00000 00 0000 000</t>
  </si>
  <si>
    <t>Налоги,сборы и регулярные платежи за пользование природными ресурсами</t>
  </si>
  <si>
    <t>000 1 07 01000 00 0000 110</t>
  </si>
  <si>
    <t>Налог на добычу полезных ископаемых</t>
  </si>
  <si>
    <t>182 1 07 01020 01 0000 110</t>
  </si>
  <si>
    <t>Налог на добычу общераспространенных полезных ископаемых</t>
  </si>
  <si>
    <t>000 1 08 00000 00 0000 000</t>
  </si>
  <si>
    <t>Государственная пошлина</t>
  </si>
  <si>
    <t>000 1 08 03000 01 0000 110</t>
  </si>
  <si>
    <t>Государственная пошлина по делам, рассматриваемым в судах общей юрисдикции, мировыми судьями</t>
  </si>
  <si>
    <t>182 1 08 03010 01 0000 110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</si>
  <si>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</si>
  <si>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 - всего,</t>
  </si>
  <si>
    <t>000 1 11 05000 00 0000 120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</si>
  <si>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</si>
  <si>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</si>
  <si>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</si>
  <si>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</si>
  <si>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</si>
  <si>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</si>
  <si>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101 1 11 05013 05 0000 120</t>
  </si>
  <si>
    <t>000 1 11 05013 13 0000 120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</si>
  <si>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</si>
  <si>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300 1 11 05013 13 0000 120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</si>
  <si>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</si>
  <si>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</si>
  <si>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000 1 11 05035 05 0000 120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</si>
  <si>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</si>
  <si>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000 1 11 09040 00 0000 120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</si>
  <si>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</si>
  <si>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</si>
  <si>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</si>
  <si>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101 1 11 09045 05 0000 120</t>
  </si>
  <si>
    <t>000 1 12 00000 00 0000 120</t>
  </si>
  <si>
    <t>Плата за негативное воздействие на окружающую среду</t>
  </si>
  <si>
    <t>00 1 12 01000 01 0000 120</t>
  </si>
  <si>
    <t>Плата за выбросы загрязняющих веществ в атмосферный воздух стационарными объектами</t>
  </si>
  <si>
    <t>048 1 12 01010 01 0000 120</t>
  </si>
  <si>
    <t>Плата за размещение отходов производства и потребления</t>
  </si>
  <si>
    <t>Плата за размещение отходов производства</t>
  </si>
  <si>
    <t>048 1 12 01041 01 0000 120</t>
  </si>
  <si>
    <t>000 1 13 00000 00 0000 000</t>
  </si>
  <si>
    <t>000 1 13 01000 00 0000 130</t>
  </si>
  <si>
    <t>Доходы от оказания платных услуг (работ)</t>
  </si>
  <si>
    <t>000 1 13 01990 00 0000 130</t>
  </si>
  <si>
    <t>Прочие доходы от оказания платных услуг (работ)</t>
  </si>
  <si>
    <t>106 1 13 01995 05 0000 130</t>
  </si>
  <si>
    <t>Прочие доходы от оказания платных услуг (работ) получателями средств бюджетов муниципальных районов</t>
  </si>
  <si>
    <t>Доходы от компенсации затрат государства</t>
  </si>
  <si>
    <t>000 1 13 02000 00 0000 130</t>
  </si>
  <si>
    <t>000 1 13 02060 00 0000 130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</si>
  <si>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</si>
  <si>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муниципальных районов</t>
  </si>
  <si>
    <t>Прочие доходы от компенсации затрат государства</t>
  </si>
  <si>
    <t>Прочие доходы от компенсации затрат бюджетов муниципальных районов</t>
  </si>
  <si>
    <t>Доходы от продажи материальных и нематериальных активов</t>
  </si>
  <si>
    <t>000 1 13 02990 00 0000 130</t>
  </si>
  <si>
    <t>106 1 13 02995 05 0000 130</t>
  </si>
  <si>
    <t>000 1 14 00000 00 0000 000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</si>
  <si>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</si>
  <si>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</si>
  <si>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000 1 14 02000 00 0000 000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</si>
  <si>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</si>
  <si>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</si>
  <si>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101 14 02053 05 0000 410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</si>
  <si>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</si>
  <si>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</si>
  <si>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</si>
  <si>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000 1 14 06000 00 0000 430</t>
  </si>
  <si>
    <t>000 1 14 06010 00 0000 430</t>
  </si>
  <si>
    <t>000 1 14 06013 05 0000 430</t>
  </si>
  <si>
    <t>101 1 14 06013 05 0000 430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</si>
  <si>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</si>
  <si>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</si>
  <si>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300 1 14 06013 13 0000 430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</si>
  <si>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</si>
  <si>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</si>
  <si>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000 1 14 06300 00 0000 430</t>
  </si>
  <si>
    <t>000 1 14 06310 00 0000 430</t>
  </si>
  <si>
    <t>000 1 16 00000 00 0000 000</t>
  </si>
  <si>
    <t>Штрафы, санкции, возмещение ущерба</t>
  </si>
  <si>
    <t>Прочие неналоговые доходы</t>
  </si>
  <si>
    <t>Прочие неналоговые доходы бюджетов муниципальных районов</t>
  </si>
  <si>
    <t>000 1 17 00000 00 0000 000</t>
  </si>
  <si>
    <t>000 1 17 05000 00 0000 180</t>
  </si>
  <si>
    <t>000 1 17 05050 05 0000 180</t>
  </si>
  <si>
    <t>101 1 17 05050 05 0000 180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</si>
  <si>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</si>
  <si>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</si>
  <si>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</si>
  <si>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</si>
  <si>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</si>
  <si>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</si>
  <si>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</si>
  <si>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Прочие субсидии</t>
  </si>
  <si>
    <t>Прочие субсидии бюджетам муниципальных районов</t>
  </si>
  <si>
    <t>Прочие субсидии бюджетам муниципальных районов -всего,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</si>
  <si>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</si>
  <si>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</si>
  <si>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</si>
  <si>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 -всего,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</si>
  <si>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</si>
  <si>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</si>
  <si>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</si>
  <si>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</si>
  <si>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Прочие субвенции</t>
  </si>
  <si>
    <t>Прочие субвенции бюджетам муниципальных районов</t>
  </si>
  <si>
    <t>Прочие субвенции бюджетам муниципальных районов-всего,</t>
  </si>
  <si>
    <t>ВСЕГО ДОХОДОВ</t>
  </si>
  <si>
    <t>000 2 07 0000 00 0000 000</t>
  </si>
  <si>
    <t>Прочие безвозмездные поступления</t>
  </si>
  <si>
    <t>Прочие безвозмездные поступления в бюджеты муниципальных  районов</t>
  </si>
  <si>
    <t>101 1 17 05050 05 0189 180</t>
  </si>
  <si>
    <t>Прочие неналоговые доходы бюджетов муниципальных районов (плата  за фактическое пользование земельными участками)</t>
  </si>
  <si>
    <t>000 1 13 02065 05 0000 130</t>
  </si>
  <si>
    <t>101 1 13 02065 05 1135 130</t>
  </si>
  <si>
    <t>101 1 13 02065 05 3135 130</t>
  </si>
  <si>
    <t>106 1 13 02065 05 4135 130</t>
  </si>
  <si>
    <t>Доходы, поступающие в порядке возмещения расходов, понесенных в связи с эксплуатацией имущества муниципальных районов(доходы от возмещения затрат по содержанию имущества,находящегося в аренде казенных учреждений)</t>
  </si>
  <si>
    <t>101 1 11 05035 05 1121 120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</si>
  <si>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 (арендная плата по договору с Территориальным органом Федеральной службы государственной статистики по Ивановской области)</t>
  </si>
  <si>
    <t>Доходы, поступающие в порядке возмещения расходов, понесенных в связи с эксплуатацией имущества муниципальных районов (доходы от возмещения затрат по содержанию имущества,находящегося в аренде Территориального органа Федеральной службы государственной статистики по Ивановской области)</t>
  </si>
  <si>
    <t>Доходы, поступающие в порядке возмещения расходов, понесенных в связи с эксплуатацией имущества муниципальных районов (доходы от возмещения затрат по содержанию имущества,находящегося в аренде Департамента сельского хозяйства и продовольствия Ивановской области)</t>
  </si>
  <si>
    <t>000 2 02 10000 00 0000 150</t>
  </si>
  <si>
    <t>000 2 02 15001 00 0000 150</t>
  </si>
  <si>
    <t>000 2 02 15001 05 0000 150</t>
  </si>
  <si>
    <t>103 2 02 15001 05 0000 150</t>
  </si>
  <si>
    <t>000 2 02 20000 00 0000 150</t>
  </si>
  <si>
    <t>000 2 02 29999 05 0000 150</t>
  </si>
  <si>
    <t>103 2 02 29999 05 0000 150</t>
  </si>
  <si>
    <t>000 2 02 35082 00 0000 150</t>
  </si>
  <si>
    <t>000 2 02 35082 05 0000 150</t>
  </si>
  <si>
    <t>103 2 02 35082 05 0000 150</t>
  </si>
  <si>
    <t>000 2 02 35120 00 0000 150</t>
  </si>
  <si>
    <t>103 2 02 35120 05 0000 150</t>
  </si>
  <si>
    <t>000 2 02 39999 00 0000 150</t>
  </si>
  <si>
    <t>000 2 02 39999 05 0000 150</t>
  </si>
  <si>
    <t>103 2 02 39999 05 0000 150</t>
  </si>
  <si>
    <t>106 2 07 05030 05 0000 150</t>
  </si>
  <si>
    <t>000 2 070 05030 05 0000 150</t>
  </si>
  <si>
    <t>000 2 02 35120 05 0000 150</t>
  </si>
  <si>
    <t>103 2 02 30024 05 0000 150</t>
  </si>
  <si>
    <t>000 2 02 30024 05 0000 150</t>
  </si>
  <si>
    <t>000 2 02 30024 00 0000 150</t>
  </si>
  <si>
    <t>000 2 02 30000 00 0000 150</t>
  </si>
  <si>
    <t>100 1 03 02231 01 0000 110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</si>
  <si>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</si>
  <si>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</si>
  <si>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</si>
  <si>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</si>
  <si>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</si>
  <si>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</si>
  <si>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</si>
  <si>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</si>
  <si>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000 1 11 05075 05 0000 120</t>
  </si>
  <si>
    <t>Доходы от сдачи в аренду имущества, составляющего казну муниципальных районов (за исключением земельных участков)</t>
  </si>
  <si>
    <t>101 1 11 05075 05 0000 120</t>
  </si>
  <si>
    <t>000 1 12 01010 01 0000 120</t>
  </si>
  <si>
    <t>000 1 12 01040 01 0000 120</t>
  </si>
  <si>
    <t>000 1 12 01041 01 0000 120</t>
  </si>
  <si>
    <t>000 1 12 01042 01 0000 120</t>
  </si>
  <si>
    <t>Плата за размещение твердых коммунальных отходов</t>
  </si>
  <si>
    <t>048 1 12 01042 01 0000 120</t>
  </si>
  <si>
    <t>000 1 13 02995 05 000 130</t>
  </si>
  <si>
    <t>000 2 02 15002 00 0000 150</t>
  </si>
  <si>
    <t>Дотации бюджетам на поддержку мер по обеспечению сбалансированности бюджетов</t>
  </si>
  <si>
    <t>000 2 02 15002 05 0000 150</t>
  </si>
  <si>
    <t>Дотации бюджетам муниципальных районов на поддержку мер по обеспечению сбалансированности бюджетов</t>
  </si>
  <si>
    <t>103 2 02 15002 05 0000 150</t>
  </si>
  <si>
    <t>Субсидии бюджетам муниципальных районов,городских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на 2020 год</t>
  </si>
  <si>
    <t>Субсидии бюджетам муниципальных районов и 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на 2020 год</t>
  </si>
  <si>
    <t>Субвенции бюджетам муниципальных районов и городских округов Ивановской области на осуществление полномочий по созданию и организации деятельности комиссий по делам несовершеннолетних и защите их прав на 2020 год и на плановый период 2021 и 2022 годов</t>
  </si>
  <si>
    <t>Субвенции бюджетам муниципальных районов и городских округов Ивановской области на осуществление отдельных государтсвеннцых полномочий в сфере административных правонарушений на 2020 год и на плановый период 2021 и 2022 годов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</si>
  <si>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детьми–инвалидами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оздоровление, на 2020 год и на плановый период 2021 и 2022 годов</t>
  </si>
  <si>
    <t xml:space="preserve">Субвенции бюджетам муниципальных районов  и городских округов Ивановской области на 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на 2020 год </t>
  </si>
  <si>
    <t>000 1 03 02230 01 0000 110</t>
  </si>
  <si>
    <t>000 1 03 02240 01 0000 110</t>
  </si>
  <si>
    <t>000 1 03 02250 01 0000 110</t>
  </si>
  <si>
    <t>100 1 03 02241 01 0000 110</t>
  </si>
  <si>
    <t>100 1 03 02261 01 0000 110</t>
  </si>
  <si>
    <t>Субвенции бюджетам муниципальных районов и городских округов Ивановской области на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на 2020 год и на плановый период 2021 и 2022 годов</t>
  </si>
  <si>
    <t xml:space="preserve"> Субвенции бюджетам муниципальных районов и городских округов Ивановской области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на 2020 год и на плановый период 2021 и 2022 годов</t>
  </si>
  <si>
    <t>Доходы от оказания платных услуг  и компенсации затрат государства</t>
  </si>
  <si>
    <t>Платежи в целях возмещения причиненного ущерба (убытков)</t>
  </si>
  <si>
    <t>000 1 16 10000 00 0000 140</t>
  </si>
  <si>
    <t>000 1 16 10030 05 0000 140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</si>
  <si>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</si>
  <si>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</si>
  <si>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000 1 16 10032 05 0000 140</t>
  </si>
  <si>
    <t>101 1 16 10032 05 0000 140</t>
  </si>
  <si>
    <t>Административные штрафы, установленные Кодексом Российской Федерации об административных правонарушениях</t>
  </si>
  <si>
    <t>000 1 16 01050 01 0000 140</t>
  </si>
  <si>
    <t>000 1 16 01000 01 0000 140</t>
  </si>
  <si>
    <t>000 1 16 01053 01 0000 140</t>
  </si>
  <si>
    <t>023 1 16 01053 01 0000 140</t>
  </si>
  <si>
    <t>000 1 16 01063 01 0000 140</t>
  </si>
  <si>
    <t>000 1 16 01060 01 0000 140</t>
  </si>
  <si>
    <t>023 1 16 01063 01 0000 140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</si>
  <si>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</si>
  <si>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</si>
  <si>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000 1 16 01203 01 0000 140</t>
  </si>
  <si>
    <t>023 1 16 01203 01 0000 140</t>
  </si>
  <si>
    <t xml:space="preserve">Дотации бюджетам муниципальных районов на выравнивание бюджетной обеспеченности </t>
  </si>
  <si>
    <t>Дотации бюджетам муниципальных районов на выравнивание бюджетной обеспеченности</t>
  </si>
  <si>
    <t>Платежи при пользовании природными ресурсами</t>
  </si>
  <si>
    <t>000 1 14 06313 05 0000 430</t>
  </si>
  <si>
    <t>101 1 14 06313 050000 430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</si>
  <si>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</si>
  <si>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000 1 16 10060 00 0000 140</t>
  </si>
  <si>
    <t>Платежи в целях возмещения убытков, причиненных уклонением от заключения муниципального контракта</t>
  </si>
  <si>
    <t>000 1 16 10061 05 0000 140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</si>
  <si>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</si>
  <si>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101 1 16 10061 05 0000 140</t>
  </si>
  <si>
    <t>000 1 16 10120 00 0000 140</t>
  </si>
  <si>
    <t>141 1 16 10123 01 0000 140</t>
  </si>
  <si>
    <t>182 1 16 10129 01 0000 140</t>
  </si>
  <si>
    <t>000 2 19 60010 05 0000 150</t>
  </si>
  <si>
    <t>103 2 19 60010 05 0000 150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</si>
  <si>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</si>
  <si>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101 1 13 02995 05 0136 130</t>
  </si>
  <si>
    <t>Прочие доходы от компенсации затрат бюджетов муниципальных районов(доходы от возврата дебиторской задолженности прошлых лет)</t>
  </si>
  <si>
    <t>% исполнения (гр.4/гр.3*100)</t>
  </si>
  <si>
    <t>000 2 02 29999 00 0000 150</t>
  </si>
  <si>
    <t>161 1 16 10123 01 0000 140</t>
  </si>
  <si>
    <t>188 1 16 10123 01 0000 140</t>
  </si>
  <si>
    <t>000 1 17 01000 00 0000 180</t>
  </si>
  <si>
    <t>000 1 17 01050 05 0000 180</t>
  </si>
  <si>
    <t>101 1 17 01050 05 0000 180</t>
  </si>
  <si>
    <t>Невыясненные поступления</t>
  </si>
  <si>
    <t>Невыясненные поступления, зачисляемые в бюджеты муниципальных районов</t>
  </si>
  <si>
    <t>103 1 17 01050 05 0000 180</t>
  </si>
  <si>
    <t>106 1 13 02995 05 0136 130</t>
  </si>
  <si>
    <t>106 1 17 01050 05 0000 180</t>
  </si>
  <si>
    <t>000 2 02 25097 00 0000 150</t>
  </si>
  <si>
    <t>000 2 02 25097 05 0000 150</t>
  </si>
  <si>
    <t>103 2 02 25097 05 0000 150</t>
  </si>
  <si>
    <t>000 2 02 25169 00 0000 150</t>
  </si>
  <si>
    <t>000 2 02 25169 05 0000 150</t>
  </si>
  <si>
    <t>103 2 02 25169 05 0000 150</t>
  </si>
  <si>
    <t>000 2 02 40000 00 0000 150</t>
  </si>
  <si>
    <t>Иные межбюджетные трансферты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</si>
  <si>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</si>
  <si>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</si>
  <si>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000 1 16 01070 01 0000 140</t>
  </si>
  <si>
    <t>000 1 16 01073 01 0000 140</t>
  </si>
  <si>
    <t>023 1 16 01073 01 0000 140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</si>
  <si>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</si>
  <si>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</si>
  <si>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042 1 16 01203 01 0000 140</t>
  </si>
  <si>
    <t>415 1 16 10123 01 0000 140</t>
  </si>
  <si>
    <t>000 2 02 20077 05 0000 150</t>
  </si>
  <si>
    <t>000 2 02 20077 00 0000 150</t>
  </si>
  <si>
    <t>Субсидии бюджетам на софинансирование капитальных вложений в объекты муниципальной собственности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</si>
  <si>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</si>
  <si>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Субсидии бюджетам муниципальных районов на софинансирование капитальных вложений в объекты муниципальной собственности--всего,</t>
  </si>
  <si>
    <t>Корректировка проектной документации на строительство распределительных газопроводов д. Коротиха, д. Кинино, д. Вершинино, с. Бредихино, д. Платково, д. Зубцово, д. Болотниково, д. Комарово в Заволжском районе Ивановской области</t>
  </si>
  <si>
    <t>Разработка проектной документации на строительство газовой котельной с сетью газоснабжения в с. Заречный Заволжского района Ивановской области</t>
  </si>
  <si>
    <t>103 2 02 20077 05 0000 150</t>
  </si>
  <si>
    <t>Субсидии бюджетам муниципальных районов и городскихокругов Ивановской области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Ивановскойобласти на 2020 год</t>
  </si>
  <si>
    <t>101 2 07 05030 05 0000 150</t>
  </si>
  <si>
    <t>Субвенции бюджетам муниципальных районов  и городских округов Ивановской области на 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на 2020 год и на плановый период 2021 и 2022 годов</t>
  </si>
  <si>
    <t>000 2 02 49999 05 0000 150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</si>
  <si>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</si>
  <si>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</si>
  <si>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муниципальных районов</t>
  </si>
  <si>
    <t>103 2 02 49999 05 0000 150</t>
  </si>
  <si>
    <t>000 1 08 07000 01 0000 110</t>
  </si>
  <si>
    <t>101 1 08 07150 01 0000 110</t>
  </si>
  <si>
    <t>042 1 16 01063 01 0000 140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</si>
  <si>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</si>
  <si>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</si>
  <si>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</si>
  <si>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000 1 16 01140 01 0000 140</t>
  </si>
  <si>
    <t>000 1 16 01143 01 0000 140</t>
  </si>
  <si>
    <t>042 1 16 01143 01 0000 140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</si>
  <si>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</si>
  <si>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</si>
  <si>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</si>
  <si>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000 1 16 01193 01 0000 140</t>
  </si>
  <si>
    <t>042 1 16 01193 01 0000 140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</si>
  <si>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</si>
  <si>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101 1 16 10123 01 0051 140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</si>
  <si>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</si>
  <si>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000 1 16 01173 01 0000 140</t>
  </si>
  <si>
    <t>042 1 16 01173 01 0000 140</t>
  </si>
  <si>
    <t>000 2 02 20216 00 0000 150</t>
  </si>
  <si>
    <t>000 2 02 20216 05 0000 150</t>
  </si>
  <si>
    <t>103 2 02 20216 05 0000 150</t>
  </si>
  <si>
    <t>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</si>
  <si>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000 2 02 45303 00 0000 150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</si>
  <si>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</si>
  <si>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</si>
  <si>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000 2 02 45303 05 0000 150</t>
  </si>
  <si>
    <t>103 2 02 45303 05 0000 150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</si>
  <si>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</si>
  <si>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</si>
  <si>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</si>
  <si>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000 2 02 25304 00  0000 150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</si>
  <si>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</si>
  <si>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</si>
  <si>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000 2 02 25304 05 0000 150</t>
  </si>
  <si>
    <t>103 2 02 25304 05 0000 150</t>
  </si>
  <si>
    <t>101 1 11 01050 05 0000 120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</si>
  <si>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</si>
  <si>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</si>
  <si>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000 1 11 01050 05 0000 120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</si>
  <si>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</si>
  <si>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042 1 16 01073 01 0000 140</t>
  </si>
  <si>
    <t>106 116 10061 05 0000 140</t>
  </si>
  <si>
    <t>Исполнение доходной части бюджета ЗМР на 01.01.2021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</si>
  <si>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</si>
  <si>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000 1 14 06020 00 0000 430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</si>
  <si>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</si>
  <si>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000 1 14 06025 05 0000 430</t>
  </si>
  <si>
    <t>101 1 14 06025 05 0000 430</t>
  </si>
  <si>
    <t>048 1 16 10123 01 0000 140</t>
  </si>
  <si>
    <t>Субсидии бюджетам муниципальныхобразований Ивановской области на разработку проектной документации на строительство жилья,строительство, реконструкцию и капитальный ремонт объектов социальной и инженерной инфраструктуры,благоустройство общественных территорий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</si>
  <si>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</si>
  <si>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000 1 16 01074 01 0000 140</t>
  </si>
  <si>
    <t>101 1 16 01074 01 0000 140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</si>
  <si>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</si>
  <si>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</si>
  <si>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</si>
  <si>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</si>
  <si>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</si>
  <si>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Код классификации доходов бюджетов Российской Федерации</t>
  </si>
  <si>
    <t>Наименование кода классификации доходов</t>
  </si>
  <si>
    <t>Утверждено в бюджете Заволжского муниципального района  на 2020 год (по состоянию на 01.01.2021), руб.</t>
  </si>
  <si>
    <t>Поступило в бюджет Заволжского муниципального района по состоянию на 01.01.2021(руб.)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</si>
  <si>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</si>
  <si>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</si>
  <si>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Субсидии бюджетам муниципальных образований Ивановской области на 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на 2020 год</t>
  </si>
  <si>
    <t xml:space="preserve">Субсидии бюджетам городских округов,муниципальных районов и городских поселений Ивановской области на софинансирование расходов по обеспечению функционирования многофункциональных центров предоставления государственных и муниципальных услуг на 2020 год </t>
  </si>
  <si>
    <t xml:space="preserve">Субсидии бюджетам муниципальных районов и городских округов Ивановской области на софинансирование расходов по организации отдыха детей в каникулярное время в части организации двухразового питания в лагерях дневного пребывания на 2020 год и на плановый период 2021 и 2022 годов </t>
  </si>
  <si>
    <t>Субвенции бюджетам муниципальных районов и городских округов Ивановской области  на 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образования, на 2020 год и на плановый период 2021 и 2022 годов</t>
  </si>
  <si>
    <t xml:space="preserve">Налог на доходы физических лиц с доходов,полученных от осуществления деятельности физическими лицами,зарегистрированными в качестве индивидуальных предпринимателей, нотариусов,занимающихся частной практикой, адвокатов,учредивших адвокатские кабинеты и других лиц,занимающихся частной практикой в сответствии со статьей 227 Налогового кодекса Российской Федерации                                                               </t>
  </si>
  <si>
    <t>Акцизы по подакцизным товарам (продукции),производимым на территории Российской Федерации</t>
  </si>
  <si>
    <t>Доходы от использования имущества,находящегося в государственной и муниципальной собственности</t>
  </si>
  <si>
    <t>Субсидии бюджетам муниципальных районов игородских округов Ивановской области на софинасирование расходных обязательств органов местного самоуправления по осуществлению дополнительных мероприятий по профилактике и противодействию распространения новой коронавирусной инфекции (COVID -2019) в муниципальных образовательных организациях Ивановской области в 2020 году</t>
  </si>
  <si>
    <t>Субсидии бюджетам муниципальных районов и городских округов Ивановской области на софинансирование расходных обязательств органов местного самоуправления по организации питания обучающихся 1-4 классов муниципальных общеобразовательных организаций на 2020 год</t>
  </si>
  <si>
    <t xml:space="preserve">Субсидии бюджеам муниципальных районов и городских округов Ивановской области на укрепление материально-технической базы муниципальных образовательных организаций Ивановской области в рамках иных непрограммных мероприятий по наказам избирателей депутатам Ивановской областной Думы на 2020 год 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</si>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</sst>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 ;\-#,##0.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3" fillId="0" borderId="0" xfId="0" applyFont="1"/>
    <xf numFmtId="43" fontId="1" fillId="0" borderId="0" xfId="1" applyFont="1"/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justify" vertical="top" wrapText="1"/>
    </xf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/>
    <xf numFmtId="0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43" fontId="3" fillId="0" borderId="1" xfId="1" applyFont="1" applyBorder="1" applyAlignment="1">
      <alignment horizontal="right" wrapText="1"/>
    </xf>
    <xf numFmtId="43" fontId="1" fillId="0" borderId="1" xfId="1" applyFont="1" applyBorder="1" applyAlignment="1">
      <alignment horizontal="right" wrapText="1"/>
    </xf>
    <xf numFmtId="43" fontId="4" fillId="0" borderId="1" xfId="1" applyFont="1" applyBorder="1" applyAlignment="1">
      <alignment horizontal="right" wrapText="1"/>
    </xf>
    <xf numFmtId="164" fontId="1" fillId="0" borderId="1" xfId="1" applyNumberFormat="1" applyFont="1" applyBorder="1" applyAlignment="1">
      <alignment horizontal="right" wrapText="1"/>
    </xf>
    <xf numFmtId="39" fontId="1" fillId="0" borderId="1" xfId="1" applyNumberFormat="1" applyFont="1" applyBorder="1" applyAlignment="1">
      <alignment horizontal="right" wrapText="1"/>
    </xf>
    <xf numFmtId="164" fontId="3" fillId="0" borderId="1" xfId="1" applyNumberFormat="1" applyFont="1" applyBorder="1" applyAlignment="1">
      <alignment horizontal="right" wrapText="1"/>
    </xf>
    <xf numFmtId="43" fontId="1" fillId="0" borderId="1" xfId="1" applyFont="1" applyBorder="1" applyAlignment="1">
      <alignment horizontal="right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5"/>
  <sheetViews>
    <sheetView tabSelected="1" view="pageBreakPreview" zoomScale="86" zoomScaleSheetLayoutView="86" workbookViewId="0">
      <selection activeCell="C15" sqref="C15"/>
    </sheetView>
  </sheetViews>
  <sheetFormatPr defaultRowHeight="15" x14ac:dyDescent="0.25"/>
  <cols>
    <col min="1" max="1" width="27" style="3" customWidth="1"/>
    <col min="2" max="2" width="99.5703125" style="3" customWidth="1"/>
    <col min="3" max="3" width="23.7109375" style="3" customWidth="1"/>
    <col min="4" max="4" width="21.140625" style="3" customWidth="1"/>
    <col min="5" max="5" width="20.42578125" style="3" customWidth="1"/>
    <col min="6" max="16384" width="9.140625" style="3"/>
  </cols>
  <sheetData>
    <row r="1" spans="1:5" ht="32.25" customHeight="1" x14ac:dyDescent="0.25">
      <c r="B1" s="30" t="s">
        <v>341</v>
      </c>
      <c r="C1" s="30"/>
      <c r="D1" s="30"/>
      <c r="E1" s="6"/>
    </row>
    <row r="3" spans="1:5" ht="105" x14ac:dyDescent="0.25">
      <c r="A3" s="1" t="s">
        <v>357</v>
      </c>
      <c r="B3" s="1" t="s">
        <v>358</v>
      </c>
      <c r="C3" s="1" t="s">
        <v>359</v>
      </c>
      <c r="D3" s="1" t="s">
        <v>360</v>
      </c>
      <c r="E3" s="1" t="s">
        <v>253</v>
      </c>
    </row>
    <row r="4" spans="1: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</row>
    <row r="5" spans="1:5" s="4" customFormat="1" ht="28.5" x14ac:dyDescent="0.2">
      <c r="A5" s="7" t="s">
        <v>0</v>
      </c>
      <c r="B5" s="18" t="s">
        <v>1</v>
      </c>
      <c r="C5" s="23">
        <f>C7+C39</f>
        <v>84674172.599999994</v>
      </c>
      <c r="D5" s="23">
        <f>D7+D39</f>
        <v>57979777.949999996</v>
      </c>
      <c r="E5" s="23">
        <f t="shared" ref="E5:E70" si="0">D5/C5*100</f>
        <v>68.473982289612593</v>
      </c>
    </row>
    <row r="6" spans="1:5" x14ac:dyDescent="0.25">
      <c r="A6" s="8"/>
      <c r="B6" s="14" t="s">
        <v>2</v>
      </c>
      <c r="C6" s="24"/>
      <c r="D6" s="24"/>
      <c r="E6" s="24"/>
    </row>
    <row r="7" spans="1:5" x14ac:dyDescent="0.25">
      <c r="A7" s="8"/>
      <c r="B7" s="14" t="s">
        <v>3</v>
      </c>
      <c r="C7" s="24">
        <f>C9+C15+C25+C31+C34</f>
        <v>45427700</v>
      </c>
      <c r="D7" s="24">
        <f>D9+D15+D25+D31+D34</f>
        <v>43798220.899999999</v>
      </c>
      <c r="E7" s="24">
        <f t="shared" si="0"/>
        <v>96.413027514049801</v>
      </c>
    </row>
    <row r="8" spans="1:5" x14ac:dyDescent="0.25">
      <c r="A8" s="8"/>
      <c r="B8" s="14" t="s">
        <v>4</v>
      </c>
      <c r="C8" s="24"/>
      <c r="D8" s="24"/>
      <c r="E8" s="24"/>
    </row>
    <row r="9" spans="1:5" x14ac:dyDescent="0.25">
      <c r="A9" s="8" t="s">
        <v>5</v>
      </c>
      <c r="B9" s="14" t="s">
        <v>6</v>
      </c>
      <c r="C9" s="24">
        <f>C10</f>
        <v>29501655</v>
      </c>
      <c r="D9" s="24">
        <f t="shared" ref="D9" si="1">D10</f>
        <v>28412715.629999999</v>
      </c>
      <c r="E9" s="24">
        <f t="shared" si="0"/>
        <v>96.308887179380278</v>
      </c>
    </row>
    <row r="10" spans="1:5" s="4" customFormat="1" ht="14.25" x14ac:dyDescent="0.2">
      <c r="A10" s="9" t="s">
        <v>7</v>
      </c>
      <c r="B10" s="15" t="s">
        <v>8</v>
      </c>
      <c r="C10" s="23">
        <f>C11+C12+C13+C14</f>
        <v>29501655</v>
      </c>
      <c r="D10" s="23">
        <f t="shared" ref="D10" si="2">D11+D12+D13+D14</f>
        <v>28412715.629999999</v>
      </c>
      <c r="E10" s="23">
        <f t="shared" si="0"/>
        <v>96.308887179380278</v>
      </c>
    </row>
    <row r="11" spans="1:5" ht="45" x14ac:dyDescent="0.25">
      <c r="A11" s="8" t="s">
        <v>9</v>
      </c>
      <c r="B11" s="14" t="s">
        <v>10</v>
      </c>
      <c r="C11" s="24">
        <v>29316155</v>
      </c>
      <c r="D11" s="24">
        <v>28137345.129999999</v>
      </c>
      <c r="E11" s="24">
        <f t="shared" si="0"/>
        <v>95.978975175973787</v>
      </c>
    </row>
    <row r="12" spans="1:5" ht="60" x14ac:dyDescent="0.25">
      <c r="A12" s="8" t="s">
        <v>11</v>
      </c>
      <c r="B12" s="14" t="s">
        <v>367</v>
      </c>
      <c r="C12" s="24">
        <v>36040</v>
      </c>
      <c r="D12" s="24">
        <v>83385.36</v>
      </c>
      <c r="E12" s="24">
        <f t="shared" si="0"/>
        <v>231.36892341842398</v>
      </c>
    </row>
    <row r="13" spans="1:5" ht="30" x14ac:dyDescent="0.25">
      <c r="A13" s="8" t="s">
        <v>12</v>
      </c>
      <c r="B13" s="14" t="s">
        <v>13</v>
      </c>
      <c r="C13" s="24">
        <v>107060</v>
      </c>
      <c r="D13" s="24">
        <v>129346.14</v>
      </c>
      <c r="E13" s="24">
        <f t="shared" si="0"/>
        <v>120.81649542312722</v>
      </c>
    </row>
    <row r="14" spans="1:5" ht="50.25" customHeight="1" x14ac:dyDescent="0.25">
      <c r="A14" s="8" t="s">
        <v>14</v>
      </c>
      <c r="B14" s="14" t="s">
        <v>15</v>
      </c>
      <c r="C14" s="24">
        <v>42400</v>
      </c>
      <c r="D14" s="24">
        <v>62639</v>
      </c>
      <c r="E14" s="24">
        <f t="shared" si="0"/>
        <v>147.73349056603772</v>
      </c>
    </row>
    <row r="15" spans="1:5" s="4" customFormat="1" ht="14.25" x14ac:dyDescent="0.2">
      <c r="A15" s="9" t="s">
        <v>16</v>
      </c>
      <c r="B15" s="15" t="s">
        <v>17</v>
      </c>
      <c r="C15" s="23">
        <f>C16</f>
        <v>8001470</v>
      </c>
      <c r="D15" s="23">
        <f t="shared" ref="D15" si="3">D16</f>
        <v>7854768.620000001</v>
      </c>
      <c r="E15" s="23">
        <f t="shared" si="0"/>
        <v>98.166569642828136</v>
      </c>
    </row>
    <row r="16" spans="1:5" x14ac:dyDescent="0.25">
      <c r="A16" s="8" t="s">
        <v>18</v>
      </c>
      <c r="B16" s="14" t="s">
        <v>368</v>
      </c>
      <c r="C16" s="24">
        <f>C17+C19+C21+C23</f>
        <v>8001470</v>
      </c>
      <c r="D16" s="24">
        <f t="shared" ref="D16" si="4">D17+D19+D21+D23</f>
        <v>7854768.620000001</v>
      </c>
      <c r="E16" s="24">
        <f t="shared" si="0"/>
        <v>98.166569642828136</v>
      </c>
    </row>
    <row r="17" spans="1:5" ht="45" x14ac:dyDescent="0.25">
      <c r="A17" s="8" t="s">
        <v>207</v>
      </c>
      <c r="B17" s="14" t="s">
        <v>361</v>
      </c>
      <c r="C17" s="24">
        <f>C18</f>
        <v>3757270</v>
      </c>
      <c r="D17" s="24">
        <f t="shared" ref="D17" si="5">D18</f>
        <v>3622915.83</v>
      </c>
      <c r="E17" s="24">
        <f t="shared" si="0"/>
        <v>96.4241545057981</v>
      </c>
    </row>
    <row r="18" spans="1:5" ht="60" x14ac:dyDescent="0.25">
      <c r="A18" s="12" t="s">
        <v>177</v>
      </c>
      <c r="B18" s="10" t="s">
        <v>178</v>
      </c>
      <c r="C18" s="24">
        <v>3757270</v>
      </c>
      <c r="D18" s="24">
        <v>3622915.83</v>
      </c>
      <c r="E18" s="24">
        <f t="shared" si="0"/>
        <v>96.4241545057981</v>
      </c>
    </row>
    <row r="19" spans="1:5" ht="51.75" customHeight="1" x14ac:dyDescent="0.25">
      <c r="A19" s="8" t="s">
        <v>208</v>
      </c>
      <c r="B19" s="13" t="s">
        <v>362</v>
      </c>
      <c r="C19" s="24">
        <f>C20</f>
        <v>23600</v>
      </c>
      <c r="D19" s="24">
        <f t="shared" ref="D19" si="6">D20</f>
        <v>25913.7</v>
      </c>
      <c r="E19" s="24">
        <f t="shared" si="0"/>
        <v>109.80381355932202</v>
      </c>
    </row>
    <row r="20" spans="1:5" ht="75" x14ac:dyDescent="0.25">
      <c r="A20" s="12" t="s">
        <v>210</v>
      </c>
      <c r="B20" s="10" t="s">
        <v>179</v>
      </c>
      <c r="C20" s="24">
        <v>23600</v>
      </c>
      <c r="D20" s="24">
        <v>25913.7</v>
      </c>
      <c r="E20" s="24">
        <f t="shared" si="0"/>
        <v>109.80381355932202</v>
      </c>
    </row>
    <row r="21" spans="1:5" ht="45" x14ac:dyDescent="0.25">
      <c r="A21" s="8" t="s">
        <v>209</v>
      </c>
      <c r="B21" s="10" t="s">
        <v>183</v>
      </c>
      <c r="C21" s="24">
        <f>C22</f>
        <v>4848490</v>
      </c>
      <c r="D21" s="24">
        <f t="shared" ref="D21" si="7">D22</f>
        <v>4873839.6900000004</v>
      </c>
      <c r="E21" s="24">
        <f t="shared" si="0"/>
        <v>100.5228368007359</v>
      </c>
    </row>
    <row r="22" spans="1:5" ht="60" x14ac:dyDescent="0.25">
      <c r="A22" s="12" t="s">
        <v>180</v>
      </c>
      <c r="B22" s="11" t="s">
        <v>181</v>
      </c>
      <c r="C22" s="25">
        <v>4848490</v>
      </c>
      <c r="D22" s="24">
        <v>4873839.6900000004</v>
      </c>
      <c r="E22" s="24">
        <f t="shared" si="0"/>
        <v>100.5228368007359</v>
      </c>
    </row>
    <row r="23" spans="1:5" ht="45" x14ac:dyDescent="0.25">
      <c r="A23" s="8" t="s">
        <v>19</v>
      </c>
      <c r="B23" s="14" t="s">
        <v>20</v>
      </c>
      <c r="C23" s="24">
        <f>C24</f>
        <v>-627890</v>
      </c>
      <c r="D23" s="24">
        <f t="shared" ref="D23" si="8">D24</f>
        <v>-667900.6</v>
      </c>
      <c r="E23" s="24">
        <f t="shared" si="0"/>
        <v>106.3722308047588</v>
      </c>
    </row>
    <row r="24" spans="1:5" ht="60" x14ac:dyDescent="0.25">
      <c r="A24" s="12" t="s">
        <v>211</v>
      </c>
      <c r="B24" s="10" t="s">
        <v>182</v>
      </c>
      <c r="C24" s="24">
        <v>-627890</v>
      </c>
      <c r="D24" s="24">
        <v>-667900.6</v>
      </c>
      <c r="E24" s="24">
        <f t="shared" si="0"/>
        <v>106.3722308047588</v>
      </c>
    </row>
    <row r="25" spans="1:5" s="4" customFormat="1" ht="14.25" x14ac:dyDescent="0.2">
      <c r="A25" s="9" t="s">
        <v>21</v>
      </c>
      <c r="B25" s="15" t="s">
        <v>22</v>
      </c>
      <c r="C25" s="23">
        <f>C26+C29</f>
        <v>3790000</v>
      </c>
      <c r="D25" s="23">
        <f>D26+D29</f>
        <v>3201611.83</v>
      </c>
      <c r="E25" s="23">
        <f t="shared" si="0"/>
        <v>84.475246174142484</v>
      </c>
    </row>
    <row r="26" spans="1:5" x14ac:dyDescent="0.25">
      <c r="A26" s="8" t="s">
        <v>23</v>
      </c>
      <c r="B26" s="14" t="s">
        <v>24</v>
      </c>
      <c r="C26" s="24">
        <f>C27+C28</f>
        <v>3400000</v>
      </c>
      <c r="D26" s="24">
        <f t="shared" ref="D26" si="9">D27+D28</f>
        <v>2884150.73</v>
      </c>
      <c r="E26" s="24">
        <f t="shared" si="0"/>
        <v>84.827962647058825</v>
      </c>
    </row>
    <row r="27" spans="1:5" x14ac:dyDescent="0.25">
      <c r="A27" s="8" t="s">
        <v>25</v>
      </c>
      <c r="B27" s="14" t="s">
        <v>24</v>
      </c>
      <c r="C27" s="24">
        <v>3400000</v>
      </c>
      <c r="D27" s="24">
        <v>2884146.15</v>
      </c>
      <c r="E27" s="24">
        <f t="shared" si="0"/>
        <v>84.827827941176466</v>
      </c>
    </row>
    <row r="28" spans="1:5" ht="30" x14ac:dyDescent="0.25">
      <c r="A28" s="8" t="s">
        <v>26</v>
      </c>
      <c r="B28" s="14" t="s">
        <v>27</v>
      </c>
      <c r="C28" s="26">
        <v>0</v>
      </c>
      <c r="D28" s="24">
        <v>4.58</v>
      </c>
      <c r="E28" s="24"/>
    </row>
    <row r="29" spans="1:5" x14ac:dyDescent="0.25">
      <c r="A29" s="8" t="s">
        <v>28</v>
      </c>
      <c r="B29" s="14" t="s">
        <v>29</v>
      </c>
      <c r="C29" s="24">
        <f>C30</f>
        <v>390000</v>
      </c>
      <c r="D29" s="24">
        <f t="shared" ref="D29" si="10">D30</f>
        <v>317461.09999999998</v>
      </c>
      <c r="E29" s="24">
        <f t="shared" si="0"/>
        <v>81.400282051282048</v>
      </c>
    </row>
    <row r="30" spans="1:5" ht="30" x14ac:dyDescent="0.25">
      <c r="A30" s="8" t="s">
        <v>30</v>
      </c>
      <c r="B30" s="14" t="s">
        <v>31</v>
      </c>
      <c r="C30" s="24">
        <v>390000</v>
      </c>
      <c r="D30" s="24">
        <v>317461.09999999998</v>
      </c>
      <c r="E30" s="24">
        <f t="shared" si="0"/>
        <v>81.400282051282048</v>
      </c>
    </row>
    <row r="31" spans="1:5" s="4" customFormat="1" ht="14.25" x14ac:dyDescent="0.2">
      <c r="A31" s="9" t="s">
        <v>32</v>
      </c>
      <c r="B31" s="15" t="s">
        <v>33</v>
      </c>
      <c r="C31" s="23">
        <f>C32</f>
        <v>2429575</v>
      </c>
      <c r="D31" s="23">
        <f t="shared" ref="D31:D32" si="11">D32</f>
        <v>2535450.2799999998</v>
      </c>
      <c r="E31" s="23">
        <f t="shared" si="0"/>
        <v>104.35776956875173</v>
      </c>
    </row>
    <row r="32" spans="1:5" x14ac:dyDescent="0.25">
      <c r="A32" s="8" t="s">
        <v>34</v>
      </c>
      <c r="B32" s="14" t="s">
        <v>35</v>
      </c>
      <c r="C32" s="24">
        <f>C33</f>
        <v>2429575</v>
      </c>
      <c r="D32" s="24">
        <f t="shared" si="11"/>
        <v>2535450.2799999998</v>
      </c>
      <c r="E32" s="24">
        <f t="shared" si="0"/>
        <v>104.35776956875173</v>
      </c>
    </row>
    <row r="33" spans="1:5" x14ac:dyDescent="0.25">
      <c r="A33" s="8" t="s">
        <v>36</v>
      </c>
      <c r="B33" s="14" t="s">
        <v>37</v>
      </c>
      <c r="C33" s="24">
        <v>2429575</v>
      </c>
      <c r="D33" s="24">
        <v>2535450.2799999998</v>
      </c>
      <c r="E33" s="24">
        <f t="shared" si="0"/>
        <v>104.35776956875173</v>
      </c>
    </row>
    <row r="34" spans="1:5" s="4" customFormat="1" ht="14.25" x14ac:dyDescent="0.2">
      <c r="A34" s="9" t="s">
        <v>38</v>
      </c>
      <c r="B34" s="15" t="s">
        <v>39</v>
      </c>
      <c r="C34" s="23">
        <f>C35+C37</f>
        <v>1705000</v>
      </c>
      <c r="D34" s="23">
        <f>D35+D37</f>
        <v>1793674.54</v>
      </c>
      <c r="E34" s="23">
        <f t="shared" si="0"/>
        <v>105.20085278592374</v>
      </c>
    </row>
    <row r="35" spans="1:5" x14ac:dyDescent="0.25">
      <c r="A35" s="8" t="s">
        <v>40</v>
      </c>
      <c r="B35" s="14" t="s">
        <v>41</v>
      </c>
      <c r="C35" s="26">
        <f>C36</f>
        <v>1700000</v>
      </c>
      <c r="D35" s="26">
        <f t="shared" ref="D35" si="12">D36</f>
        <v>1788674.54</v>
      </c>
      <c r="E35" s="26">
        <f t="shared" si="0"/>
        <v>105.21614941176472</v>
      </c>
    </row>
    <row r="36" spans="1:5" ht="30" x14ac:dyDescent="0.25">
      <c r="A36" s="8" t="s">
        <v>42</v>
      </c>
      <c r="B36" s="14" t="s">
        <v>43</v>
      </c>
      <c r="C36" s="26">
        <v>1700000</v>
      </c>
      <c r="D36" s="26">
        <v>1788674.54</v>
      </c>
      <c r="E36" s="26">
        <f t="shared" si="0"/>
        <v>105.21614941176472</v>
      </c>
    </row>
    <row r="37" spans="1:5" ht="30" x14ac:dyDescent="0.25">
      <c r="A37" s="8" t="s">
        <v>298</v>
      </c>
      <c r="B37" s="14" t="s">
        <v>301</v>
      </c>
      <c r="C37" s="26">
        <f>C38</f>
        <v>5000</v>
      </c>
      <c r="D37" s="26">
        <f t="shared" ref="D37" si="13">D38</f>
        <v>5000</v>
      </c>
      <c r="E37" s="26">
        <f t="shared" si="0"/>
        <v>100</v>
      </c>
    </row>
    <row r="38" spans="1:5" x14ac:dyDescent="0.25">
      <c r="A38" s="8" t="s">
        <v>299</v>
      </c>
      <c r="B38" s="14" t="s">
        <v>302</v>
      </c>
      <c r="C38" s="26">
        <v>5000</v>
      </c>
      <c r="D38" s="26">
        <v>5000</v>
      </c>
      <c r="E38" s="26">
        <f t="shared" si="0"/>
        <v>100</v>
      </c>
    </row>
    <row r="39" spans="1:5" s="4" customFormat="1" ht="14.25" x14ac:dyDescent="0.2">
      <c r="A39" s="9"/>
      <c r="B39" s="15" t="s">
        <v>44</v>
      </c>
      <c r="C39" s="23">
        <f>C41+C60+C69+C84+C101+C144</f>
        <v>39246472.600000001</v>
      </c>
      <c r="D39" s="23">
        <f>D41+D60+D69+D84+D101+D144</f>
        <v>14181557.049999999</v>
      </c>
      <c r="E39" s="23">
        <f t="shared" si="0"/>
        <v>36.134602960470893</v>
      </c>
    </row>
    <row r="40" spans="1:5" x14ac:dyDescent="0.25">
      <c r="A40" s="8"/>
      <c r="B40" s="14" t="s">
        <v>4</v>
      </c>
      <c r="C40" s="24"/>
      <c r="D40" s="24"/>
      <c r="E40" s="24"/>
    </row>
    <row r="41" spans="1:5" s="4" customFormat="1" ht="28.5" x14ac:dyDescent="0.2">
      <c r="A41" s="9" t="s">
        <v>46</v>
      </c>
      <c r="B41" s="15" t="s">
        <v>369</v>
      </c>
      <c r="C41" s="23">
        <f>C45+C57+C42</f>
        <v>4099451.12</v>
      </c>
      <c r="D41" s="23">
        <f>D45+D57+D42</f>
        <v>4708107.54</v>
      </c>
      <c r="E41" s="23">
        <f t="shared" si="0"/>
        <v>114.84726618718655</v>
      </c>
    </row>
    <row r="42" spans="1:5" s="4" customFormat="1" ht="45" x14ac:dyDescent="0.25">
      <c r="A42" s="8" t="s">
        <v>335</v>
      </c>
      <c r="B42" s="14" t="s">
        <v>336</v>
      </c>
      <c r="C42" s="26">
        <f>C43</f>
        <v>200000</v>
      </c>
      <c r="D42" s="24">
        <f>D43</f>
        <v>200000</v>
      </c>
      <c r="E42" s="24">
        <f t="shared" si="0"/>
        <v>100</v>
      </c>
    </row>
    <row r="43" spans="1:5" s="4" customFormat="1" ht="30" x14ac:dyDescent="0.25">
      <c r="A43" s="8" t="s">
        <v>337</v>
      </c>
      <c r="B43" s="14" t="s">
        <v>338</v>
      </c>
      <c r="C43" s="26">
        <f>C44</f>
        <v>200000</v>
      </c>
      <c r="D43" s="24">
        <f>D44</f>
        <v>200000</v>
      </c>
      <c r="E43" s="24">
        <f t="shared" si="0"/>
        <v>100</v>
      </c>
    </row>
    <row r="44" spans="1:5" s="4" customFormat="1" ht="30" x14ac:dyDescent="0.25">
      <c r="A44" s="8" t="s">
        <v>334</v>
      </c>
      <c r="B44" s="14" t="s">
        <v>338</v>
      </c>
      <c r="C44" s="26">
        <v>200000</v>
      </c>
      <c r="D44" s="24">
        <v>200000</v>
      </c>
      <c r="E44" s="24">
        <f t="shared" si="0"/>
        <v>100</v>
      </c>
    </row>
    <row r="45" spans="1:5" ht="60" x14ac:dyDescent="0.25">
      <c r="A45" s="8" t="s">
        <v>45</v>
      </c>
      <c r="B45" s="13" t="s">
        <v>47</v>
      </c>
      <c r="C45" s="24">
        <f>C46+C51+C54</f>
        <v>3639451.12</v>
      </c>
      <c r="D45" s="24">
        <f>D46+D51+D54</f>
        <v>4211512.79</v>
      </c>
      <c r="E45" s="24">
        <f t="shared" si="0"/>
        <v>115.71835013407185</v>
      </c>
    </row>
    <row r="46" spans="1:5" ht="45" x14ac:dyDescent="0.25">
      <c r="A46" s="8" t="s">
        <v>48</v>
      </c>
      <c r="B46" s="14" t="s">
        <v>49</v>
      </c>
      <c r="C46" s="24">
        <f>C47+C49</f>
        <v>2609119</v>
      </c>
      <c r="D46" s="24">
        <f t="shared" ref="D46" si="14">D47+D49</f>
        <v>3176427.63</v>
      </c>
      <c r="E46" s="24">
        <f t="shared" si="0"/>
        <v>121.7433022411013</v>
      </c>
    </row>
    <row r="47" spans="1:5" ht="60" x14ac:dyDescent="0.25">
      <c r="A47" s="8" t="s">
        <v>50</v>
      </c>
      <c r="B47" s="13" t="s">
        <v>51</v>
      </c>
      <c r="C47" s="24">
        <f>C48</f>
        <v>1860000</v>
      </c>
      <c r="D47" s="24">
        <f t="shared" ref="D47" si="15">D48</f>
        <v>2353897.8199999998</v>
      </c>
      <c r="E47" s="24">
        <f t="shared" si="0"/>
        <v>126.55364623655913</v>
      </c>
    </row>
    <row r="48" spans="1:5" ht="60" x14ac:dyDescent="0.25">
      <c r="A48" s="8" t="s">
        <v>52</v>
      </c>
      <c r="B48" s="13" t="s">
        <v>51</v>
      </c>
      <c r="C48" s="24">
        <v>1860000</v>
      </c>
      <c r="D48" s="24">
        <v>2353897.8199999998</v>
      </c>
      <c r="E48" s="24">
        <f t="shared" si="0"/>
        <v>126.55364623655913</v>
      </c>
    </row>
    <row r="49" spans="1:5" ht="45" x14ac:dyDescent="0.25">
      <c r="A49" s="8" t="s">
        <v>53</v>
      </c>
      <c r="B49" s="13" t="s">
        <v>54</v>
      </c>
      <c r="C49" s="24">
        <f>C50</f>
        <v>749119</v>
      </c>
      <c r="D49" s="24">
        <f t="shared" ref="D49" si="16">D50</f>
        <v>822529.81</v>
      </c>
      <c r="E49" s="24">
        <f t="shared" si="0"/>
        <v>109.79961928612143</v>
      </c>
    </row>
    <row r="50" spans="1:5" ht="45" x14ac:dyDescent="0.25">
      <c r="A50" s="8" t="s">
        <v>55</v>
      </c>
      <c r="B50" s="13" t="s">
        <v>54</v>
      </c>
      <c r="C50" s="24">
        <v>749119</v>
      </c>
      <c r="D50" s="24">
        <v>822529.81</v>
      </c>
      <c r="E50" s="24">
        <f t="shared" si="0"/>
        <v>109.79961928612143</v>
      </c>
    </row>
    <row r="51" spans="1:5" ht="45" x14ac:dyDescent="0.25">
      <c r="A51" s="8" t="s">
        <v>57</v>
      </c>
      <c r="B51" s="13" t="s">
        <v>56</v>
      </c>
      <c r="C51" s="24">
        <f>C52</f>
        <v>36100</v>
      </c>
      <c r="D51" s="24">
        <f t="shared" ref="D51" si="17">D52</f>
        <v>36019.800000000003</v>
      </c>
      <c r="E51" s="24">
        <f t="shared" si="0"/>
        <v>99.777839335180062</v>
      </c>
    </row>
    <row r="52" spans="1:5" ht="45" x14ac:dyDescent="0.25">
      <c r="A52" s="14" t="s">
        <v>58</v>
      </c>
      <c r="B52" s="14" t="s">
        <v>59</v>
      </c>
      <c r="C52" s="24">
        <f>C53</f>
        <v>36100</v>
      </c>
      <c r="D52" s="24">
        <f>D53</f>
        <v>36019.800000000003</v>
      </c>
      <c r="E52" s="24">
        <f t="shared" si="0"/>
        <v>99.777839335180062</v>
      </c>
    </row>
    <row r="53" spans="1:5" ht="60" x14ac:dyDescent="0.25">
      <c r="A53" s="14" t="s">
        <v>151</v>
      </c>
      <c r="B53" s="14" t="s">
        <v>152</v>
      </c>
      <c r="C53" s="24">
        <v>36100</v>
      </c>
      <c r="D53" s="24">
        <v>36019.800000000003</v>
      </c>
      <c r="E53" s="24">
        <f t="shared" si="0"/>
        <v>99.777839335180062</v>
      </c>
    </row>
    <row r="54" spans="1:5" ht="30" x14ac:dyDescent="0.25">
      <c r="A54" s="14" t="s">
        <v>184</v>
      </c>
      <c r="B54" s="10" t="s">
        <v>185</v>
      </c>
      <c r="C54" s="24">
        <f>C55</f>
        <v>994232.12</v>
      </c>
      <c r="D54" s="24">
        <f t="shared" ref="D54:D55" si="18">D55</f>
        <v>999065.36</v>
      </c>
      <c r="E54" s="24">
        <f t="shared" si="0"/>
        <v>100.48612792755077</v>
      </c>
    </row>
    <row r="55" spans="1:5" ht="30" x14ac:dyDescent="0.25">
      <c r="A55" s="14" t="s">
        <v>186</v>
      </c>
      <c r="B55" s="11" t="s">
        <v>187</v>
      </c>
      <c r="C55" s="24">
        <f>C56</f>
        <v>994232.12</v>
      </c>
      <c r="D55" s="24">
        <f t="shared" si="18"/>
        <v>999065.36</v>
      </c>
      <c r="E55" s="24">
        <f t="shared" si="0"/>
        <v>100.48612792755077</v>
      </c>
    </row>
    <row r="56" spans="1:5" ht="30" x14ac:dyDescent="0.25">
      <c r="A56" s="14" t="s">
        <v>188</v>
      </c>
      <c r="B56" s="11" t="s">
        <v>187</v>
      </c>
      <c r="C56" s="24">
        <v>994232.12</v>
      </c>
      <c r="D56" s="24">
        <v>999065.36</v>
      </c>
      <c r="E56" s="24">
        <f t="shared" si="0"/>
        <v>100.48612792755077</v>
      </c>
    </row>
    <row r="57" spans="1:5" ht="45" x14ac:dyDescent="0.25">
      <c r="A57" s="14" t="s">
        <v>60</v>
      </c>
      <c r="B57" s="13" t="s">
        <v>61</v>
      </c>
      <c r="C57" s="24">
        <f>C58</f>
        <v>260000</v>
      </c>
      <c r="D57" s="24">
        <f t="shared" ref="D57:D58" si="19">D58</f>
        <v>296594.75</v>
      </c>
      <c r="E57" s="24">
        <f t="shared" si="0"/>
        <v>114.07490384615384</v>
      </c>
    </row>
    <row r="58" spans="1:5" ht="45" x14ac:dyDescent="0.25">
      <c r="A58" s="14" t="s">
        <v>63</v>
      </c>
      <c r="B58" s="14" t="s">
        <v>62</v>
      </c>
      <c r="C58" s="24">
        <f>C59</f>
        <v>260000</v>
      </c>
      <c r="D58" s="24">
        <f t="shared" si="19"/>
        <v>296594.75</v>
      </c>
      <c r="E58" s="24">
        <f t="shared" si="0"/>
        <v>114.07490384615384</v>
      </c>
    </row>
    <row r="59" spans="1:5" ht="45" x14ac:dyDescent="0.25">
      <c r="A59" s="14" t="s">
        <v>64</v>
      </c>
      <c r="B59" s="14" t="s">
        <v>62</v>
      </c>
      <c r="C59" s="24">
        <v>260000</v>
      </c>
      <c r="D59" s="24">
        <v>296594.75</v>
      </c>
      <c r="E59" s="24">
        <f t="shared" si="0"/>
        <v>114.07490384615384</v>
      </c>
    </row>
    <row r="60" spans="1:5" s="4" customFormat="1" ht="28.5" x14ac:dyDescent="0.2">
      <c r="A60" s="15" t="s">
        <v>65</v>
      </c>
      <c r="B60" s="15" t="s">
        <v>236</v>
      </c>
      <c r="C60" s="23">
        <f>C61</f>
        <v>309862.7</v>
      </c>
      <c r="D60" s="23">
        <f t="shared" ref="D60" si="20">D61</f>
        <v>285305.97000000003</v>
      </c>
      <c r="E60" s="23">
        <f t="shared" si="0"/>
        <v>92.074964169614475</v>
      </c>
    </row>
    <row r="61" spans="1:5" x14ac:dyDescent="0.25">
      <c r="A61" s="14" t="s">
        <v>67</v>
      </c>
      <c r="B61" s="14" t="s">
        <v>66</v>
      </c>
      <c r="C61" s="24">
        <f>C62+C64</f>
        <v>309862.7</v>
      </c>
      <c r="D61" s="24">
        <f t="shared" ref="D61" si="21">D62+D64</f>
        <v>285305.97000000003</v>
      </c>
      <c r="E61" s="24">
        <f t="shared" si="0"/>
        <v>92.074964169614475</v>
      </c>
    </row>
    <row r="62" spans="1:5" x14ac:dyDescent="0.25">
      <c r="A62" s="14" t="s">
        <v>189</v>
      </c>
      <c r="B62" s="14" t="s">
        <v>68</v>
      </c>
      <c r="C62" s="24">
        <f>C63</f>
        <v>24483.4</v>
      </c>
      <c r="D62" s="24">
        <f t="shared" ref="D62" si="22">D63</f>
        <v>22301.88</v>
      </c>
      <c r="E62" s="24">
        <f t="shared" si="0"/>
        <v>91.089799619333917</v>
      </c>
    </row>
    <row r="63" spans="1:5" x14ac:dyDescent="0.25">
      <c r="A63" s="14" t="s">
        <v>69</v>
      </c>
      <c r="B63" s="14" t="s">
        <v>68</v>
      </c>
      <c r="C63" s="24">
        <v>24483.4</v>
      </c>
      <c r="D63" s="24">
        <v>22301.88</v>
      </c>
      <c r="E63" s="24">
        <f t="shared" si="0"/>
        <v>91.089799619333917</v>
      </c>
    </row>
    <row r="64" spans="1:5" x14ac:dyDescent="0.25">
      <c r="A64" s="14" t="s">
        <v>190</v>
      </c>
      <c r="B64" s="14" t="s">
        <v>70</v>
      </c>
      <c r="C64" s="24">
        <f>C66+C67</f>
        <v>285379.3</v>
      </c>
      <c r="D64" s="24">
        <f t="shared" ref="D64" si="23">D66+D67</f>
        <v>263004.09000000003</v>
      </c>
      <c r="E64" s="24">
        <f t="shared" si="0"/>
        <v>92.15948388688318</v>
      </c>
    </row>
    <row r="65" spans="1:5" x14ac:dyDescent="0.25">
      <c r="A65" s="14" t="s">
        <v>191</v>
      </c>
      <c r="B65" s="14" t="s">
        <v>71</v>
      </c>
      <c r="C65" s="24">
        <f>C66</f>
        <v>17139.5</v>
      </c>
      <c r="D65" s="24">
        <f t="shared" ref="D65" si="24">D66</f>
        <v>19128.580000000002</v>
      </c>
      <c r="E65" s="24">
        <f t="shared" si="0"/>
        <v>111.60523935937456</v>
      </c>
    </row>
    <row r="66" spans="1:5" x14ac:dyDescent="0.25">
      <c r="A66" s="14" t="s">
        <v>72</v>
      </c>
      <c r="B66" s="14" t="s">
        <v>71</v>
      </c>
      <c r="C66" s="24">
        <v>17139.5</v>
      </c>
      <c r="D66" s="24">
        <v>19128.580000000002</v>
      </c>
      <c r="E66" s="24">
        <f t="shared" si="0"/>
        <v>111.60523935937456</v>
      </c>
    </row>
    <row r="67" spans="1:5" x14ac:dyDescent="0.25">
      <c r="A67" s="14" t="s">
        <v>192</v>
      </c>
      <c r="B67" s="10" t="s">
        <v>193</v>
      </c>
      <c r="C67" s="24">
        <f>C68</f>
        <v>268239.8</v>
      </c>
      <c r="D67" s="24">
        <f t="shared" ref="D67" si="25">D68</f>
        <v>243875.51</v>
      </c>
      <c r="E67" s="24">
        <f t="shared" si="0"/>
        <v>90.916974289423123</v>
      </c>
    </row>
    <row r="68" spans="1:5" x14ac:dyDescent="0.25">
      <c r="A68" s="14" t="s">
        <v>194</v>
      </c>
      <c r="B68" s="10" t="s">
        <v>193</v>
      </c>
      <c r="C68" s="24">
        <v>268239.8</v>
      </c>
      <c r="D68" s="24">
        <v>243875.51</v>
      </c>
      <c r="E68" s="24">
        <f t="shared" si="0"/>
        <v>90.916974289423123</v>
      </c>
    </row>
    <row r="69" spans="1:5" s="4" customFormat="1" ht="28.5" x14ac:dyDescent="0.2">
      <c r="A69" s="15" t="s">
        <v>73</v>
      </c>
      <c r="B69" s="15" t="s">
        <v>214</v>
      </c>
      <c r="C69" s="23">
        <f>C70+C73</f>
        <v>9287027.4699999988</v>
      </c>
      <c r="D69" s="23">
        <f t="shared" ref="D69" si="26">D70+D73</f>
        <v>6997279.2800000003</v>
      </c>
      <c r="E69" s="23">
        <f t="shared" si="0"/>
        <v>75.344660092838083</v>
      </c>
    </row>
    <row r="70" spans="1:5" x14ac:dyDescent="0.25">
      <c r="A70" s="8" t="s">
        <v>74</v>
      </c>
      <c r="B70" s="14" t="s">
        <v>75</v>
      </c>
      <c r="C70" s="24">
        <f>C71</f>
        <v>280000</v>
      </c>
      <c r="D70" s="24">
        <f t="shared" ref="D70:D71" si="27">D71</f>
        <v>322289.15999999997</v>
      </c>
      <c r="E70" s="24">
        <f t="shared" si="0"/>
        <v>115.10327142857142</v>
      </c>
    </row>
    <row r="71" spans="1:5" x14ac:dyDescent="0.25">
      <c r="A71" s="14" t="s">
        <v>76</v>
      </c>
      <c r="B71" s="14" t="s">
        <v>77</v>
      </c>
      <c r="C71" s="24">
        <f>C72</f>
        <v>280000</v>
      </c>
      <c r="D71" s="24">
        <f t="shared" si="27"/>
        <v>322289.15999999997</v>
      </c>
      <c r="E71" s="24">
        <f t="shared" ref="E71:E164" si="28">D71/C71*100</f>
        <v>115.10327142857142</v>
      </c>
    </row>
    <row r="72" spans="1:5" ht="30" x14ac:dyDescent="0.25">
      <c r="A72" s="14" t="s">
        <v>78</v>
      </c>
      <c r="B72" s="14" t="s">
        <v>79</v>
      </c>
      <c r="C72" s="24">
        <v>280000</v>
      </c>
      <c r="D72" s="24">
        <v>322289.15999999997</v>
      </c>
      <c r="E72" s="24">
        <f t="shared" si="28"/>
        <v>115.10327142857142</v>
      </c>
    </row>
    <row r="73" spans="1:5" x14ac:dyDescent="0.25">
      <c r="A73" s="14" t="s">
        <v>81</v>
      </c>
      <c r="B73" s="14" t="s">
        <v>80</v>
      </c>
      <c r="C73" s="24">
        <f>C74+C79</f>
        <v>9007027.4699999988</v>
      </c>
      <c r="D73" s="24">
        <f>D74+D79</f>
        <v>6674990.1200000001</v>
      </c>
      <c r="E73" s="24">
        <f t="shared" si="28"/>
        <v>74.108690600007705</v>
      </c>
    </row>
    <row r="74" spans="1:5" x14ac:dyDescent="0.25">
      <c r="A74" s="14" t="s">
        <v>82</v>
      </c>
      <c r="B74" s="14" t="s">
        <v>83</v>
      </c>
      <c r="C74" s="24">
        <f>C75</f>
        <v>544238</v>
      </c>
      <c r="D74" s="24">
        <f t="shared" ref="D74" si="29">D75</f>
        <v>636306.11</v>
      </c>
      <c r="E74" s="24">
        <f t="shared" si="28"/>
        <v>116.91688378981256</v>
      </c>
    </row>
    <row r="75" spans="1:5" ht="30" x14ac:dyDescent="0.25">
      <c r="A75" s="14" t="s">
        <v>146</v>
      </c>
      <c r="B75" s="14" t="s">
        <v>84</v>
      </c>
      <c r="C75" s="24">
        <f>C76+C77+C78</f>
        <v>544238</v>
      </c>
      <c r="D75" s="24">
        <f>D76+D77+D78</f>
        <v>636306.11</v>
      </c>
      <c r="E75" s="24">
        <f t="shared" si="28"/>
        <v>116.91688378981256</v>
      </c>
    </row>
    <row r="76" spans="1:5" ht="60" x14ac:dyDescent="0.25">
      <c r="A76" s="14" t="s">
        <v>147</v>
      </c>
      <c r="B76" s="14" t="s">
        <v>153</v>
      </c>
      <c r="C76" s="24">
        <v>13083</v>
      </c>
      <c r="D76" s="24">
        <v>13082.62</v>
      </c>
      <c r="E76" s="24">
        <f t="shared" si="28"/>
        <v>99.997095467400456</v>
      </c>
    </row>
    <row r="77" spans="1:5" ht="45" x14ac:dyDescent="0.25">
      <c r="A77" s="14" t="s">
        <v>148</v>
      </c>
      <c r="B77" s="14" t="s">
        <v>154</v>
      </c>
      <c r="C77" s="24">
        <v>18238</v>
      </c>
      <c r="D77" s="24">
        <v>18237.919999999998</v>
      </c>
      <c r="E77" s="24">
        <f t="shared" si="28"/>
        <v>99.999561355411771</v>
      </c>
    </row>
    <row r="78" spans="1:5" ht="45" x14ac:dyDescent="0.25">
      <c r="A78" s="14" t="s">
        <v>149</v>
      </c>
      <c r="B78" s="14" t="s">
        <v>150</v>
      </c>
      <c r="C78" s="24">
        <v>512917</v>
      </c>
      <c r="D78" s="24">
        <v>604985.56999999995</v>
      </c>
      <c r="E78" s="24">
        <f t="shared" si="28"/>
        <v>117.94999385865547</v>
      </c>
    </row>
    <row r="79" spans="1:5" x14ac:dyDescent="0.25">
      <c r="A79" s="14" t="s">
        <v>88</v>
      </c>
      <c r="B79" s="14" t="s">
        <v>85</v>
      </c>
      <c r="C79" s="24">
        <f>C80</f>
        <v>8462789.4699999988</v>
      </c>
      <c r="D79" s="24">
        <f t="shared" ref="D79" si="30">D80</f>
        <v>6038684.0099999998</v>
      </c>
      <c r="E79" s="24">
        <f t="shared" si="28"/>
        <v>71.3557158831224</v>
      </c>
    </row>
    <row r="80" spans="1:5" x14ac:dyDescent="0.25">
      <c r="A80" s="14" t="s">
        <v>195</v>
      </c>
      <c r="B80" s="14" t="s">
        <v>86</v>
      </c>
      <c r="C80" s="24">
        <f>C81+C82+C83</f>
        <v>8462789.4699999988</v>
      </c>
      <c r="D80" s="24">
        <f>D81+D82+D83</f>
        <v>6038684.0099999998</v>
      </c>
      <c r="E80" s="24">
        <f t="shared" si="28"/>
        <v>71.3557158831224</v>
      </c>
    </row>
    <row r="81" spans="1:5" x14ac:dyDescent="0.25">
      <c r="A81" s="14" t="s">
        <v>89</v>
      </c>
      <c r="B81" s="14" t="s">
        <v>86</v>
      </c>
      <c r="C81" s="24">
        <v>8116833</v>
      </c>
      <c r="D81" s="24">
        <v>5692728.1600000001</v>
      </c>
      <c r="E81" s="24">
        <f t="shared" si="28"/>
        <v>70.134843971780626</v>
      </c>
    </row>
    <row r="82" spans="1:5" ht="30" x14ac:dyDescent="0.25">
      <c r="A82" s="14" t="s">
        <v>251</v>
      </c>
      <c r="B82" s="14" t="s">
        <v>252</v>
      </c>
      <c r="C82" s="24">
        <v>9546.4699999999993</v>
      </c>
      <c r="D82" s="24">
        <v>9546.4699999999993</v>
      </c>
      <c r="E82" s="24">
        <f t="shared" si="28"/>
        <v>100</v>
      </c>
    </row>
    <row r="83" spans="1:5" ht="30" x14ac:dyDescent="0.25">
      <c r="A83" s="14" t="s">
        <v>263</v>
      </c>
      <c r="B83" s="14" t="s">
        <v>252</v>
      </c>
      <c r="C83" s="24">
        <v>336410</v>
      </c>
      <c r="D83" s="24">
        <v>336409.38</v>
      </c>
      <c r="E83" s="24">
        <f t="shared" si="28"/>
        <v>99.999815701079044</v>
      </c>
    </row>
    <row r="84" spans="1:5" s="4" customFormat="1" ht="28.5" x14ac:dyDescent="0.2">
      <c r="A84" s="15" t="s">
        <v>90</v>
      </c>
      <c r="B84" s="15" t="s">
        <v>87</v>
      </c>
      <c r="C84" s="23">
        <f>C85+C88</f>
        <v>25023622.670000002</v>
      </c>
      <c r="D84" s="23">
        <f t="shared" ref="D84" si="31">D85+D88</f>
        <v>1438197.2499999998</v>
      </c>
      <c r="E84" s="23">
        <f t="shared" si="28"/>
        <v>5.7473582820772275</v>
      </c>
    </row>
    <row r="85" spans="1:5" ht="45" x14ac:dyDescent="0.25">
      <c r="A85" s="14" t="s">
        <v>93</v>
      </c>
      <c r="B85" s="13" t="s">
        <v>91</v>
      </c>
      <c r="C85" s="24">
        <f>C86</f>
        <v>23805000</v>
      </c>
      <c r="D85" s="24">
        <f t="shared" ref="D85:D86" si="32">D86</f>
        <v>96000</v>
      </c>
      <c r="E85" s="24">
        <f t="shared" si="28"/>
        <v>0.40327662255828606</v>
      </c>
    </row>
    <row r="86" spans="1:5" ht="60" x14ac:dyDescent="0.25">
      <c r="A86" s="14" t="s">
        <v>94</v>
      </c>
      <c r="B86" s="13" t="s">
        <v>92</v>
      </c>
      <c r="C86" s="24">
        <f>C87</f>
        <v>23805000</v>
      </c>
      <c r="D86" s="24">
        <f t="shared" si="32"/>
        <v>96000</v>
      </c>
      <c r="E86" s="24">
        <f t="shared" si="28"/>
        <v>0.40327662255828606</v>
      </c>
    </row>
    <row r="87" spans="1:5" ht="60" x14ac:dyDescent="0.25">
      <c r="A87" s="14" t="s">
        <v>96</v>
      </c>
      <c r="B87" s="13" t="s">
        <v>95</v>
      </c>
      <c r="C87" s="24">
        <v>23805000</v>
      </c>
      <c r="D87" s="24">
        <v>96000</v>
      </c>
      <c r="E87" s="24">
        <f t="shared" si="28"/>
        <v>0.40327662255828606</v>
      </c>
    </row>
    <row r="88" spans="1:5" ht="30" x14ac:dyDescent="0.25">
      <c r="A88" s="14" t="s">
        <v>100</v>
      </c>
      <c r="B88" s="14" t="s">
        <v>97</v>
      </c>
      <c r="C88" s="24">
        <f>C89+C97+C94</f>
        <v>1218622.67</v>
      </c>
      <c r="D88" s="24">
        <f>D89+D97+D94</f>
        <v>1342197.2499999998</v>
      </c>
      <c r="E88" s="24">
        <f t="shared" si="28"/>
        <v>110.14051215705678</v>
      </c>
    </row>
    <row r="89" spans="1:5" x14ac:dyDescent="0.25">
      <c r="A89" s="14" t="s">
        <v>101</v>
      </c>
      <c r="B89" s="14" t="s">
        <v>98</v>
      </c>
      <c r="C89" s="24">
        <f>C90+C92</f>
        <v>668622.66999999993</v>
      </c>
      <c r="D89" s="24">
        <f t="shared" ref="D89" si="33">D90+D92</f>
        <v>672181.88</v>
      </c>
      <c r="E89" s="24">
        <f t="shared" si="28"/>
        <v>100.53231967142247</v>
      </c>
    </row>
    <row r="90" spans="1:5" ht="30" x14ac:dyDescent="0.25">
      <c r="A90" s="14" t="s">
        <v>102</v>
      </c>
      <c r="B90" s="14" t="s">
        <v>99</v>
      </c>
      <c r="C90" s="24">
        <f>C91</f>
        <v>263767.88</v>
      </c>
      <c r="D90" s="24">
        <f t="shared" ref="D90" si="34">D91</f>
        <v>171210.88</v>
      </c>
      <c r="E90" s="24">
        <f t="shared" si="28"/>
        <v>64.909677402722423</v>
      </c>
    </row>
    <row r="91" spans="1:5" ht="30" x14ac:dyDescent="0.25">
      <c r="A91" s="14" t="s">
        <v>103</v>
      </c>
      <c r="B91" s="14" t="s">
        <v>99</v>
      </c>
      <c r="C91" s="24">
        <v>263767.88</v>
      </c>
      <c r="D91" s="24">
        <v>171210.88</v>
      </c>
      <c r="E91" s="24">
        <f t="shared" si="28"/>
        <v>64.909677402722423</v>
      </c>
    </row>
    <row r="92" spans="1:5" ht="30" x14ac:dyDescent="0.25">
      <c r="A92" s="14" t="s">
        <v>105</v>
      </c>
      <c r="B92" s="14" t="s">
        <v>104</v>
      </c>
      <c r="C92" s="24">
        <f>C93</f>
        <v>404854.79</v>
      </c>
      <c r="D92" s="24">
        <f t="shared" ref="D92" si="35">D93</f>
        <v>500971</v>
      </c>
      <c r="E92" s="24">
        <f t="shared" si="28"/>
        <v>123.74090967282369</v>
      </c>
    </row>
    <row r="93" spans="1:5" ht="30" x14ac:dyDescent="0.25">
      <c r="A93" s="14" t="s">
        <v>106</v>
      </c>
      <c r="B93" s="14" t="s">
        <v>104</v>
      </c>
      <c r="C93" s="24">
        <v>404854.79</v>
      </c>
      <c r="D93" s="24">
        <v>500971</v>
      </c>
      <c r="E93" s="24">
        <f t="shared" si="28"/>
        <v>123.74090967282369</v>
      </c>
    </row>
    <row r="94" spans="1:5" ht="30" x14ac:dyDescent="0.25">
      <c r="A94" s="14" t="s">
        <v>343</v>
      </c>
      <c r="B94" s="14" t="s">
        <v>342</v>
      </c>
      <c r="C94" s="26">
        <f>C95</f>
        <v>0</v>
      </c>
      <c r="D94" s="24">
        <f t="shared" ref="D94:D95" si="36">D95</f>
        <v>65278.66</v>
      </c>
      <c r="E94" s="26">
        <v>0</v>
      </c>
    </row>
    <row r="95" spans="1:5" ht="30" x14ac:dyDescent="0.25">
      <c r="A95" s="14" t="s">
        <v>345</v>
      </c>
      <c r="B95" s="14" t="s">
        <v>344</v>
      </c>
      <c r="C95" s="26">
        <f>C96</f>
        <v>0</v>
      </c>
      <c r="D95" s="24">
        <f t="shared" si="36"/>
        <v>65278.66</v>
      </c>
      <c r="E95" s="26">
        <v>0</v>
      </c>
    </row>
    <row r="96" spans="1:5" ht="30" x14ac:dyDescent="0.25">
      <c r="A96" s="14" t="s">
        <v>346</v>
      </c>
      <c r="B96" s="14" t="s">
        <v>344</v>
      </c>
      <c r="C96" s="26">
        <v>0</v>
      </c>
      <c r="D96" s="24">
        <v>65278.66</v>
      </c>
      <c r="E96" s="26">
        <v>0</v>
      </c>
    </row>
    <row r="97" spans="1:5" ht="45" x14ac:dyDescent="0.25">
      <c r="A97" s="14" t="s">
        <v>109</v>
      </c>
      <c r="B97" s="14" t="s">
        <v>107</v>
      </c>
      <c r="C97" s="24">
        <f>C98</f>
        <v>550000</v>
      </c>
      <c r="D97" s="24">
        <f t="shared" ref="D97:D99" si="37">D98</f>
        <v>604736.71</v>
      </c>
      <c r="E97" s="24">
        <f t="shared" si="28"/>
        <v>109.95212909090908</v>
      </c>
    </row>
    <row r="98" spans="1:5" ht="45" x14ac:dyDescent="0.25">
      <c r="A98" s="14" t="s">
        <v>110</v>
      </c>
      <c r="B98" s="14" t="s">
        <v>108</v>
      </c>
      <c r="C98" s="24">
        <f>C99</f>
        <v>550000</v>
      </c>
      <c r="D98" s="24">
        <f t="shared" si="37"/>
        <v>604736.71</v>
      </c>
      <c r="E98" s="24">
        <f t="shared" si="28"/>
        <v>109.95212909090908</v>
      </c>
    </row>
    <row r="99" spans="1:5" ht="60" x14ac:dyDescent="0.25">
      <c r="A99" s="14" t="s">
        <v>237</v>
      </c>
      <c r="B99" s="13" t="s">
        <v>239</v>
      </c>
      <c r="C99" s="24">
        <f>C100</f>
        <v>550000</v>
      </c>
      <c r="D99" s="24">
        <f t="shared" si="37"/>
        <v>604736.71</v>
      </c>
      <c r="E99" s="24">
        <f t="shared" si="28"/>
        <v>109.95212909090908</v>
      </c>
    </row>
    <row r="100" spans="1:5" ht="60" x14ac:dyDescent="0.25">
      <c r="A100" s="14" t="s">
        <v>238</v>
      </c>
      <c r="B100" s="13" t="s">
        <v>239</v>
      </c>
      <c r="C100" s="24">
        <v>550000</v>
      </c>
      <c r="D100" s="24">
        <v>604736.71</v>
      </c>
      <c r="E100" s="24">
        <f t="shared" si="28"/>
        <v>109.95212909090908</v>
      </c>
    </row>
    <row r="101" spans="1:5" s="4" customFormat="1" ht="28.5" x14ac:dyDescent="0.2">
      <c r="A101" s="15" t="s">
        <v>111</v>
      </c>
      <c r="B101" s="15" t="s">
        <v>112</v>
      </c>
      <c r="C101" s="23">
        <f>C102+C128</f>
        <v>506508.64</v>
      </c>
      <c r="D101" s="23">
        <f>D102+D128</f>
        <v>729478.49</v>
      </c>
      <c r="E101" s="23">
        <f t="shared" si="28"/>
        <v>144.02093713544551</v>
      </c>
    </row>
    <row r="102" spans="1:5" ht="30" x14ac:dyDescent="0.25">
      <c r="A102" s="14" t="s">
        <v>224</v>
      </c>
      <c r="B102" s="14" t="s">
        <v>222</v>
      </c>
      <c r="C102" s="24">
        <f>C103+C106+C124+C110+C116+C121</f>
        <v>50000</v>
      </c>
      <c r="D102" s="24">
        <f>D103+D106+D124+D110+D116+D121+D119</f>
        <v>24948.34</v>
      </c>
      <c r="E102" s="24">
        <f t="shared" si="28"/>
        <v>49.896679999999996</v>
      </c>
    </row>
    <row r="103" spans="1:5" ht="45" x14ac:dyDescent="0.25">
      <c r="A103" s="14" t="s">
        <v>223</v>
      </c>
      <c r="B103" s="14" t="s">
        <v>356</v>
      </c>
      <c r="C103" s="24">
        <f>C104</f>
        <v>7000</v>
      </c>
      <c r="D103" s="24">
        <f t="shared" ref="D103" si="38">D104</f>
        <v>3959.7</v>
      </c>
      <c r="E103" s="24">
        <f t="shared" si="28"/>
        <v>56.567142857142848</v>
      </c>
    </row>
    <row r="104" spans="1:5" ht="45" x14ac:dyDescent="0.25">
      <c r="A104" s="14" t="s">
        <v>225</v>
      </c>
      <c r="B104" s="13" t="s">
        <v>353</v>
      </c>
      <c r="C104" s="24">
        <f>C105</f>
        <v>7000</v>
      </c>
      <c r="D104" s="24">
        <f t="shared" ref="D104" si="39">D105</f>
        <v>3959.7</v>
      </c>
      <c r="E104" s="24">
        <f t="shared" si="28"/>
        <v>56.567142857142848</v>
      </c>
    </row>
    <row r="105" spans="1:5" ht="45" x14ac:dyDescent="0.25">
      <c r="A105" s="14" t="s">
        <v>226</v>
      </c>
      <c r="B105" s="13" t="s">
        <v>353</v>
      </c>
      <c r="C105" s="24">
        <v>7000</v>
      </c>
      <c r="D105" s="24">
        <v>3959.7</v>
      </c>
      <c r="E105" s="24">
        <f t="shared" si="28"/>
        <v>56.567142857142848</v>
      </c>
    </row>
    <row r="106" spans="1:5" ht="45" x14ac:dyDescent="0.25">
      <c r="A106" s="14" t="s">
        <v>228</v>
      </c>
      <c r="B106" s="13" t="s">
        <v>354</v>
      </c>
      <c r="C106" s="24">
        <f>C107</f>
        <v>5000</v>
      </c>
      <c r="D106" s="24">
        <f t="shared" ref="D106" si="40">D107</f>
        <v>9737.4599999999991</v>
      </c>
      <c r="E106" s="24">
        <f t="shared" si="28"/>
        <v>194.74919999999997</v>
      </c>
    </row>
    <row r="107" spans="1:5" ht="60" x14ac:dyDescent="0.25">
      <c r="A107" s="14" t="s">
        <v>227</v>
      </c>
      <c r="B107" s="13" t="s">
        <v>355</v>
      </c>
      <c r="C107" s="24">
        <f>C108</f>
        <v>5000</v>
      </c>
      <c r="D107" s="24">
        <f>D108+D109</f>
        <v>9737.4599999999991</v>
      </c>
      <c r="E107" s="24">
        <f t="shared" si="28"/>
        <v>194.74919999999997</v>
      </c>
    </row>
    <row r="108" spans="1:5" ht="60" x14ac:dyDescent="0.25">
      <c r="A108" s="14" t="s">
        <v>229</v>
      </c>
      <c r="B108" s="13" t="s">
        <v>355</v>
      </c>
      <c r="C108" s="24">
        <v>5000</v>
      </c>
      <c r="D108" s="24">
        <v>750</v>
      </c>
      <c r="E108" s="24">
        <f t="shared" si="28"/>
        <v>15</v>
      </c>
    </row>
    <row r="109" spans="1:5" ht="60" x14ac:dyDescent="0.25">
      <c r="A109" s="14" t="s">
        <v>300</v>
      </c>
      <c r="B109" s="13" t="s">
        <v>355</v>
      </c>
      <c r="C109" s="26">
        <v>0</v>
      </c>
      <c r="D109" s="24">
        <v>8987.4599999999991</v>
      </c>
      <c r="E109" s="24">
        <v>0</v>
      </c>
    </row>
    <row r="110" spans="1:5" ht="45" x14ac:dyDescent="0.25">
      <c r="A110" s="14" t="s">
        <v>275</v>
      </c>
      <c r="B110" s="13" t="s">
        <v>278</v>
      </c>
      <c r="C110" s="26">
        <f>C111+C114</f>
        <v>30000</v>
      </c>
      <c r="D110" s="26">
        <f>D111+D114</f>
        <v>5991.18</v>
      </c>
      <c r="E110" s="24">
        <f t="shared" si="28"/>
        <v>19.970600000000001</v>
      </c>
    </row>
    <row r="111" spans="1:5" ht="60" x14ac:dyDescent="0.25">
      <c r="A111" s="14" t="s">
        <v>276</v>
      </c>
      <c r="B111" s="13" t="s">
        <v>279</v>
      </c>
      <c r="C111" s="26">
        <f>C112+C113</f>
        <v>0</v>
      </c>
      <c r="D111" s="24">
        <f>D112+D113</f>
        <v>991.18000000000006</v>
      </c>
      <c r="E111" s="26">
        <v>0</v>
      </c>
    </row>
    <row r="112" spans="1:5" ht="60" x14ac:dyDescent="0.25">
      <c r="A112" s="14" t="s">
        <v>277</v>
      </c>
      <c r="B112" s="13" t="s">
        <v>279</v>
      </c>
      <c r="C112" s="26">
        <v>0</v>
      </c>
      <c r="D112" s="24">
        <v>491.18</v>
      </c>
      <c r="E112" s="26">
        <v>0</v>
      </c>
    </row>
    <row r="113" spans="1:5" ht="60" x14ac:dyDescent="0.25">
      <c r="A113" s="14" t="s">
        <v>339</v>
      </c>
      <c r="B113" s="13" t="s">
        <v>279</v>
      </c>
      <c r="C113" s="26">
        <v>0</v>
      </c>
      <c r="D113" s="24">
        <v>500</v>
      </c>
      <c r="E113" s="26">
        <v>0</v>
      </c>
    </row>
    <row r="114" spans="1:5" ht="45" x14ac:dyDescent="0.25">
      <c r="A114" s="14" t="s">
        <v>350</v>
      </c>
      <c r="B114" s="13" t="s">
        <v>349</v>
      </c>
      <c r="C114" s="26">
        <f>C115</f>
        <v>30000</v>
      </c>
      <c r="D114" s="26">
        <f>D115</f>
        <v>5000</v>
      </c>
      <c r="E114" s="24">
        <f t="shared" si="28"/>
        <v>16.666666666666664</v>
      </c>
    </row>
    <row r="115" spans="1:5" ht="45" x14ac:dyDescent="0.25">
      <c r="A115" s="14" t="s">
        <v>351</v>
      </c>
      <c r="B115" s="13" t="s">
        <v>349</v>
      </c>
      <c r="C115" s="26">
        <v>30000</v>
      </c>
      <c r="D115" s="24">
        <v>5000</v>
      </c>
      <c r="E115" s="24">
        <f t="shared" si="28"/>
        <v>16.666666666666664</v>
      </c>
    </row>
    <row r="116" spans="1:5" ht="45" x14ac:dyDescent="0.25">
      <c r="A116" s="14" t="s">
        <v>304</v>
      </c>
      <c r="B116" s="13" t="s">
        <v>303</v>
      </c>
      <c r="C116" s="26">
        <f>C117</f>
        <v>0</v>
      </c>
      <c r="D116" s="24">
        <f>D117</f>
        <v>1750</v>
      </c>
      <c r="E116" s="26">
        <v>0</v>
      </c>
    </row>
    <row r="117" spans="1:5" ht="60" x14ac:dyDescent="0.25">
      <c r="A117" s="14" t="s">
        <v>305</v>
      </c>
      <c r="B117" s="13" t="s">
        <v>307</v>
      </c>
      <c r="C117" s="26">
        <f>C118</f>
        <v>0</v>
      </c>
      <c r="D117" s="24">
        <f>D118</f>
        <v>1750</v>
      </c>
      <c r="E117" s="26">
        <v>0</v>
      </c>
    </row>
    <row r="118" spans="1:5" ht="60" x14ac:dyDescent="0.25">
      <c r="A118" s="14" t="s">
        <v>306</v>
      </c>
      <c r="B118" s="13" t="s">
        <v>307</v>
      </c>
      <c r="C118" s="26">
        <v>0</v>
      </c>
      <c r="D118" s="24">
        <v>1750</v>
      </c>
      <c r="E118" s="26">
        <v>0</v>
      </c>
    </row>
    <row r="119" spans="1:5" ht="60" x14ac:dyDescent="0.25">
      <c r="A119" s="14" t="s">
        <v>315</v>
      </c>
      <c r="B119" s="13" t="s">
        <v>326</v>
      </c>
      <c r="C119" s="26">
        <f>C120</f>
        <v>0</v>
      </c>
      <c r="D119" s="24">
        <f>D120</f>
        <v>500</v>
      </c>
      <c r="E119" s="26">
        <v>0</v>
      </c>
    </row>
    <row r="120" spans="1:5" ht="60" x14ac:dyDescent="0.25">
      <c r="A120" s="14" t="s">
        <v>316</v>
      </c>
      <c r="B120" s="13" t="s">
        <v>326</v>
      </c>
      <c r="C120" s="26">
        <v>0</v>
      </c>
      <c r="D120" s="24">
        <v>500</v>
      </c>
      <c r="E120" s="26">
        <v>0</v>
      </c>
    </row>
    <row r="121" spans="1:5" ht="30" x14ac:dyDescent="0.25">
      <c r="A121" s="14" t="s">
        <v>309</v>
      </c>
      <c r="B121" s="13" t="s">
        <v>308</v>
      </c>
      <c r="C121" s="26">
        <f>C122</f>
        <v>0</v>
      </c>
      <c r="D121" s="24">
        <f>D122</f>
        <v>500</v>
      </c>
      <c r="E121" s="26">
        <v>0</v>
      </c>
    </row>
    <row r="122" spans="1:5" ht="45" x14ac:dyDescent="0.25">
      <c r="A122" s="14" t="s">
        <v>310</v>
      </c>
      <c r="B122" s="13" t="s">
        <v>312</v>
      </c>
      <c r="C122" s="26">
        <f>C123</f>
        <v>0</v>
      </c>
      <c r="D122" s="24">
        <f>D123</f>
        <v>500</v>
      </c>
      <c r="E122" s="26">
        <v>0</v>
      </c>
    </row>
    <row r="123" spans="1:5" ht="45" x14ac:dyDescent="0.25">
      <c r="A123" s="14" t="s">
        <v>311</v>
      </c>
      <c r="B123" s="13" t="s">
        <v>312</v>
      </c>
      <c r="C123" s="26">
        <v>0</v>
      </c>
      <c r="D123" s="24">
        <v>500</v>
      </c>
      <c r="E123" s="26">
        <v>0</v>
      </c>
    </row>
    <row r="124" spans="1:5" ht="45" x14ac:dyDescent="0.25">
      <c r="A124" s="14" t="s">
        <v>230</v>
      </c>
      <c r="B124" s="13" t="s">
        <v>231</v>
      </c>
      <c r="C124" s="26">
        <f>C125</f>
        <v>8000</v>
      </c>
      <c r="D124" s="24">
        <f t="shared" ref="D124" si="41">D125</f>
        <v>2510</v>
      </c>
      <c r="E124" s="24">
        <f t="shared" si="28"/>
        <v>31.374999999999996</v>
      </c>
    </row>
    <row r="125" spans="1:5" ht="60" x14ac:dyDescent="0.25">
      <c r="A125" s="14" t="s">
        <v>232</v>
      </c>
      <c r="B125" s="13" t="s">
        <v>352</v>
      </c>
      <c r="C125" s="26">
        <f>C126+C127</f>
        <v>8000</v>
      </c>
      <c r="D125" s="24">
        <f>D126+D127</f>
        <v>2510</v>
      </c>
      <c r="E125" s="24">
        <f t="shared" si="28"/>
        <v>31.374999999999996</v>
      </c>
    </row>
    <row r="126" spans="1:5" ht="60" x14ac:dyDescent="0.25">
      <c r="A126" s="14" t="s">
        <v>233</v>
      </c>
      <c r="B126" s="13" t="s">
        <v>352</v>
      </c>
      <c r="C126" s="26">
        <v>8000</v>
      </c>
      <c r="D126" s="24">
        <v>500</v>
      </c>
      <c r="E126" s="24">
        <f t="shared" si="28"/>
        <v>6.25</v>
      </c>
    </row>
    <row r="127" spans="1:5" ht="60" x14ac:dyDescent="0.25">
      <c r="A127" s="14" t="s">
        <v>280</v>
      </c>
      <c r="B127" s="13" t="s">
        <v>352</v>
      </c>
      <c r="C127" s="26">
        <v>0</v>
      </c>
      <c r="D127" s="24">
        <v>2010</v>
      </c>
      <c r="E127" s="26">
        <v>0</v>
      </c>
    </row>
    <row r="128" spans="1:5" x14ac:dyDescent="0.25">
      <c r="A128" s="14" t="s">
        <v>216</v>
      </c>
      <c r="B128" s="14" t="s">
        <v>215</v>
      </c>
      <c r="C128" s="26">
        <f>C129+C132+C136</f>
        <v>456508.64</v>
      </c>
      <c r="D128" s="24">
        <f>D129+D132+D136</f>
        <v>704530.15</v>
      </c>
      <c r="E128" s="24">
        <f t="shared" si="28"/>
        <v>154.33008014919497</v>
      </c>
    </row>
    <row r="129" spans="1:5" ht="60" x14ac:dyDescent="0.25">
      <c r="A129" s="14" t="s">
        <v>217</v>
      </c>
      <c r="B129" s="13" t="s">
        <v>218</v>
      </c>
      <c r="C129" s="26">
        <f>C130</f>
        <v>91310</v>
      </c>
      <c r="D129" s="24">
        <f t="shared" ref="D129:D130" si="42">D130</f>
        <v>27110</v>
      </c>
      <c r="E129" s="24">
        <f t="shared" si="28"/>
        <v>29.690066805388238</v>
      </c>
    </row>
    <row r="130" spans="1:5" ht="45" x14ac:dyDescent="0.25">
      <c r="A130" s="16" t="s">
        <v>220</v>
      </c>
      <c r="B130" s="14" t="s">
        <v>219</v>
      </c>
      <c r="C130" s="26">
        <f>C131</f>
        <v>91310</v>
      </c>
      <c r="D130" s="24">
        <f t="shared" si="42"/>
        <v>27110</v>
      </c>
      <c r="E130" s="24">
        <f t="shared" si="28"/>
        <v>29.690066805388238</v>
      </c>
    </row>
    <row r="131" spans="1:5" ht="45" x14ac:dyDescent="0.25">
      <c r="A131" s="16" t="s">
        <v>221</v>
      </c>
      <c r="B131" s="14" t="s">
        <v>219</v>
      </c>
      <c r="C131" s="26">
        <v>91310</v>
      </c>
      <c r="D131" s="24">
        <v>27110</v>
      </c>
      <c r="E131" s="24">
        <f>D131/C131*100</f>
        <v>29.690066805388238</v>
      </c>
    </row>
    <row r="132" spans="1:5" ht="30" x14ac:dyDescent="0.25">
      <c r="A132" s="16" t="s">
        <v>240</v>
      </c>
      <c r="B132" s="14" t="s">
        <v>241</v>
      </c>
      <c r="C132" s="26">
        <f>C133</f>
        <v>81094.210000000006</v>
      </c>
      <c r="D132" s="26">
        <f>D133</f>
        <v>410734.26</v>
      </c>
      <c r="E132" s="24">
        <f>D132/C132*100</f>
        <v>506.49024141180979</v>
      </c>
    </row>
    <row r="133" spans="1:5" ht="90" x14ac:dyDescent="0.25">
      <c r="A133" s="16" t="s">
        <v>242</v>
      </c>
      <c r="B133" s="13" t="s">
        <v>243</v>
      </c>
      <c r="C133" s="26">
        <f>C134+C135</f>
        <v>81094.210000000006</v>
      </c>
      <c r="D133" s="24">
        <f>D134+D135</f>
        <v>410734.26</v>
      </c>
      <c r="E133" s="24">
        <f>D133/C133*100</f>
        <v>506.49024141180979</v>
      </c>
    </row>
    <row r="134" spans="1:5" ht="90" x14ac:dyDescent="0.25">
      <c r="A134" s="16" t="s">
        <v>244</v>
      </c>
      <c r="B134" s="13" t="s">
        <v>243</v>
      </c>
      <c r="C134" s="26">
        <v>66094.210000000006</v>
      </c>
      <c r="D134" s="24">
        <v>388829.29</v>
      </c>
      <c r="E134" s="24">
        <f t="shared" ref="E134:E144" si="43">D134/C134*100</f>
        <v>588.29554056247878</v>
      </c>
    </row>
    <row r="135" spans="1:5" ht="90" x14ac:dyDescent="0.25">
      <c r="A135" s="16" t="s">
        <v>340</v>
      </c>
      <c r="B135" s="13" t="s">
        <v>243</v>
      </c>
      <c r="C135" s="26">
        <v>15000</v>
      </c>
      <c r="D135" s="24">
        <v>21904.97</v>
      </c>
      <c r="E135" s="24">
        <f t="shared" si="43"/>
        <v>146.03313333333335</v>
      </c>
    </row>
    <row r="136" spans="1:5" ht="45" x14ac:dyDescent="0.25">
      <c r="A136" s="16" t="s">
        <v>245</v>
      </c>
      <c r="B136" s="13" t="s">
        <v>327</v>
      </c>
      <c r="C136" s="26">
        <f>C138+C143+C139+C140+C141+C142+C137</f>
        <v>284104.43</v>
      </c>
      <c r="D136" s="26">
        <f>D138+D143+D139+D140+D141+D142+D137</f>
        <v>266685.89</v>
      </c>
      <c r="E136" s="24">
        <f t="shared" si="43"/>
        <v>93.86896571799322</v>
      </c>
    </row>
    <row r="137" spans="1:5" ht="45" x14ac:dyDescent="0.25">
      <c r="A137" s="16" t="s">
        <v>347</v>
      </c>
      <c r="B137" s="13" t="s">
        <v>327</v>
      </c>
      <c r="C137" s="26">
        <v>0</v>
      </c>
      <c r="D137" s="24">
        <v>10000</v>
      </c>
      <c r="E137" s="24"/>
    </row>
    <row r="138" spans="1:5" ht="45" x14ac:dyDescent="0.25">
      <c r="A138" s="16" t="s">
        <v>246</v>
      </c>
      <c r="B138" s="13" t="s">
        <v>327</v>
      </c>
      <c r="C138" s="26">
        <v>199104.43</v>
      </c>
      <c r="D138" s="24">
        <v>203180.87</v>
      </c>
      <c r="E138" s="24">
        <f t="shared" si="43"/>
        <v>102.04738789588961</v>
      </c>
    </row>
    <row r="139" spans="1:5" ht="45" x14ac:dyDescent="0.25">
      <c r="A139" s="16" t="s">
        <v>255</v>
      </c>
      <c r="B139" s="13" t="s">
        <v>327</v>
      </c>
      <c r="C139" s="26">
        <v>0</v>
      </c>
      <c r="D139" s="24">
        <v>3000</v>
      </c>
      <c r="E139" s="26">
        <v>0</v>
      </c>
    </row>
    <row r="140" spans="1:5" ht="45" x14ac:dyDescent="0.25">
      <c r="A140" s="16" t="s">
        <v>256</v>
      </c>
      <c r="B140" s="13" t="s">
        <v>327</v>
      </c>
      <c r="C140" s="26">
        <v>80000</v>
      </c>
      <c r="D140" s="24">
        <v>49031.59</v>
      </c>
      <c r="E140" s="24">
        <f t="shared" si="43"/>
        <v>61.289487499999993</v>
      </c>
    </row>
    <row r="141" spans="1:5" ht="45" x14ac:dyDescent="0.25">
      <c r="A141" s="16" t="s">
        <v>281</v>
      </c>
      <c r="B141" s="13" t="s">
        <v>327</v>
      </c>
      <c r="C141" s="26">
        <v>0</v>
      </c>
      <c r="D141" s="24">
        <v>1000</v>
      </c>
      <c r="E141" s="26">
        <v>0</v>
      </c>
    </row>
    <row r="142" spans="1:5" ht="90" x14ac:dyDescent="0.25">
      <c r="A142" s="16" t="s">
        <v>313</v>
      </c>
      <c r="B142" s="13" t="s">
        <v>314</v>
      </c>
      <c r="C142" s="24">
        <v>5000</v>
      </c>
      <c r="D142" s="24">
        <v>3273.41</v>
      </c>
      <c r="E142" s="24">
        <f t="shared" si="43"/>
        <v>65.468199999999996</v>
      </c>
    </row>
    <row r="143" spans="1:5" ht="45" x14ac:dyDescent="0.25">
      <c r="A143" s="16" t="s">
        <v>247</v>
      </c>
      <c r="B143" s="13" t="s">
        <v>328</v>
      </c>
      <c r="C143" s="27">
        <v>0</v>
      </c>
      <c r="D143" s="24">
        <v>-2799.98</v>
      </c>
      <c r="E143" s="26">
        <v>0</v>
      </c>
    </row>
    <row r="144" spans="1:5" s="4" customFormat="1" ht="29.25" x14ac:dyDescent="0.25">
      <c r="A144" s="15" t="s">
        <v>115</v>
      </c>
      <c r="B144" s="15" t="s">
        <v>113</v>
      </c>
      <c r="C144" s="23">
        <f>C150+C145</f>
        <v>20000</v>
      </c>
      <c r="D144" s="23">
        <f>D150+D145</f>
        <v>23188.52</v>
      </c>
      <c r="E144" s="24">
        <f t="shared" si="43"/>
        <v>115.94260000000001</v>
      </c>
    </row>
    <row r="145" spans="1:5" x14ac:dyDescent="0.25">
      <c r="A145" s="14" t="s">
        <v>257</v>
      </c>
      <c r="B145" s="14" t="s">
        <v>260</v>
      </c>
      <c r="C145" s="26">
        <f>C146</f>
        <v>0</v>
      </c>
      <c r="D145" s="26">
        <f>D146</f>
        <v>1.1399999999999999</v>
      </c>
      <c r="E145" s="26">
        <v>0</v>
      </c>
    </row>
    <row r="146" spans="1:5" x14ac:dyDescent="0.25">
      <c r="A146" s="14" t="s">
        <v>258</v>
      </c>
      <c r="B146" s="14" t="s">
        <v>261</v>
      </c>
      <c r="C146" s="26">
        <f>C147+C148</f>
        <v>0</v>
      </c>
      <c r="D146" s="26">
        <f>D147+D148</f>
        <v>1.1399999999999999</v>
      </c>
      <c r="E146" s="26">
        <v>0</v>
      </c>
    </row>
    <row r="147" spans="1:5" x14ac:dyDescent="0.25">
      <c r="A147" s="14" t="s">
        <v>259</v>
      </c>
      <c r="B147" s="14" t="s">
        <v>261</v>
      </c>
      <c r="C147" s="26">
        <v>0</v>
      </c>
      <c r="D147" s="26">
        <v>1.1399999999999999</v>
      </c>
      <c r="E147" s="26">
        <v>0</v>
      </c>
    </row>
    <row r="148" spans="1:5" x14ac:dyDescent="0.25">
      <c r="A148" s="14" t="s">
        <v>262</v>
      </c>
      <c r="B148" s="14" t="s">
        <v>261</v>
      </c>
      <c r="C148" s="28">
        <v>0</v>
      </c>
      <c r="D148" s="26">
        <v>0</v>
      </c>
      <c r="E148" s="26">
        <v>0</v>
      </c>
    </row>
    <row r="149" spans="1:5" x14ac:dyDescent="0.25">
      <c r="A149" s="14" t="s">
        <v>264</v>
      </c>
      <c r="B149" s="14" t="s">
        <v>261</v>
      </c>
      <c r="C149" s="28">
        <v>0</v>
      </c>
      <c r="D149" s="26">
        <v>0</v>
      </c>
      <c r="E149" s="26">
        <v>0</v>
      </c>
    </row>
    <row r="150" spans="1:5" x14ac:dyDescent="0.25">
      <c r="A150" s="14" t="s">
        <v>116</v>
      </c>
      <c r="B150" s="14" t="s">
        <v>113</v>
      </c>
      <c r="C150" s="24">
        <f>C151</f>
        <v>20000</v>
      </c>
      <c r="D150" s="24">
        <f t="shared" ref="D150:D152" si="44">D151</f>
        <v>23187.38</v>
      </c>
      <c r="E150" s="26">
        <v>0</v>
      </c>
    </row>
    <row r="151" spans="1:5" x14ac:dyDescent="0.25">
      <c r="A151" s="14" t="s">
        <v>117</v>
      </c>
      <c r="B151" s="14" t="s">
        <v>114</v>
      </c>
      <c r="C151" s="24">
        <f>C152</f>
        <v>20000</v>
      </c>
      <c r="D151" s="24">
        <f t="shared" si="44"/>
        <v>23187.38</v>
      </c>
      <c r="E151" s="24">
        <f t="shared" si="28"/>
        <v>115.93690000000001</v>
      </c>
    </row>
    <row r="152" spans="1:5" x14ac:dyDescent="0.25">
      <c r="A152" s="14" t="s">
        <v>118</v>
      </c>
      <c r="B152" s="14" t="s">
        <v>114</v>
      </c>
      <c r="C152" s="24">
        <f>C153</f>
        <v>20000</v>
      </c>
      <c r="D152" s="24">
        <f t="shared" si="44"/>
        <v>23187.38</v>
      </c>
      <c r="E152" s="24">
        <f t="shared" si="28"/>
        <v>115.93690000000001</v>
      </c>
    </row>
    <row r="153" spans="1:5" ht="30" x14ac:dyDescent="0.25">
      <c r="A153" s="14" t="s">
        <v>144</v>
      </c>
      <c r="B153" s="14" t="s">
        <v>145</v>
      </c>
      <c r="C153" s="24">
        <v>20000</v>
      </c>
      <c r="D153" s="24">
        <v>23187.38</v>
      </c>
      <c r="E153" s="24">
        <f t="shared" si="28"/>
        <v>115.93690000000001</v>
      </c>
    </row>
    <row r="154" spans="1:5" s="4" customFormat="1" ht="29.25" x14ac:dyDescent="0.25">
      <c r="A154" s="15" t="s">
        <v>119</v>
      </c>
      <c r="B154" s="15" t="s">
        <v>120</v>
      </c>
      <c r="C154" s="23">
        <f>C156+C163+C196+C219+C226+C230</f>
        <v>232682334.26999998</v>
      </c>
      <c r="D154" s="23">
        <f>D156+D163+D196+D219+D226+D230</f>
        <v>231113736.22999999</v>
      </c>
      <c r="E154" s="24">
        <f t="shared" si="28"/>
        <v>99.325862857220685</v>
      </c>
    </row>
    <row r="155" spans="1:5" x14ac:dyDescent="0.25">
      <c r="A155" s="14" t="s">
        <v>121</v>
      </c>
      <c r="B155" s="14" t="s">
        <v>122</v>
      </c>
      <c r="C155" s="24">
        <f>C156+C163+C196+C219</f>
        <v>232926216.13</v>
      </c>
      <c r="D155" s="24">
        <f>D156+D163+D196+D219</f>
        <v>231332618.09</v>
      </c>
      <c r="E155" s="24">
        <f t="shared" si="28"/>
        <v>99.315835689740226</v>
      </c>
    </row>
    <row r="156" spans="1:5" x14ac:dyDescent="0.25">
      <c r="A156" s="14" t="s">
        <v>155</v>
      </c>
      <c r="B156" s="14" t="s">
        <v>123</v>
      </c>
      <c r="C156" s="24">
        <f>C157+C161</f>
        <v>105193773</v>
      </c>
      <c r="D156" s="24">
        <f t="shared" ref="D156" si="45">D157+D161</f>
        <v>105193773</v>
      </c>
      <c r="E156" s="24">
        <f t="shared" si="28"/>
        <v>100</v>
      </c>
    </row>
    <row r="157" spans="1:5" x14ac:dyDescent="0.25">
      <c r="A157" s="14" t="s">
        <v>156</v>
      </c>
      <c r="B157" s="14" t="s">
        <v>124</v>
      </c>
      <c r="C157" s="24">
        <f>C158</f>
        <v>89191500</v>
      </c>
      <c r="D157" s="24">
        <f t="shared" ref="D157" si="46">D158</f>
        <v>89191500</v>
      </c>
      <c r="E157" s="24">
        <f t="shared" si="28"/>
        <v>100</v>
      </c>
    </row>
    <row r="158" spans="1:5" x14ac:dyDescent="0.25">
      <c r="A158" s="14" t="s">
        <v>157</v>
      </c>
      <c r="B158" s="14" t="s">
        <v>234</v>
      </c>
      <c r="C158" s="24">
        <f>C159</f>
        <v>89191500</v>
      </c>
      <c r="D158" s="24">
        <f t="shared" ref="D158" si="47">D159</f>
        <v>89191500</v>
      </c>
      <c r="E158" s="24">
        <f t="shared" si="28"/>
        <v>100</v>
      </c>
    </row>
    <row r="159" spans="1:5" x14ac:dyDescent="0.25">
      <c r="A159" s="14" t="s">
        <v>158</v>
      </c>
      <c r="B159" s="14" t="s">
        <v>235</v>
      </c>
      <c r="C159" s="24">
        <v>89191500</v>
      </c>
      <c r="D159" s="24">
        <v>89191500</v>
      </c>
      <c r="E159" s="24">
        <f t="shared" si="28"/>
        <v>100</v>
      </c>
    </row>
    <row r="160" spans="1:5" x14ac:dyDescent="0.25">
      <c r="A160" s="14" t="s">
        <v>196</v>
      </c>
      <c r="B160" s="10" t="s">
        <v>197</v>
      </c>
      <c r="C160" s="24">
        <f>C161</f>
        <v>16002273</v>
      </c>
      <c r="D160" s="24">
        <f t="shared" ref="D160:D161" si="48">D161</f>
        <v>16002273</v>
      </c>
      <c r="E160" s="24">
        <f t="shared" si="28"/>
        <v>100</v>
      </c>
    </row>
    <row r="161" spans="1:5" ht="30" x14ac:dyDescent="0.25">
      <c r="A161" s="14" t="s">
        <v>198</v>
      </c>
      <c r="B161" s="10" t="s">
        <v>199</v>
      </c>
      <c r="C161" s="24">
        <f>C162</f>
        <v>16002273</v>
      </c>
      <c r="D161" s="24">
        <f t="shared" si="48"/>
        <v>16002273</v>
      </c>
      <c r="E161" s="24">
        <f t="shared" si="28"/>
        <v>100</v>
      </c>
    </row>
    <row r="162" spans="1:5" ht="30" x14ac:dyDescent="0.25">
      <c r="A162" s="14" t="s">
        <v>200</v>
      </c>
      <c r="B162" s="10" t="s">
        <v>199</v>
      </c>
      <c r="C162" s="24">
        <v>16002273</v>
      </c>
      <c r="D162" s="24">
        <v>16002273</v>
      </c>
      <c r="E162" s="24">
        <f t="shared" si="28"/>
        <v>100</v>
      </c>
    </row>
    <row r="163" spans="1:5" x14ac:dyDescent="0.25">
      <c r="A163" s="14" t="s">
        <v>159</v>
      </c>
      <c r="B163" s="14" t="s">
        <v>125</v>
      </c>
      <c r="C163" s="24">
        <f>C183+C173+C176+C164+C170+C179</f>
        <v>32415293.220000006</v>
      </c>
      <c r="D163" s="24">
        <f>D183+D173+D176+D164+D170+D179</f>
        <v>31140781.130000003</v>
      </c>
      <c r="E163" s="24">
        <f t="shared" si="28"/>
        <v>96.06817658149815</v>
      </c>
    </row>
    <row r="164" spans="1:5" ht="31.5" x14ac:dyDescent="0.25">
      <c r="A164" s="14" t="s">
        <v>283</v>
      </c>
      <c r="B164" s="19" t="s">
        <v>284</v>
      </c>
      <c r="C164" s="24">
        <f>C165</f>
        <v>8700000</v>
      </c>
      <c r="D164" s="26">
        <f>D165</f>
        <v>8146084.1100000003</v>
      </c>
      <c r="E164" s="26">
        <f t="shared" si="28"/>
        <v>93.633150689655182</v>
      </c>
    </row>
    <row r="165" spans="1:5" ht="31.5" x14ac:dyDescent="0.25">
      <c r="A165" s="14" t="s">
        <v>282</v>
      </c>
      <c r="B165" s="19" t="s">
        <v>285</v>
      </c>
      <c r="C165" s="24">
        <f>C166</f>
        <v>8700000</v>
      </c>
      <c r="D165" s="26">
        <f>D166</f>
        <v>8146084.1100000003</v>
      </c>
      <c r="E165" s="26">
        <f t="shared" ref="E165:E186" si="49">D165/C165*100</f>
        <v>93.633150689655182</v>
      </c>
    </row>
    <row r="166" spans="1:5" ht="31.5" x14ac:dyDescent="0.25">
      <c r="A166" s="14" t="s">
        <v>289</v>
      </c>
      <c r="B166" s="19" t="s">
        <v>286</v>
      </c>
      <c r="C166" s="24">
        <f>C168+C169</f>
        <v>8700000</v>
      </c>
      <c r="D166" s="26">
        <f>D168+D169</f>
        <v>8146084.1100000003</v>
      </c>
      <c r="E166" s="26">
        <f t="shared" si="49"/>
        <v>93.633150689655182</v>
      </c>
    </row>
    <row r="167" spans="1:5" ht="15.75" x14ac:dyDescent="0.25">
      <c r="A167" s="14"/>
      <c r="B167" s="19" t="s">
        <v>4</v>
      </c>
      <c r="C167" s="24"/>
      <c r="D167" s="24"/>
      <c r="E167" s="24"/>
    </row>
    <row r="168" spans="1:5" ht="45" x14ac:dyDescent="0.25">
      <c r="A168" s="14"/>
      <c r="B168" s="20" t="s">
        <v>287</v>
      </c>
      <c r="C168" s="24">
        <v>4500000</v>
      </c>
      <c r="D168" s="24">
        <v>4477500.03</v>
      </c>
      <c r="E168" s="24">
        <f t="shared" si="49"/>
        <v>99.500000666666679</v>
      </c>
    </row>
    <row r="169" spans="1:5" ht="30" x14ac:dyDescent="0.25">
      <c r="A169" s="14"/>
      <c r="B169" s="14" t="s">
        <v>288</v>
      </c>
      <c r="C169" s="24">
        <v>4200000</v>
      </c>
      <c r="D169" s="24">
        <v>3668584.08</v>
      </c>
      <c r="E169" s="24">
        <f t="shared" si="49"/>
        <v>87.347239999999999</v>
      </c>
    </row>
    <row r="170" spans="1:5" ht="45" x14ac:dyDescent="0.25">
      <c r="A170" s="14" t="s">
        <v>317</v>
      </c>
      <c r="B170" s="14" t="s">
        <v>373</v>
      </c>
      <c r="C170" s="24">
        <f>C171</f>
        <v>6339220.4900000002</v>
      </c>
      <c r="D170" s="24">
        <f>D171</f>
        <v>6263634.3200000003</v>
      </c>
      <c r="E170" s="24">
        <f t="shared" si="49"/>
        <v>98.807642515049992</v>
      </c>
    </row>
    <row r="171" spans="1:5" ht="60" x14ac:dyDescent="0.25">
      <c r="A171" s="14" t="s">
        <v>318</v>
      </c>
      <c r="B171" s="14" t="s">
        <v>374</v>
      </c>
      <c r="C171" s="24">
        <f>C172</f>
        <v>6339220.4900000002</v>
      </c>
      <c r="D171" s="26">
        <f t="shared" ref="D171" si="50">D172</f>
        <v>6263634.3200000003</v>
      </c>
      <c r="E171" s="24">
        <f t="shared" si="49"/>
        <v>98.807642515049992</v>
      </c>
    </row>
    <row r="172" spans="1:5" ht="45" x14ac:dyDescent="0.25">
      <c r="A172" s="14" t="s">
        <v>319</v>
      </c>
      <c r="B172" s="14" t="s">
        <v>373</v>
      </c>
      <c r="C172" s="24">
        <v>6339220.4900000002</v>
      </c>
      <c r="D172" s="24">
        <v>6263634.3200000003</v>
      </c>
      <c r="E172" s="24">
        <f t="shared" si="49"/>
        <v>98.807642515049992</v>
      </c>
    </row>
    <row r="173" spans="1:5" ht="45" x14ac:dyDescent="0.25">
      <c r="A173" s="14" t="s">
        <v>265</v>
      </c>
      <c r="B173" s="13" t="s">
        <v>320</v>
      </c>
      <c r="C173" s="24">
        <f>C174</f>
        <v>2238602.2000000002</v>
      </c>
      <c r="D173" s="24">
        <f t="shared" ref="D173:D174" si="51">D174</f>
        <v>2238602.2000000002</v>
      </c>
      <c r="E173" s="24">
        <f t="shared" si="49"/>
        <v>100</v>
      </c>
    </row>
    <row r="174" spans="1:5" ht="45" x14ac:dyDescent="0.25">
      <c r="A174" s="14" t="s">
        <v>266</v>
      </c>
      <c r="B174" s="13" t="s">
        <v>320</v>
      </c>
      <c r="C174" s="24">
        <f>C175</f>
        <v>2238602.2000000002</v>
      </c>
      <c r="D174" s="24">
        <f t="shared" si="51"/>
        <v>2238602.2000000002</v>
      </c>
      <c r="E174" s="24">
        <f t="shared" si="49"/>
        <v>100</v>
      </c>
    </row>
    <row r="175" spans="1:5" ht="45" x14ac:dyDescent="0.25">
      <c r="A175" s="14" t="s">
        <v>267</v>
      </c>
      <c r="B175" s="13" t="s">
        <v>320</v>
      </c>
      <c r="C175" s="24">
        <v>2238602.2000000002</v>
      </c>
      <c r="D175" s="24">
        <v>2238602.2000000002</v>
      </c>
      <c r="E175" s="24">
        <f t="shared" si="49"/>
        <v>100</v>
      </c>
    </row>
    <row r="176" spans="1:5" ht="45" x14ac:dyDescent="0.25">
      <c r="A176" s="14" t="s">
        <v>268</v>
      </c>
      <c r="B176" s="13" t="s">
        <v>273</v>
      </c>
      <c r="C176" s="24">
        <f>C177</f>
        <v>1117058.69</v>
      </c>
      <c r="D176" s="24">
        <f>D177</f>
        <v>929336.72</v>
      </c>
      <c r="E176" s="24">
        <f t="shared" si="49"/>
        <v>83.19497698012627</v>
      </c>
    </row>
    <row r="177" spans="1:5" ht="45" x14ac:dyDescent="0.25">
      <c r="A177" s="14" t="s">
        <v>269</v>
      </c>
      <c r="B177" s="13" t="s">
        <v>274</v>
      </c>
      <c r="C177" s="24">
        <f>C178</f>
        <v>1117058.69</v>
      </c>
      <c r="D177" s="24">
        <f t="shared" ref="D177" si="52">D178</f>
        <v>929336.72</v>
      </c>
      <c r="E177" s="24">
        <f t="shared" si="49"/>
        <v>83.19497698012627</v>
      </c>
    </row>
    <row r="178" spans="1:5" ht="45" x14ac:dyDescent="0.25">
      <c r="A178" s="14" t="s">
        <v>270</v>
      </c>
      <c r="B178" s="13" t="s">
        <v>274</v>
      </c>
      <c r="C178" s="24">
        <v>1117058.69</v>
      </c>
      <c r="D178" s="24">
        <v>929336.72</v>
      </c>
      <c r="E178" s="24">
        <f t="shared" si="49"/>
        <v>83.19497698012627</v>
      </c>
    </row>
    <row r="179" spans="1:5" ht="30" x14ac:dyDescent="0.25">
      <c r="A179" s="14" t="s">
        <v>329</v>
      </c>
      <c r="B179" s="13" t="s">
        <v>331</v>
      </c>
      <c r="C179" s="24">
        <f>C180</f>
        <v>2836851.85</v>
      </c>
      <c r="D179" s="24">
        <f>D180</f>
        <v>2418041.1</v>
      </c>
      <c r="E179" s="24">
        <f t="shared" si="49"/>
        <v>85.236777521533241</v>
      </c>
    </row>
    <row r="180" spans="1:5" ht="45" x14ac:dyDescent="0.25">
      <c r="A180" s="14" t="s">
        <v>332</v>
      </c>
      <c r="B180" s="22" t="s">
        <v>330</v>
      </c>
      <c r="C180" s="24">
        <f>C181</f>
        <v>2836851.85</v>
      </c>
      <c r="D180" s="24">
        <f>D181</f>
        <v>2418041.1</v>
      </c>
      <c r="E180" s="24">
        <f t="shared" si="49"/>
        <v>85.236777521533241</v>
      </c>
    </row>
    <row r="181" spans="1:5" ht="45" x14ac:dyDescent="0.25">
      <c r="A181" s="14" t="s">
        <v>333</v>
      </c>
      <c r="B181" s="21" t="s">
        <v>330</v>
      </c>
      <c r="C181" s="24">
        <v>2836851.85</v>
      </c>
      <c r="D181" s="24">
        <v>2418041.1</v>
      </c>
      <c r="E181" s="24">
        <f t="shared" si="49"/>
        <v>85.236777521533241</v>
      </c>
    </row>
    <row r="182" spans="1:5" x14ac:dyDescent="0.25">
      <c r="A182" s="14" t="s">
        <v>254</v>
      </c>
      <c r="B182" s="14" t="s">
        <v>126</v>
      </c>
      <c r="C182" s="24">
        <f>C183</f>
        <v>11183559.99</v>
      </c>
      <c r="D182" s="24">
        <f>D183</f>
        <v>11145082.68</v>
      </c>
      <c r="E182" s="24">
        <f t="shared" si="49"/>
        <v>99.655947569160404</v>
      </c>
    </row>
    <row r="183" spans="1:5" x14ac:dyDescent="0.25">
      <c r="A183" s="14" t="s">
        <v>160</v>
      </c>
      <c r="B183" s="14" t="s">
        <v>127</v>
      </c>
      <c r="C183" s="24">
        <f>C184</f>
        <v>11183559.99</v>
      </c>
      <c r="D183" s="24">
        <f>D184</f>
        <v>11145082.68</v>
      </c>
      <c r="E183" s="24">
        <f t="shared" si="49"/>
        <v>99.655947569160404</v>
      </c>
    </row>
    <row r="184" spans="1:5" x14ac:dyDescent="0.25">
      <c r="A184" s="14" t="s">
        <v>161</v>
      </c>
      <c r="B184" s="14" t="s">
        <v>128</v>
      </c>
      <c r="C184" s="24">
        <f>C186+C187+C188+C189+C190+C191+C192+C194+C193+C195</f>
        <v>11183559.99</v>
      </c>
      <c r="D184" s="24">
        <f>D186+D187+D188+D189+D190+D191+D192+D194+D193+D195</f>
        <v>11145082.68</v>
      </c>
      <c r="E184" s="24">
        <f t="shared" si="49"/>
        <v>99.655947569160404</v>
      </c>
    </row>
    <row r="185" spans="1:5" x14ac:dyDescent="0.25">
      <c r="A185" s="14"/>
      <c r="B185" s="14" t="s">
        <v>2</v>
      </c>
      <c r="C185" s="24"/>
      <c r="D185" s="24"/>
      <c r="E185" s="24"/>
    </row>
    <row r="186" spans="1:5" ht="60" x14ac:dyDescent="0.25">
      <c r="A186" s="14"/>
      <c r="B186" s="14" t="s">
        <v>201</v>
      </c>
      <c r="C186" s="24">
        <v>818239.49</v>
      </c>
      <c r="D186" s="24">
        <v>818239.49</v>
      </c>
      <c r="E186" s="24">
        <f t="shared" si="49"/>
        <v>100</v>
      </c>
    </row>
    <row r="187" spans="1:5" ht="60" x14ac:dyDescent="0.25">
      <c r="A187" s="14"/>
      <c r="B187" s="14" t="s">
        <v>363</v>
      </c>
      <c r="C187" s="24">
        <v>1207854</v>
      </c>
      <c r="D187" s="24">
        <v>1207854</v>
      </c>
      <c r="E187" s="24">
        <f t="shared" ref="E187:E233" si="53">D187/C187*100</f>
        <v>100</v>
      </c>
    </row>
    <row r="188" spans="1:5" ht="60" x14ac:dyDescent="0.25">
      <c r="A188" s="14"/>
      <c r="B188" s="14" t="s">
        <v>202</v>
      </c>
      <c r="C188" s="24">
        <v>2922135</v>
      </c>
      <c r="D188" s="24">
        <v>2922135</v>
      </c>
      <c r="E188" s="24">
        <f t="shared" si="53"/>
        <v>100</v>
      </c>
    </row>
    <row r="189" spans="1:5" ht="60" x14ac:dyDescent="0.25">
      <c r="A189" s="14"/>
      <c r="B189" s="14" t="s">
        <v>290</v>
      </c>
      <c r="C189" s="24">
        <v>969080.47</v>
      </c>
      <c r="D189" s="24">
        <v>969080.47</v>
      </c>
      <c r="E189" s="24">
        <f t="shared" si="53"/>
        <v>100</v>
      </c>
    </row>
    <row r="190" spans="1:5" ht="45" x14ac:dyDescent="0.25">
      <c r="A190" s="14"/>
      <c r="B190" s="14" t="s">
        <v>364</v>
      </c>
      <c r="C190" s="24">
        <v>944019</v>
      </c>
      <c r="D190" s="24">
        <v>944019</v>
      </c>
      <c r="E190" s="24">
        <f t="shared" si="53"/>
        <v>100</v>
      </c>
    </row>
    <row r="191" spans="1:5" ht="45" x14ac:dyDescent="0.25">
      <c r="A191" s="14"/>
      <c r="B191" s="14" t="s">
        <v>365</v>
      </c>
      <c r="C191" s="24">
        <v>356555.3</v>
      </c>
      <c r="D191" s="24">
        <v>356555.3</v>
      </c>
      <c r="E191" s="24">
        <f t="shared" si="53"/>
        <v>100</v>
      </c>
    </row>
    <row r="192" spans="1:5" ht="60" x14ac:dyDescent="0.25">
      <c r="A192" s="14"/>
      <c r="B192" s="14" t="s">
        <v>372</v>
      </c>
      <c r="C192" s="24">
        <v>648000</v>
      </c>
      <c r="D192" s="24">
        <v>648000</v>
      </c>
      <c r="E192" s="24">
        <f t="shared" si="53"/>
        <v>100</v>
      </c>
    </row>
    <row r="193" spans="1:5" ht="78.75" x14ac:dyDescent="0.25">
      <c r="A193" s="14"/>
      <c r="B193" s="19" t="s">
        <v>370</v>
      </c>
      <c r="C193" s="24">
        <v>468615.13</v>
      </c>
      <c r="D193" s="24">
        <v>468615.13</v>
      </c>
      <c r="E193" s="24">
        <f t="shared" si="53"/>
        <v>100</v>
      </c>
    </row>
    <row r="194" spans="1:5" ht="45" x14ac:dyDescent="0.25">
      <c r="A194" s="14"/>
      <c r="B194" s="14" t="s">
        <v>371</v>
      </c>
      <c r="C194" s="24">
        <v>349061.6</v>
      </c>
      <c r="D194" s="24">
        <v>349061.6</v>
      </c>
      <c r="E194" s="24">
        <f t="shared" si="53"/>
        <v>100</v>
      </c>
    </row>
    <row r="195" spans="1:5" ht="45" x14ac:dyDescent="0.25">
      <c r="A195" s="14"/>
      <c r="B195" s="14" t="s">
        <v>348</v>
      </c>
      <c r="C195" s="24">
        <v>2500000</v>
      </c>
      <c r="D195" s="24">
        <v>2461522.69</v>
      </c>
      <c r="E195" s="24">
        <f t="shared" si="53"/>
        <v>98.460907599999999</v>
      </c>
    </row>
    <row r="196" spans="1:5" x14ac:dyDescent="0.25">
      <c r="A196" s="14" t="s">
        <v>176</v>
      </c>
      <c r="B196" s="14" t="s">
        <v>129</v>
      </c>
      <c r="C196" s="24">
        <f>C197+C207+C210+C213</f>
        <v>92350169.909999996</v>
      </c>
      <c r="D196" s="24">
        <f>D197+D207+D210+D213</f>
        <v>92099625.810000002</v>
      </c>
      <c r="E196" s="24">
        <f t="shared" si="53"/>
        <v>99.728702069260763</v>
      </c>
    </row>
    <row r="197" spans="1:5" ht="30" x14ac:dyDescent="0.25">
      <c r="A197" s="14" t="s">
        <v>175</v>
      </c>
      <c r="B197" s="14" t="s">
        <v>130</v>
      </c>
      <c r="C197" s="24">
        <f>C198</f>
        <v>1563168.3299999998</v>
      </c>
      <c r="D197" s="24">
        <f t="shared" ref="D197:D198" si="54">D198</f>
        <v>1379170.23</v>
      </c>
      <c r="E197" s="24">
        <f t="shared" si="53"/>
        <v>88.229156357076405</v>
      </c>
    </row>
    <row r="198" spans="1:5" ht="30" x14ac:dyDescent="0.25">
      <c r="A198" s="14" t="s">
        <v>174</v>
      </c>
      <c r="B198" s="14" t="s">
        <v>131</v>
      </c>
      <c r="C198" s="24">
        <f>C199</f>
        <v>1563168.3299999998</v>
      </c>
      <c r="D198" s="24">
        <f t="shared" si="54"/>
        <v>1379170.23</v>
      </c>
      <c r="E198" s="24">
        <f t="shared" si="53"/>
        <v>88.229156357076405</v>
      </c>
    </row>
    <row r="199" spans="1:5" ht="30" x14ac:dyDescent="0.25">
      <c r="A199" s="14" t="s">
        <v>173</v>
      </c>
      <c r="B199" s="14" t="s">
        <v>132</v>
      </c>
      <c r="C199" s="24">
        <f>C201+C202+C203+C204+C205+C206</f>
        <v>1563168.3299999998</v>
      </c>
      <c r="D199" s="24">
        <f>D201+D202+D203+D204+D205+D206</f>
        <v>1379170.23</v>
      </c>
      <c r="E199" s="24">
        <f t="shared" si="53"/>
        <v>88.229156357076405</v>
      </c>
    </row>
    <row r="200" spans="1:5" x14ac:dyDescent="0.25">
      <c r="A200" s="14"/>
      <c r="B200" s="14" t="s">
        <v>2</v>
      </c>
      <c r="C200" s="24"/>
      <c r="D200" s="24"/>
      <c r="E200" s="24"/>
    </row>
    <row r="201" spans="1:5" ht="45" x14ac:dyDescent="0.25">
      <c r="A201" s="14"/>
      <c r="B201" s="14" t="s">
        <v>203</v>
      </c>
      <c r="C201" s="24">
        <v>405273.12</v>
      </c>
      <c r="D201" s="24">
        <v>405273.12</v>
      </c>
      <c r="E201" s="24">
        <f t="shared" si="53"/>
        <v>100</v>
      </c>
    </row>
    <row r="202" spans="1:5" ht="45" x14ac:dyDescent="0.25">
      <c r="A202" s="14"/>
      <c r="B202" s="14" t="s">
        <v>204</v>
      </c>
      <c r="C202" s="24">
        <v>8731.7999999999993</v>
      </c>
      <c r="D202" s="26">
        <v>8725</v>
      </c>
      <c r="E202" s="26">
        <f t="shared" si="53"/>
        <v>99.922123731647545</v>
      </c>
    </row>
    <row r="203" spans="1:5" ht="90" x14ac:dyDescent="0.25">
      <c r="A203" s="14"/>
      <c r="B203" s="14" t="s">
        <v>205</v>
      </c>
      <c r="C203" s="24">
        <v>481847</v>
      </c>
      <c r="D203" s="24">
        <v>481847</v>
      </c>
      <c r="E203" s="24">
        <f t="shared" si="53"/>
        <v>100</v>
      </c>
    </row>
    <row r="204" spans="1:5" ht="75" x14ac:dyDescent="0.25">
      <c r="A204" s="14"/>
      <c r="B204" s="14" t="s">
        <v>366</v>
      </c>
      <c r="C204" s="29">
        <v>483325.11</v>
      </c>
      <c r="D204" s="24">
        <v>483325.11</v>
      </c>
      <c r="E204" s="24">
        <f t="shared" si="53"/>
        <v>100</v>
      </c>
    </row>
    <row r="205" spans="1:5" ht="60" x14ac:dyDescent="0.25">
      <c r="A205" s="14"/>
      <c r="B205" s="14" t="s">
        <v>292</v>
      </c>
      <c r="C205" s="24">
        <v>43599.3</v>
      </c>
      <c r="D205" s="26">
        <v>0</v>
      </c>
      <c r="E205" s="26">
        <f t="shared" si="53"/>
        <v>0</v>
      </c>
    </row>
    <row r="206" spans="1:5" ht="75" x14ac:dyDescent="0.25">
      <c r="A206" s="14"/>
      <c r="B206" s="14" t="s">
        <v>206</v>
      </c>
      <c r="C206" s="24">
        <v>140392</v>
      </c>
      <c r="D206" s="26">
        <v>0</v>
      </c>
      <c r="E206" s="26">
        <f t="shared" si="53"/>
        <v>0</v>
      </c>
    </row>
    <row r="207" spans="1:5" ht="45" x14ac:dyDescent="0.25">
      <c r="A207" s="14" t="s">
        <v>162</v>
      </c>
      <c r="B207" s="14" t="s">
        <v>133</v>
      </c>
      <c r="C207" s="24">
        <f>C208</f>
        <v>1257906</v>
      </c>
      <c r="D207" s="24">
        <f t="shared" ref="D207:D208" si="55">D208</f>
        <v>1195263</v>
      </c>
      <c r="E207" s="24">
        <f t="shared" si="53"/>
        <v>95.020057142584577</v>
      </c>
    </row>
    <row r="208" spans="1:5" ht="45" x14ac:dyDescent="0.25">
      <c r="A208" s="14" t="s">
        <v>163</v>
      </c>
      <c r="B208" s="14" t="s">
        <v>134</v>
      </c>
      <c r="C208" s="24">
        <f>C209</f>
        <v>1257906</v>
      </c>
      <c r="D208" s="24">
        <f t="shared" si="55"/>
        <v>1195263</v>
      </c>
      <c r="E208" s="24">
        <f t="shared" si="53"/>
        <v>95.020057142584577</v>
      </c>
    </row>
    <row r="209" spans="1:5" ht="45" x14ac:dyDescent="0.25">
      <c r="A209" s="14" t="s">
        <v>164</v>
      </c>
      <c r="B209" s="14" t="s">
        <v>134</v>
      </c>
      <c r="C209" s="24">
        <v>1257906</v>
      </c>
      <c r="D209" s="24">
        <v>1195263</v>
      </c>
      <c r="E209" s="24">
        <f t="shared" si="53"/>
        <v>95.020057142584577</v>
      </c>
    </row>
    <row r="210" spans="1:5" ht="30" x14ac:dyDescent="0.25">
      <c r="A210" s="14" t="s">
        <v>165</v>
      </c>
      <c r="B210" s="14" t="s">
        <v>135</v>
      </c>
      <c r="C210" s="24">
        <f>C211</f>
        <v>3903</v>
      </c>
      <c r="D210" s="26">
        <f t="shared" ref="D210:D211" si="56">D211</f>
        <v>0</v>
      </c>
      <c r="E210" s="26">
        <f t="shared" si="53"/>
        <v>0</v>
      </c>
    </row>
    <row r="211" spans="1:5" ht="45" x14ac:dyDescent="0.25">
      <c r="A211" s="14" t="s">
        <v>172</v>
      </c>
      <c r="B211" s="14" t="s">
        <v>136</v>
      </c>
      <c r="C211" s="24">
        <f>C212</f>
        <v>3903</v>
      </c>
      <c r="D211" s="26">
        <f t="shared" si="56"/>
        <v>0</v>
      </c>
      <c r="E211" s="26">
        <f t="shared" si="53"/>
        <v>0</v>
      </c>
    </row>
    <row r="212" spans="1:5" ht="45" x14ac:dyDescent="0.25">
      <c r="A212" s="14" t="s">
        <v>166</v>
      </c>
      <c r="B212" s="14" t="s">
        <v>136</v>
      </c>
      <c r="C212" s="24">
        <v>3903</v>
      </c>
      <c r="D212" s="26">
        <v>0</v>
      </c>
      <c r="E212" s="26">
        <f t="shared" si="53"/>
        <v>0</v>
      </c>
    </row>
    <row r="213" spans="1:5" x14ac:dyDescent="0.25">
      <c r="A213" s="14" t="s">
        <v>167</v>
      </c>
      <c r="B213" s="14" t="s">
        <v>137</v>
      </c>
      <c r="C213" s="24">
        <f>C214</f>
        <v>89525192.579999998</v>
      </c>
      <c r="D213" s="24">
        <f t="shared" ref="D213:D214" si="57">D214</f>
        <v>89525192.579999998</v>
      </c>
      <c r="E213" s="24">
        <f t="shared" si="53"/>
        <v>100</v>
      </c>
    </row>
    <row r="214" spans="1:5" x14ac:dyDescent="0.25">
      <c r="A214" s="14" t="s">
        <v>168</v>
      </c>
      <c r="B214" s="14" t="s">
        <v>138</v>
      </c>
      <c r="C214" s="24">
        <f>C215</f>
        <v>89525192.579999998</v>
      </c>
      <c r="D214" s="24">
        <f t="shared" si="57"/>
        <v>89525192.579999998</v>
      </c>
      <c r="E214" s="24">
        <f t="shared" si="53"/>
        <v>100</v>
      </c>
    </row>
    <row r="215" spans="1:5" x14ac:dyDescent="0.25">
      <c r="A215" s="14" t="s">
        <v>169</v>
      </c>
      <c r="B215" s="14" t="s">
        <v>139</v>
      </c>
      <c r="C215" s="24">
        <f>C217+C218</f>
        <v>89525192.579999998</v>
      </c>
      <c r="D215" s="24">
        <f t="shared" ref="D215" si="58">D217+D218</f>
        <v>89525192.579999998</v>
      </c>
      <c r="E215" s="24">
        <f t="shared" si="53"/>
        <v>100</v>
      </c>
    </row>
    <row r="216" spans="1:5" x14ac:dyDescent="0.25">
      <c r="A216" s="14"/>
      <c r="B216" s="14" t="s">
        <v>2</v>
      </c>
      <c r="C216" s="24"/>
      <c r="D216" s="24"/>
      <c r="E216" s="24"/>
    </row>
    <row r="217" spans="1:5" ht="90" x14ac:dyDescent="0.25">
      <c r="A217" s="14"/>
      <c r="B217" s="17" t="s">
        <v>213</v>
      </c>
      <c r="C217" s="24">
        <v>31660917</v>
      </c>
      <c r="D217" s="24">
        <v>31660917</v>
      </c>
      <c r="E217" s="24">
        <f t="shared" si="53"/>
        <v>100</v>
      </c>
    </row>
    <row r="218" spans="1:5" ht="105" x14ac:dyDescent="0.25">
      <c r="A218" s="14"/>
      <c r="B218" s="17" t="s">
        <v>212</v>
      </c>
      <c r="C218" s="24">
        <v>57864275.579999998</v>
      </c>
      <c r="D218" s="24">
        <v>57864275.579999998</v>
      </c>
      <c r="E218" s="24">
        <f t="shared" si="53"/>
        <v>100</v>
      </c>
    </row>
    <row r="219" spans="1:5" x14ac:dyDescent="0.25">
      <c r="A219" s="14" t="s">
        <v>271</v>
      </c>
      <c r="B219" s="17" t="s">
        <v>272</v>
      </c>
      <c r="C219" s="24">
        <f>C223+C220</f>
        <v>2966980</v>
      </c>
      <c r="D219" s="24">
        <f>D223+D220</f>
        <v>2898438.15</v>
      </c>
      <c r="E219" s="24">
        <f t="shared" si="53"/>
        <v>97.689844555743548</v>
      </c>
    </row>
    <row r="220" spans="1:5" ht="45" x14ac:dyDescent="0.25">
      <c r="A220" s="14" t="s">
        <v>321</v>
      </c>
      <c r="B220" s="17" t="s">
        <v>322</v>
      </c>
      <c r="C220" s="24">
        <f>C221</f>
        <v>2005080</v>
      </c>
      <c r="D220" s="24">
        <f>D221</f>
        <v>1943968.15</v>
      </c>
      <c r="E220" s="24">
        <f t="shared" si="53"/>
        <v>96.952149041434751</v>
      </c>
    </row>
    <row r="221" spans="1:5" ht="45" x14ac:dyDescent="0.25">
      <c r="A221" s="14" t="s">
        <v>324</v>
      </c>
      <c r="B221" s="17" t="s">
        <v>323</v>
      </c>
      <c r="C221" s="24">
        <f>C222</f>
        <v>2005080</v>
      </c>
      <c r="D221" s="24">
        <f>D222</f>
        <v>1943968.15</v>
      </c>
      <c r="E221" s="24">
        <f t="shared" si="53"/>
        <v>96.952149041434751</v>
      </c>
    </row>
    <row r="222" spans="1:5" ht="45" x14ac:dyDescent="0.25">
      <c r="A222" s="14" t="s">
        <v>325</v>
      </c>
      <c r="B222" s="17" t="s">
        <v>323</v>
      </c>
      <c r="C222" s="24">
        <v>2005080</v>
      </c>
      <c r="D222" s="24">
        <v>1943968.15</v>
      </c>
      <c r="E222" s="24">
        <f t="shared" si="53"/>
        <v>96.952149041434751</v>
      </c>
    </row>
    <row r="223" spans="1:5" x14ac:dyDescent="0.25">
      <c r="A223" s="14" t="s">
        <v>295</v>
      </c>
      <c r="B223" s="17" t="s">
        <v>294</v>
      </c>
      <c r="C223" s="24">
        <f>C224</f>
        <v>961900</v>
      </c>
      <c r="D223" s="24">
        <f>D224</f>
        <v>954470</v>
      </c>
      <c r="E223" s="24">
        <f t="shared" si="53"/>
        <v>99.227570433517002</v>
      </c>
    </row>
    <row r="224" spans="1:5" x14ac:dyDescent="0.25">
      <c r="A224" s="14" t="s">
        <v>293</v>
      </c>
      <c r="B224" s="17" t="s">
        <v>296</v>
      </c>
      <c r="C224" s="24">
        <f>C225</f>
        <v>961900</v>
      </c>
      <c r="D224" s="24">
        <f>D225</f>
        <v>954470</v>
      </c>
      <c r="E224" s="24">
        <f t="shared" si="53"/>
        <v>99.227570433517002</v>
      </c>
    </row>
    <row r="225" spans="1:5" x14ac:dyDescent="0.25">
      <c r="A225" s="14" t="s">
        <v>297</v>
      </c>
      <c r="B225" s="17" t="s">
        <v>296</v>
      </c>
      <c r="C225" s="24">
        <v>961900</v>
      </c>
      <c r="D225" s="24">
        <v>954470</v>
      </c>
      <c r="E225" s="24">
        <f t="shared" si="53"/>
        <v>99.227570433517002</v>
      </c>
    </row>
    <row r="226" spans="1:5" x14ac:dyDescent="0.25">
      <c r="A226" s="8" t="s">
        <v>141</v>
      </c>
      <c r="B226" s="8" t="s">
        <v>142</v>
      </c>
      <c r="C226" s="24">
        <f>C227</f>
        <v>50000</v>
      </c>
      <c r="D226" s="24">
        <f t="shared" ref="D226" si="59">D227</f>
        <v>75000</v>
      </c>
      <c r="E226" s="24">
        <f t="shared" si="53"/>
        <v>150</v>
      </c>
    </row>
    <row r="227" spans="1:5" x14ac:dyDescent="0.25">
      <c r="A227" s="8" t="s">
        <v>171</v>
      </c>
      <c r="B227" s="14" t="s">
        <v>143</v>
      </c>
      <c r="C227" s="24">
        <f>C229+C228</f>
        <v>50000</v>
      </c>
      <c r="D227" s="24">
        <f>D229+D228</f>
        <v>75000</v>
      </c>
      <c r="E227" s="24">
        <f t="shared" si="53"/>
        <v>150</v>
      </c>
    </row>
    <row r="228" spans="1:5" x14ac:dyDescent="0.25">
      <c r="A228" s="8" t="s">
        <v>291</v>
      </c>
      <c r="B228" s="14" t="s">
        <v>143</v>
      </c>
      <c r="C228" s="24">
        <v>20000</v>
      </c>
      <c r="D228" s="24">
        <v>20000</v>
      </c>
      <c r="E228" s="24">
        <f t="shared" si="53"/>
        <v>100</v>
      </c>
    </row>
    <row r="229" spans="1:5" x14ac:dyDescent="0.25">
      <c r="A229" s="8" t="s">
        <v>170</v>
      </c>
      <c r="B229" s="14" t="s">
        <v>143</v>
      </c>
      <c r="C229" s="24">
        <v>30000</v>
      </c>
      <c r="D229" s="24">
        <v>55000</v>
      </c>
      <c r="E229" s="24">
        <f t="shared" si="53"/>
        <v>183.33333333333331</v>
      </c>
    </row>
    <row r="230" spans="1:5" ht="30" x14ac:dyDescent="0.25">
      <c r="A230" s="14" t="s">
        <v>248</v>
      </c>
      <c r="B230" s="14" t="s">
        <v>250</v>
      </c>
      <c r="C230" s="24">
        <f>C231</f>
        <v>-293881.86</v>
      </c>
      <c r="D230" s="24">
        <f>D231</f>
        <v>-293881.86</v>
      </c>
      <c r="E230" s="24">
        <f t="shared" si="53"/>
        <v>100</v>
      </c>
    </row>
    <row r="231" spans="1:5" ht="30" x14ac:dyDescent="0.25">
      <c r="A231" s="14" t="s">
        <v>249</v>
      </c>
      <c r="B231" s="14" t="s">
        <v>250</v>
      </c>
      <c r="C231" s="24">
        <v>-293881.86</v>
      </c>
      <c r="D231" s="24">
        <v>-293881.86</v>
      </c>
      <c r="E231" s="24">
        <f t="shared" si="53"/>
        <v>100</v>
      </c>
    </row>
    <row r="232" spans="1:5" x14ac:dyDescent="0.25">
      <c r="A232" s="14"/>
      <c r="B232" s="14"/>
      <c r="C232" s="24"/>
      <c r="D232" s="24"/>
      <c r="E232" s="24"/>
    </row>
    <row r="233" spans="1:5" x14ac:dyDescent="0.25">
      <c r="A233" s="14"/>
      <c r="B233" s="14" t="s">
        <v>140</v>
      </c>
      <c r="C233" s="24">
        <f>C5+C154</f>
        <v>317356506.87</v>
      </c>
      <c r="D233" s="24">
        <f>D5+D154</f>
        <v>289093514.18000001</v>
      </c>
      <c r="E233" s="24">
        <f t="shared" si="53"/>
        <v>91.09424509087583</v>
      </c>
    </row>
    <row r="234" spans="1:5" x14ac:dyDescent="0.25">
      <c r="C234" s="5"/>
      <c r="D234" s="5"/>
      <c r="E234" s="5"/>
    </row>
    <row r="235" spans="1:5" x14ac:dyDescent="0.25">
      <c r="C235" s="5"/>
      <c r="D235" s="5"/>
      <c r="E235" s="5"/>
    </row>
  </sheetData>
  <mergeCells count="1">
    <mergeCell ref="B1:D1"/>
  </mergeCells>
  <pageMargins left="0.70866141732283472" right="0" top="0" bottom="0" header="0.31496062992125984" footer="0.31496062992125984"/>
  <pageSetup paperSize="9" scale="45" orientation="portrait" verticalDpi="180" r:id="rId1"/>
  <rowBreaks count="1" manualBreakCount="1">
    <brk id="19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01.01.2021</vt:lpstr>
      <vt:lpstr>'01.01.2021'!Область_печати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2021-02-19T12:28:29Z</dcterms:modified>
</cp:coreProperties>
</file>