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сполнение на 01.04.2021" sheetId="3" r:id="rId1"/>
  </sheets>
  <definedNames>
    <definedName name="_xlnm.Print_Area" localSheetId="0">'исполнение на 01.04.2021'!$A$1:$E$120</definedName>
  </definedNames>
  <calcPr calcId="125725"/>
</workbook>
</file>

<file path=xl/calcChain.xml><?xml version="1.0" encoding="utf-8"?>
<calcChain xmlns="http://schemas.openxmlformats.org/spreadsheetml/2006/main">
  <c r="E115" i="3"/>
  <c r="E114"/>
  <c r="E113"/>
  <c r="D112"/>
  <c r="E112" s="1"/>
  <c r="C112"/>
  <c r="E111"/>
  <c r="D110"/>
  <c r="C110"/>
  <c r="E109"/>
  <c r="E108"/>
  <c r="D106"/>
  <c r="C106"/>
  <c r="C93" s="1"/>
  <c r="E105"/>
  <c r="E103"/>
  <c r="E102"/>
  <c r="E101"/>
  <c r="E100"/>
  <c r="E99"/>
  <c r="E98"/>
  <c r="E97"/>
  <c r="E96"/>
  <c r="D94"/>
  <c r="E94" s="1"/>
  <c r="C94"/>
  <c r="D93"/>
  <c r="E91"/>
  <c r="E90"/>
  <c r="E89"/>
  <c r="E88"/>
  <c r="E87"/>
  <c r="E86"/>
  <c r="E85"/>
  <c r="E84"/>
  <c r="E83"/>
  <c r="E82"/>
  <c r="D80"/>
  <c r="C80"/>
  <c r="E79"/>
  <c r="E78"/>
  <c r="E77"/>
  <c r="E76"/>
  <c r="E75"/>
  <c r="E74"/>
  <c r="D73"/>
  <c r="C73"/>
  <c r="E72"/>
  <c r="E71"/>
  <c r="D70"/>
  <c r="C70"/>
  <c r="D69"/>
  <c r="D68"/>
  <c r="D65"/>
  <c r="C65"/>
  <c r="E63"/>
  <c r="E62"/>
  <c r="E61"/>
  <c r="D60"/>
  <c r="C60"/>
  <c r="E59"/>
  <c r="E58"/>
  <c r="E55"/>
  <c r="E54"/>
  <c r="E53"/>
  <c r="D52"/>
  <c r="E52" s="1"/>
  <c r="C52"/>
  <c r="D51"/>
  <c r="E50"/>
  <c r="E49"/>
  <c r="E48"/>
  <c r="D47"/>
  <c r="C47"/>
  <c r="C45" s="1"/>
  <c r="E46"/>
  <c r="D45"/>
  <c r="E43"/>
  <c r="D42"/>
  <c r="D40" s="1"/>
  <c r="C42"/>
  <c r="C40" s="1"/>
  <c r="E41"/>
  <c r="E39"/>
  <c r="D38"/>
  <c r="C38"/>
  <c r="E36"/>
  <c r="E35"/>
  <c r="D34"/>
  <c r="C34"/>
  <c r="C32" s="1"/>
  <c r="C31" s="1"/>
  <c r="E33"/>
  <c r="D32"/>
  <c r="E32" s="1"/>
  <c r="E30"/>
  <c r="E29"/>
  <c r="E28"/>
  <c r="E27"/>
  <c r="E26"/>
  <c r="D24"/>
  <c r="C24"/>
  <c r="E21"/>
  <c r="E20"/>
  <c r="D19"/>
  <c r="C19"/>
  <c r="E18"/>
  <c r="D17"/>
  <c r="C17"/>
  <c r="E16"/>
  <c r="E15"/>
  <c r="E14"/>
  <c r="D13"/>
  <c r="C13"/>
  <c r="E12"/>
  <c r="D11"/>
  <c r="C11"/>
  <c r="E10"/>
  <c r="D9"/>
  <c r="C9"/>
  <c r="D7"/>
  <c r="C51" l="1"/>
  <c r="E70"/>
  <c r="E73"/>
  <c r="E80"/>
  <c r="E40"/>
  <c r="D37"/>
  <c r="E93"/>
  <c r="C69"/>
  <c r="C68" s="1"/>
  <c r="E45"/>
  <c r="E51"/>
  <c r="E68"/>
  <c r="E69"/>
  <c r="C7"/>
  <c r="E7" s="1"/>
  <c r="E11"/>
  <c r="E13"/>
  <c r="E17"/>
  <c r="E19"/>
  <c r="C37"/>
  <c r="E37" s="1"/>
  <c r="E47"/>
  <c r="E60"/>
  <c r="E106"/>
  <c r="E110"/>
  <c r="E24"/>
  <c r="E34"/>
  <c r="E38"/>
  <c r="E42"/>
  <c r="E9"/>
  <c r="D31"/>
  <c r="C22" l="1"/>
  <c r="C5" s="1"/>
  <c r="C116" s="1"/>
  <c r="E31"/>
  <c r="D22"/>
  <c r="E22" l="1"/>
  <c r="D5"/>
  <c r="D116" s="1"/>
  <c r="E116" l="1"/>
  <c r="E5"/>
</calcChain>
</file>

<file path=xl/sharedStrings.xml><?xml version="1.0" encoding="utf-8"?>
<sst xmlns="http://schemas.openxmlformats.org/spreadsheetml/2006/main" count="202" uniqueCount="198">
  <si>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</si>
  <si>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</si>
  <si>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</si>
  <si>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</si>
  <si>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</si>
  <si>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</si>
  <si>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</si>
  <si>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</si>
  <si>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</si>
  <si>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</si>
  <si>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</si>
  <si>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</si>
  <si>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</si>
  <si>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</si>
  <si>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</si>
  <si>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</si>
  <si>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</si>
  <si>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</si>
  <si>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</si>
  <si>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</si>
  <si>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</si>
  <si>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</si>
  <si>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</si>
  <si>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</si>
  <si>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</si>
  <si>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</si>
  <si>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</si>
  <si>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</si>
  <si>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</si>
  <si>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000 1 11 00000 00 0000 000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</si>
  <si>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</si>
  <si>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</si>
  <si>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</si>
  <si>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</si>
  <si>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</si>
  <si>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</si>
  <si>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</si>
  <si>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</si>
  <si>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</si>
  <si>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</si>
  <si>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</si>
  <si>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</si>
  <si>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 и потребления</t>
  </si>
  <si>
    <t>Плата за размещение отходов производства</t>
  </si>
  <si>
    <t>000 1 13 00000 00 0000 000</t>
  </si>
  <si>
    <t>000 1 13 01000 00 0000 130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</si>
  <si>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</si>
  <si>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</si>
  <si>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</si>
  <si>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</si>
  <si>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</si>
  <si>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</si>
  <si>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</si>
  <si>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</si>
  <si>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</si>
  <si>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000 1 14 00000 00 0000 000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</si>
  <si>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</si>
  <si>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</si>
  <si>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</si>
  <si>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</si>
  <si>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</si>
  <si>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</si>
  <si>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</si>
  <si>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</si>
  <si>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</si>
  <si>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</si>
  <si>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</si>
  <si>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</si>
  <si>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</si>
  <si>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</si>
  <si>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</si>
  <si>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</si>
  <si>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</si>
  <si>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</si>
  <si>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</si>
  <si>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</si>
  <si>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</si>
  <si>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</si>
  <si>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</si>
  <si>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</si>
  <si>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</si>
  <si>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</si>
  <si>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</si>
  <si>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</si>
  <si>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</si>
  <si>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000 1 13 02065 05 0000 130</t>
  </si>
  <si>
    <t>000 2 02 10000 00 0000 150</t>
  </si>
  <si>
    <t>000 2 02 15001 05 0000 150</t>
  </si>
  <si>
    <t>000 2 02 20000 00 0000 150</t>
  </si>
  <si>
    <t>000 2 02 29999 05 0000 150</t>
  </si>
  <si>
    <t>000 2 02 35082 05 0000 150</t>
  </si>
  <si>
    <t>103 2 02 39999 05 0000 150</t>
  </si>
  <si>
    <t>000 2 070 05030 05 0000 150</t>
  </si>
  <si>
    <t>000 2 02 35120 05 0000 150</t>
  </si>
  <si>
    <t>103 2 02 30024 05 0000 150</t>
  </si>
  <si>
    <t>000 2 02 30000 00 0000 150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</si>
  <si>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</si>
  <si>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</si>
  <si>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</si>
  <si>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</si>
  <si>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</si>
  <si>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</si>
  <si>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</si>
  <si>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000 1 13 02995 05 000 130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</si>
  <si>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</si>
  <si>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</si>
  <si>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ситуации, на 2020 год и на плановый период 2021 и 2022 годов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</si>
  <si>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</si>
  <si>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</si>
  <si>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</si>
  <si>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</si>
  <si>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</si>
  <si>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</si>
  <si>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</si>
  <si>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000 1 16 01053 01 0000 140</t>
  </si>
  <si>
    <t>000 1 16 01063 01 0000 140</t>
  </si>
  <si>
    <t>000 1 16 01203 01 0000 140</t>
  </si>
  <si>
    <t xml:space="preserve">Дотации бюджетам муниципальных районов на выравнивание бюджетной обеспеченности </t>
  </si>
  <si>
    <t>Платежи при пользовании природными ресурсами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</si>
  <si>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</si>
  <si>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</si>
  <si>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</si>
  <si>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</si>
  <si>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</si>
  <si>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</si>
  <si>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</si>
  <si>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</si>
  <si>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</si>
  <si>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</si>
  <si>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000 1 05 01000 00 0000 110</t>
  </si>
  <si>
    <t>Налог, взимаемый в связи с применением упрощенной системы налогообложения</t>
  </si>
  <si>
    <t>000 1 16 10123 01 0000 140</t>
  </si>
  <si>
    <t>000 1 16 10129 01 0000 140</t>
  </si>
  <si>
    <t>Невыясненные поступления, зачисляемые в бюджеты муниципальных районов</t>
  </si>
  <si>
    <t>Иные межбюджетные трансферты</t>
  </si>
  <si>
    <t>0001 13 01995 05 0000 130</t>
  </si>
  <si>
    <t>000 14 02053 05 0000 410</t>
  </si>
  <si>
    <t>000 1 16 01073 01 0000 140</t>
  </si>
  <si>
    <t>000 2 18 60010 05 0000 150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</si>
  <si>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</si>
  <si>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000 1 08 03010 01 0000 110</t>
  </si>
  <si>
    <t>000 1 08 07150 01 0000 110</t>
  </si>
  <si>
    <t>Государственная пошлина за выдачу разрешения на установку рекламной конструкции</t>
  </si>
  <si>
    <t>000 1 16 01123 01 0000 140</t>
  </si>
  <si>
    <t>000 2 02 20216 05 0000 150</t>
  </si>
  <si>
    <t>000 2 02 25169 05 0000 150</t>
  </si>
  <si>
    <t>000 2 02 25210 05 0000 150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</si>
  <si>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</si>
  <si>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 xml:space="preserve"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</si>
  <si>
    <t xml:space="preserve"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</t>
  </si>
  <si>
    <t xml:space="preserve"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</si>
  <si>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 в рамках иныхнепрограммных мероприятий по наказам избирателей депутатам Ивановской областной Думы</t>
  </si>
  <si>
    <t xml:space="preserve"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</si>
  <si>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</t>
  </si>
  <si>
    <t>000 2 02 45303 05 0000 150</t>
  </si>
  <si>
    <t>000 2 02 40000 00 0000 150</t>
  </si>
  <si>
    <t>Межбюджетные трапнсферты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</si>
  <si>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</si>
  <si>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</si>
  <si>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</si>
  <si>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</si>
  <si>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</si>
  <si>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</si>
  <si>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</si>
  <si>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</si>
  <si>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103 2 02 25500 05 0000 150</t>
  </si>
  <si>
    <t>Субсидии бюджетам муниципальных районов на ликвидацию (рекультивацию) объектов накопленного экологического вреда, представляющих угрозу реке Волге</t>
  </si>
  <si>
    <t xml:space="preserve"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</si>
  <si>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</si>
  <si>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</si>
  <si>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</si>
  <si>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на 2021 год</t>
  </si>
  <si>
    <t>000 2 02 35469 05 0000 150</t>
  </si>
  <si>
    <t>Субвенции бюджетам муниципальных районов на проведение Всероссийской переписи населения 2020 года</t>
  </si>
  <si>
    <t xml:space="preserve"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Ивановскойобласти </t>
  </si>
  <si>
    <t>Доходы от использования имущества,находящегося в государственной и муниципальной собственности</t>
  </si>
  <si>
    <t>000 1 13 02995 05 0136 130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</si>
  <si>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</si>
  <si>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Субсидии бюджетам муниципальныхобразований Ивановскйо области на организацию водонабжения населения в рамках иных непрограммных мероприятий по наказам избирателей депутатам Ивановской областной Думы </t>
  </si>
  <si>
    <t xml:space="preserve"> 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</si>
  <si>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</si>
  <si>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</si>
  <si>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000 1 16 01074 01 0000 140</t>
  </si>
  <si>
    <t>000 1 16 07090 05 0000 140</t>
  </si>
  <si>
    <t>000 1 17 001050 05 0000 180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</si>
  <si>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</si>
  <si>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</si>
  <si>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Субсидии бюджетам муниципальных образований Ивановскорй области на проведение кадастровых работ в отношении неиспользуемых земель из состава земель сельскохозяйственного назначения на 2021 год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</si>
  <si>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</si>
  <si>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</si>
  <si>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 xml:space="preserve">Разработка проектно-сметной документации на объект:Строительство локальных очистных сооружений в д. Коротиха Заволжского района Ивановской области
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</si>
  <si>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</si>
  <si>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</si>
  <si>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</si>
  <si>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Исполнение доходной части бюджета ЗМР на 01.04.2021</t>
  </si>
  <si>
    <t>Субсидии бюджетам муниципальных 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общеобразовательных организаций на 2020 год</t>
  </si>
  <si>
    <t>Утверждено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2021 год ,                                             руб.</t>
  </si>
  <si>
    <t>Исполнено                                                                                                    на 01.04.2021,                    руб.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</si>
</sst>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/>
    <xf numFmtId="164" fontId="4" fillId="0" borderId="0" xfId="1" applyFont="1"/>
    <xf numFmtId="0" fontId="0" fillId="0" borderId="0" xfId="0" applyFont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3" fontId="0" fillId="0" borderId="0" xfId="0" applyNumberFormat="1" applyFo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1" fillId="0" borderId="0" xfId="0" applyFont="1" applyAlignment="1">
      <alignment wrapText="1"/>
    </xf>
    <xf numFmtId="164" fontId="3" fillId="0" borderId="1" xfId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right" wrapText="1"/>
    </xf>
    <xf numFmtId="164" fontId="3" fillId="0" borderId="1" xfId="1" applyFont="1" applyFill="1" applyBorder="1" applyAlignment="1">
      <alignment horizontal="right" wrapText="1"/>
    </xf>
    <xf numFmtId="164" fontId="6" fillId="0" borderId="1" xfId="1" applyFont="1" applyBorder="1" applyAlignment="1">
      <alignment horizontal="right" wrapText="1"/>
    </xf>
    <xf numFmtId="164" fontId="3" fillId="0" borderId="1" xfId="1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abSelected="1" zoomScaleNormal="100" workbookViewId="0">
      <selection activeCell="F5" sqref="F5"/>
    </sheetView>
  </sheetViews>
  <sheetFormatPr defaultRowHeight="15"/>
  <cols>
    <col min="1" max="1" width="31.7109375" style="18" customWidth="1"/>
    <col min="2" max="2" width="45.140625" style="18" customWidth="1"/>
    <col min="3" max="3" width="20.28515625" style="18" customWidth="1"/>
    <col min="4" max="4" width="19" style="18" customWidth="1"/>
    <col min="5" max="5" width="17.85546875" style="18" customWidth="1"/>
    <col min="6" max="6" width="15.5703125" style="18" bestFit="1" customWidth="1"/>
    <col min="7" max="16384" width="9.140625" style="18"/>
  </cols>
  <sheetData>
    <row r="1" spans="1:5" ht="18.75">
      <c r="B1" s="26" t="s">
        <v>194</v>
      </c>
      <c r="C1" s="26"/>
      <c r="D1" s="26"/>
      <c r="E1" s="25"/>
    </row>
    <row r="3" spans="1:5" ht="47.25">
      <c r="A3" s="14" t="s">
        <v>0</v>
      </c>
      <c r="B3" s="14" t="s">
        <v>1</v>
      </c>
      <c r="C3" s="15" t="s">
        <v>196</v>
      </c>
      <c r="D3" s="15" t="s">
        <v>197</v>
      </c>
      <c r="E3" s="15" t="s">
        <v>128</v>
      </c>
    </row>
    <row r="4" spans="1:5" ht="15.75">
      <c r="A4" s="8">
        <v>1</v>
      </c>
      <c r="B4" s="13">
        <v>2</v>
      </c>
      <c r="C4" s="8">
        <v>3</v>
      </c>
      <c r="D4" s="8">
        <v>4</v>
      </c>
      <c r="E4" s="8">
        <v>5</v>
      </c>
    </row>
    <row r="5" spans="1:5" ht="15.75">
      <c r="A5" s="27" t="s">
        <v>2</v>
      </c>
      <c r="B5" s="28" t="s">
        <v>3</v>
      </c>
      <c r="C5" s="30">
        <f>C7+C22</f>
        <v>82330550.530000001</v>
      </c>
      <c r="D5" s="30">
        <f>D7+D22</f>
        <v>13763902.609999999</v>
      </c>
      <c r="E5" s="30">
        <f>D5/C5*100</f>
        <v>16.717855670094959</v>
      </c>
    </row>
    <row r="6" spans="1:5" ht="15.75">
      <c r="A6" s="16"/>
      <c r="B6" s="3" t="s">
        <v>4</v>
      </c>
      <c r="C6" s="30"/>
      <c r="D6" s="30"/>
      <c r="E6" s="30"/>
    </row>
    <row r="7" spans="1:5" ht="15.75">
      <c r="A7" s="2"/>
      <c r="B7" s="3" t="s">
        <v>5</v>
      </c>
      <c r="C7" s="30">
        <f>C9+C11+C13+C17+C19</f>
        <v>46281530</v>
      </c>
      <c r="D7" s="30">
        <f>D9+D11+D13+D17+D19</f>
        <v>9898480.7299999986</v>
      </c>
      <c r="E7" s="30">
        <f t="shared" ref="E7:E72" si="0">D7/C7*100</f>
        <v>21.387539975450245</v>
      </c>
    </row>
    <row r="8" spans="1:5" ht="15.75">
      <c r="A8" s="2"/>
      <c r="B8" s="3" t="s">
        <v>6</v>
      </c>
      <c r="C8" s="30"/>
      <c r="D8" s="30"/>
      <c r="E8" s="30"/>
    </row>
    <row r="9" spans="1:5" ht="15.75">
      <c r="A9" s="2" t="s">
        <v>7</v>
      </c>
      <c r="B9" s="3" t="s">
        <v>8</v>
      </c>
      <c r="C9" s="30">
        <f>C10</f>
        <v>31855000</v>
      </c>
      <c r="D9" s="30">
        <f>D10</f>
        <v>5757986.2199999997</v>
      </c>
      <c r="E9" s="30">
        <f t="shared" si="0"/>
        <v>18.075612054622507</v>
      </c>
    </row>
    <row r="10" spans="1:5" ht="15.75">
      <c r="A10" s="1" t="s">
        <v>9</v>
      </c>
      <c r="B10" s="3" t="s">
        <v>10</v>
      </c>
      <c r="C10" s="30">
        <v>31855000</v>
      </c>
      <c r="D10" s="30">
        <v>5757986.2199999997</v>
      </c>
      <c r="E10" s="30">
        <f t="shared" si="0"/>
        <v>18.075612054622507</v>
      </c>
    </row>
    <row r="11" spans="1:5" ht="47.25">
      <c r="A11" s="2" t="s">
        <v>11</v>
      </c>
      <c r="B11" s="3" t="s">
        <v>12</v>
      </c>
      <c r="C11" s="30">
        <f>C12</f>
        <v>9487730</v>
      </c>
      <c r="D11" s="30">
        <f>D12</f>
        <v>2127343.11</v>
      </c>
      <c r="E11" s="30">
        <f t="shared" si="0"/>
        <v>22.422045209971191</v>
      </c>
    </row>
    <row r="12" spans="1:5" ht="47.25">
      <c r="A12" s="2" t="s">
        <v>13</v>
      </c>
      <c r="B12" s="3" t="s">
        <v>14</v>
      </c>
      <c r="C12" s="30">
        <v>9487730</v>
      </c>
      <c r="D12" s="30">
        <v>2127343.11</v>
      </c>
      <c r="E12" s="30">
        <f t="shared" si="0"/>
        <v>22.422045209971191</v>
      </c>
    </row>
    <row r="13" spans="1:5" ht="15.75">
      <c r="A13" s="2" t="s">
        <v>15</v>
      </c>
      <c r="B13" s="3" t="s">
        <v>16</v>
      </c>
      <c r="C13" s="30">
        <f>C14+C15+C16</f>
        <v>2865800</v>
      </c>
      <c r="D13" s="30">
        <f>D14+D15+D16</f>
        <v>1364172.1099999999</v>
      </c>
      <c r="E13" s="30">
        <f t="shared" si="0"/>
        <v>47.601790425012211</v>
      </c>
    </row>
    <row r="14" spans="1:5" ht="31.5">
      <c r="A14" s="2" t="s">
        <v>129</v>
      </c>
      <c r="B14" s="3" t="s">
        <v>130</v>
      </c>
      <c r="C14" s="30">
        <v>1365800</v>
      </c>
      <c r="D14" s="30">
        <v>346554.44</v>
      </c>
      <c r="E14" s="30">
        <f t="shared" si="0"/>
        <v>25.373732610923998</v>
      </c>
    </row>
    <row r="15" spans="1:5" ht="31.5">
      <c r="A15" s="2" t="s">
        <v>17</v>
      </c>
      <c r="B15" s="3" t="s">
        <v>18</v>
      </c>
      <c r="C15" s="30">
        <v>800000</v>
      </c>
      <c r="D15" s="30">
        <v>719331.23</v>
      </c>
      <c r="E15" s="30">
        <f t="shared" si="0"/>
        <v>89.916403750000001</v>
      </c>
    </row>
    <row r="16" spans="1:5" ht="63">
      <c r="A16" s="2" t="s">
        <v>19</v>
      </c>
      <c r="B16" s="3" t="s">
        <v>20</v>
      </c>
      <c r="C16" s="30">
        <v>700000</v>
      </c>
      <c r="D16" s="30">
        <v>298286.44</v>
      </c>
      <c r="E16" s="30">
        <f t="shared" si="0"/>
        <v>42.612348571428569</v>
      </c>
    </row>
    <row r="17" spans="1:5" ht="31.5">
      <c r="A17" s="2" t="s">
        <v>21</v>
      </c>
      <c r="B17" s="3" t="s">
        <v>22</v>
      </c>
      <c r="C17" s="30">
        <f>C18</f>
        <v>170000</v>
      </c>
      <c r="D17" s="30">
        <f>D18</f>
        <v>314093.67</v>
      </c>
      <c r="E17" s="30">
        <f t="shared" si="0"/>
        <v>184.76098235294117</v>
      </c>
    </row>
    <row r="18" spans="1:5" ht="15.75">
      <c r="A18" s="2" t="s">
        <v>23</v>
      </c>
      <c r="B18" s="3" t="s">
        <v>24</v>
      </c>
      <c r="C18" s="30">
        <v>170000</v>
      </c>
      <c r="D18" s="30">
        <v>314093.67</v>
      </c>
      <c r="E18" s="30">
        <f t="shared" si="0"/>
        <v>184.76098235294117</v>
      </c>
    </row>
    <row r="19" spans="1:5" ht="15.75">
      <c r="A19" s="2" t="s">
        <v>25</v>
      </c>
      <c r="B19" s="3" t="s">
        <v>26</v>
      </c>
      <c r="C19" s="30">
        <f>C20+C21</f>
        <v>1903000</v>
      </c>
      <c r="D19" s="30">
        <f t="shared" ref="D19" si="1">D20+D21</f>
        <v>334885.62</v>
      </c>
      <c r="E19" s="30">
        <f t="shared" si="0"/>
        <v>17.597772990015763</v>
      </c>
    </row>
    <row r="20" spans="1:5" ht="78.75">
      <c r="A20" s="2" t="s">
        <v>140</v>
      </c>
      <c r="B20" s="3" t="s">
        <v>27</v>
      </c>
      <c r="C20" s="30">
        <v>1900000</v>
      </c>
      <c r="D20" s="30">
        <v>334885.62</v>
      </c>
      <c r="E20" s="30">
        <f t="shared" si="0"/>
        <v>17.625558947368422</v>
      </c>
    </row>
    <row r="21" spans="1:5" ht="47.25">
      <c r="A21" s="2" t="s">
        <v>141</v>
      </c>
      <c r="B21" s="3" t="s">
        <v>142</v>
      </c>
      <c r="C21" s="30">
        <v>3000</v>
      </c>
      <c r="D21" s="31">
        <v>0</v>
      </c>
      <c r="E21" s="31">
        <f t="shared" si="0"/>
        <v>0</v>
      </c>
    </row>
    <row r="22" spans="1:5" ht="15.75">
      <c r="A22" s="2"/>
      <c r="B22" s="3" t="s">
        <v>28</v>
      </c>
      <c r="C22" s="30">
        <f>C24+C31+C37+C45+C51+C65</f>
        <v>36049020.530000001</v>
      </c>
      <c r="D22" s="30">
        <f t="shared" ref="D22" si="2">D24+D31+D37+D45+D51+D65</f>
        <v>3865421.8800000004</v>
      </c>
      <c r="E22" s="30">
        <f t="shared" si="0"/>
        <v>10.722682123313712</v>
      </c>
    </row>
    <row r="23" spans="1:5" ht="15.75">
      <c r="A23" s="2"/>
      <c r="B23" s="3" t="s">
        <v>6</v>
      </c>
      <c r="C23" s="30"/>
      <c r="D23" s="30"/>
      <c r="E23" s="30"/>
    </row>
    <row r="24" spans="1:5" ht="47.25">
      <c r="A24" s="2" t="s">
        <v>29</v>
      </c>
      <c r="B24" s="3" t="s">
        <v>175</v>
      </c>
      <c r="C24" s="30">
        <f>C26+C27+C28+C29+C30+C25</f>
        <v>3633320</v>
      </c>
      <c r="D24" s="30">
        <f>D26+D27+D28+D29+D30+D25</f>
        <v>1246093.06</v>
      </c>
      <c r="E24" s="30">
        <f t="shared" si="0"/>
        <v>34.296265123908718</v>
      </c>
    </row>
    <row r="25" spans="1:5" ht="75">
      <c r="A25" s="2" t="s">
        <v>180</v>
      </c>
      <c r="B25" s="24" t="s">
        <v>181</v>
      </c>
      <c r="C25" s="31">
        <v>0</v>
      </c>
      <c r="D25" s="30">
        <v>200000</v>
      </c>
      <c r="E25" s="31">
        <v>0</v>
      </c>
    </row>
    <row r="26" spans="1:5" ht="141.75">
      <c r="A26" s="2" t="s">
        <v>30</v>
      </c>
      <c r="B26" s="5" t="s">
        <v>31</v>
      </c>
      <c r="C26" s="30">
        <v>1755200</v>
      </c>
      <c r="D26" s="30">
        <v>570186.23999999999</v>
      </c>
      <c r="E26" s="30">
        <f t="shared" si="0"/>
        <v>32.485542388331808</v>
      </c>
    </row>
    <row r="27" spans="1:5" ht="126">
      <c r="A27" s="2" t="s">
        <v>32</v>
      </c>
      <c r="B27" s="5" t="s">
        <v>33</v>
      </c>
      <c r="C27" s="30">
        <v>600000</v>
      </c>
      <c r="D27" s="30">
        <v>195003.89</v>
      </c>
      <c r="E27" s="30">
        <f t="shared" si="0"/>
        <v>32.500648333333338</v>
      </c>
    </row>
    <row r="28" spans="1:5" ht="94.5">
      <c r="A28" s="4" t="s">
        <v>34</v>
      </c>
      <c r="B28" s="4" t="s">
        <v>35</v>
      </c>
      <c r="C28" s="30">
        <v>42820</v>
      </c>
      <c r="D28" s="30">
        <v>7136.66</v>
      </c>
      <c r="E28" s="30">
        <f t="shared" si="0"/>
        <v>16.666651097617937</v>
      </c>
    </row>
    <row r="29" spans="1:5" ht="69">
      <c r="A29" s="4" t="s">
        <v>96</v>
      </c>
      <c r="B29" s="9" t="s">
        <v>97</v>
      </c>
      <c r="C29" s="30">
        <v>984900</v>
      </c>
      <c r="D29" s="30">
        <v>219552</v>
      </c>
      <c r="E29" s="30">
        <f t="shared" si="0"/>
        <v>22.291806274748705</v>
      </c>
    </row>
    <row r="30" spans="1:5" ht="110.25">
      <c r="A30" s="4" t="s">
        <v>37</v>
      </c>
      <c r="B30" s="4" t="s">
        <v>36</v>
      </c>
      <c r="C30" s="30">
        <v>250400</v>
      </c>
      <c r="D30" s="30">
        <v>54214.27</v>
      </c>
      <c r="E30" s="30">
        <f t="shared" si="0"/>
        <v>21.651066293929709</v>
      </c>
    </row>
    <row r="31" spans="1:5" ht="31.5">
      <c r="A31" s="4" t="s">
        <v>38</v>
      </c>
      <c r="B31" s="4" t="s">
        <v>118</v>
      </c>
      <c r="C31" s="30">
        <f t="shared" ref="C31:D32" si="3">C32</f>
        <v>379700</v>
      </c>
      <c r="D31" s="31">
        <f>D32+D34</f>
        <v>365748.99</v>
      </c>
      <c r="E31" s="31">
        <f t="shared" si="0"/>
        <v>96.325780879641826</v>
      </c>
    </row>
    <row r="32" spans="1:5" ht="31.5">
      <c r="A32" s="4" t="s">
        <v>40</v>
      </c>
      <c r="B32" s="4" t="s">
        <v>39</v>
      </c>
      <c r="C32" s="30">
        <f>C33+C34</f>
        <v>379700</v>
      </c>
      <c r="D32" s="31">
        <f t="shared" si="3"/>
        <v>5263.98</v>
      </c>
      <c r="E32" s="31">
        <f t="shared" si="0"/>
        <v>1.3863523834606266</v>
      </c>
    </row>
    <row r="33" spans="1:5" ht="47.25">
      <c r="A33" s="4" t="s">
        <v>98</v>
      </c>
      <c r="B33" s="4" t="s">
        <v>41</v>
      </c>
      <c r="C33" s="30">
        <v>30000</v>
      </c>
      <c r="D33" s="31">
        <v>5263.98</v>
      </c>
      <c r="E33" s="31">
        <f t="shared" si="0"/>
        <v>17.546599999999998</v>
      </c>
    </row>
    <row r="34" spans="1:5" ht="31.5">
      <c r="A34" s="4" t="s">
        <v>99</v>
      </c>
      <c r="B34" s="4" t="s">
        <v>42</v>
      </c>
      <c r="C34" s="30">
        <f>C35+C36</f>
        <v>349700</v>
      </c>
      <c r="D34" s="31">
        <f t="shared" ref="D34" si="4">D35+D36</f>
        <v>360485.01</v>
      </c>
      <c r="E34" s="31">
        <f t="shared" si="0"/>
        <v>103.08407492136118</v>
      </c>
    </row>
    <row r="35" spans="1:5" ht="15.75">
      <c r="A35" s="4" t="s">
        <v>100</v>
      </c>
      <c r="B35" s="4" t="s">
        <v>43</v>
      </c>
      <c r="C35" s="30">
        <v>20000</v>
      </c>
      <c r="D35" s="31">
        <v>43282.38</v>
      </c>
      <c r="E35" s="31">
        <f t="shared" si="0"/>
        <v>216.4119</v>
      </c>
    </row>
    <row r="36" spans="1:5" ht="34.5">
      <c r="A36" s="4" t="s">
        <v>101</v>
      </c>
      <c r="B36" s="10" t="s">
        <v>102</v>
      </c>
      <c r="C36" s="30">
        <v>329700</v>
      </c>
      <c r="D36" s="31">
        <v>317202.63</v>
      </c>
      <c r="E36" s="31">
        <f t="shared" si="0"/>
        <v>96.209472247497729</v>
      </c>
    </row>
    <row r="37" spans="1:5" ht="31.5">
      <c r="A37" s="4" t="s">
        <v>44</v>
      </c>
      <c r="B37" s="7" t="s">
        <v>107</v>
      </c>
      <c r="C37" s="30">
        <f>C38+C40</f>
        <v>10016635.529999999</v>
      </c>
      <c r="D37" s="30">
        <f t="shared" ref="D37" si="5">D38+D40</f>
        <v>1820074.7000000002</v>
      </c>
      <c r="E37" s="30">
        <f>D37/C37*100</f>
        <v>18.170519377977211</v>
      </c>
    </row>
    <row r="38" spans="1:5" ht="15.75">
      <c r="A38" s="1" t="s">
        <v>45</v>
      </c>
      <c r="B38" s="4" t="s">
        <v>46</v>
      </c>
      <c r="C38" s="30">
        <f>C39</f>
        <v>314816.76</v>
      </c>
      <c r="D38" s="31">
        <f t="shared" ref="D38" si="6">D39</f>
        <v>0</v>
      </c>
      <c r="E38" s="31">
        <f t="shared" si="0"/>
        <v>0</v>
      </c>
    </row>
    <row r="39" spans="1:5" ht="47.25">
      <c r="A39" s="4" t="s">
        <v>135</v>
      </c>
      <c r="B39" s="4" t="s">
        <v>47</v>
      </c>
      <c r="C39" s="30">
        <v>314816.76</v>
      </c>
      <c r="D39" s="31">
        <v>0</v>
      </c>
      <c r="E39" s="31">
        <f t="shared" si="0"/>
        <v>0</v>
      </c>
    </row>
    <row r="40" spans="1:5" ht="15.75">
      <c r="A40" s="4" t="s">
        <v>49</v>
      </c>
      <c r="B40" s="4" t="s">
        <v>48</v>
      </c>
      <c r="C40" s="30">
        <f>C41+C42</f>
        <v>9701818.7699999996</v>
      </c>
      <c r="D40" s="30">
        <f t="shared" ref="D40" si="7">D41+D42</f>
        <v>1820074.7000000002</v>
      </c>
      <c r="E40" s="30">
        <f t="shared" si="0"/>
        <v>18.760139136262183</v>
      </c>
    </row>
    <row r="41" spans="1:5" ht="63">
      <c r="A41" s="4" t="s">
        <v>85</v>
      </c>
      <c r="B41" s="4" t="s">
        <v>50</v>
      </c>
      <c r="C41" s="30">
        <v>883014.16</v>
      </c>
      <c r="D41" s="30">
        <v>101437.13</v>
      </c>
      <c r="E41" s="30">
        <f t="shared" si="0"/>
        <v>11.487599474055999</v>
      </c>
    </row>
    <row r="42" spans="1:5" ht="31.5">
      <c r="A42" s="4" t="s">
        <v>54</v>
      </c>
      <c r="B42" s="4" t="s">
        <v>51</v>
      </c>
      <c r="C42" s="30">
        <f>C43+C44</f>
        <v>8818804.6099999994</v>
      </c>
      <c r="D42" s="30">
        <f t="shared" ref="D42" si="8">D43+D44</f>
        <v>1718637.57</v>
      </c>
      <c r="E42" s="30">
        <f t="shared" si="0"/>
        <v>19.488328021817917</v>
      </c>
    </row>
    <row r="43" spans="1:5" ht="31.5">
      <c r="A43" s="4" t="s">
        <v>103</v>
      </c>
      <c r="B43" s="4" t="s">
        <v>52</v>
      </c>
      <c r="C43" s="30">
        <v>8818804.6099999994</v>
      </c>
      <c r="D43" s="30">
        <v>1718637.57</v>
      </c>
      <c r="E43" s="30">
        <f t="shared" si="0"/>
        <v>19.488328021817917</v>
      </c>
    </row>
    <row r="44" spans="1:5" ht="63" hidden="1">
      <c r="A44" s="4" t="s">
        <v>176</v>
      </c>
      <c r="B44" s="4" t="s">
        <v>127</v>
      </c>
      <c r="C44" s="31">
        <v>0</v>
      </c>
      <c r="D44" s="31">
        <v>0</v>
      </c>
      <c r="E44" s="31">
        <v>0</v>
      </c>
    </row>
    <row r="45" spans="1:5" ht="31.5">
      <c r="A45" s="4" t="s">
        <v>55</v>
      </c>
      <c r="B45" s="4" t="s">
        <v>53</v>
      </c>
      <c r="C45" s="30">
        <f>C46+C47</f>
        <v>21407865</v>
      </c>
      <c r="D45" s="30">
        <f t="shared" ref="D45" si="9">D46+D47</f>
        <v>390991.85</v>
      </c>
      <c r="E45" s="30">
        <f t="shared" si="0"/>
        <v>1.8263934773504971</v>
      </c>
    </row>
    <row r="46" spans="1:5" ht="141.75">
      <c r="A46" s="4" t="s">
        <v>136</v>
      </c>
      <c r="B46" s="6" t="s">
        <v>56</v>
      </c>
      <c r="C46" s="30">
        <v>19577165</v>
      </c>
      <c r="D46" s="30">
        <v>34305.800000000003</v>
      </c>
      <c r="E46" s="30">
        <f t="shared" si="0"/>
        <v>0.1752337480937613</v>
      </c>
    </row>
    <row r="47" spans="1:5" ht="47.25">
      <c r="A47" s="4" t="s">
        <v>59</v>
      </c>
      <c r="B47" s="4" t="s">
        <v>57</v>
      </c>
      <c r="C47" s="30">
        <f>C48+C49+C50</f>
        <v>1830700</v>
      </c>
      <c r="D47" s="30">
        <f t="shared" ref="D47" si="10">D48+D49+D50</f>
        <v>356686.05</v>
      </c>
      <c r="E47" s="30">
        <f t="shared" si="0"/>
        <v>19.483588244933632</v>
      </c>
    </row>
    <row r="48" spans="1:5" ht="94.5">
      <c r="A48" s="4" t="s">
        <v>60</v>
      </c>
      <c r="B48" s="4" t="s">
        <v>58</v>
      </c>
      <c r="C48" s="30">
        <v>874400</v>
      </c>
      <c r="D48" s="30">
        <v>285235.36</v>
      </c>
      <c r="E48" s="30">
        <f t="shared" si="0"/>
        <v>32.620695333943274</v>
      </c>
    </row>
    <row r="49" spans="1:5" ht="63">
      <c r="A49" s="4" t="s">
        <v>62</v>
      </c>
      <c r="B49" s="4" t="s">
        <v>61</v>
      </c>
      <c r="C49" s="30">
        <v>500000</v>
      </c>
      <c r="D49" s="30">
        <v>34781.33</v>
      </c>
      <c r="E49" s="30">
        <f t="shared" si="0"/>
        <v>6.9562659999999994</v>
      </c>
    </row>
    <row r="50" spans="1:5" ht="157.5">
      <c r="A50" s="4" t="s">
        <v>119</v>
      </c>
      <c r="B50" s="6" t="s">
        <v>120</v>
      </c>
      <c r="C50" s="30">
        <v>456300</v>
      </c>
      <c r="D50" s="31">
        <v>36669.360000000001</v>
      </c>
      <c r="E50" s="31">
        <f t="shared" si="0"/>
        <v>8.0362393162393158</v>
      </c>
    </row>
    <row r="51" spans="1:5" ht="15.75">
      <c r="A51" s="4" t="s">
        <v>63</v>
      </c>
      <c r="B51" s="4" t="s">
        <v>64</v>
      </c>
      <c r="C51" s="30">
        <f>C52+C60</f>
        <v>611500</v>
      </c>
      <c r="D51" s="30">
        <f>D52+D60+D57</f>
        <v>20878.22</v>
      </c>
      <c r="E51" s="30">
        <f t="shared" si="0"/>
        <v>3.4142632869991827</v>
      </c>
    </row>
    <row r="52" spans="1:5" ht="63">
      <c r="A52" s="4" t="s">
        <v>113</v>
      </c>
      <c r="B52" s="4" t="s">
        <v>112</v>
      </c>
      <c r="C52" s="30">
        <f>C53+C54+C59+C55+C58</f>
        <v>21000</v>
      </c>
      <c r="D52" s="30">
        <f>D53+D54+D59+D55+D56+D58</f>
        <v>7172.0300000000007</v>
      </c>
      <c r="E52" s="30">
        <f t="shared" si="0"/>
        <v>34.152523809523814</v>
      </c>
    </row>
    <row r="53" spans="1:5" ht="126">
      <c r="A53" s="4" t="s">
        <v>114</v>
      </c>
      <c r="B53" s="6" t="s">
        <v>191</v>
      </c>
      <c r="C53" s="30">
        <v>9000</v>
      </c>
      <c r="D53" s="31">
        <v>1032.25</v>
      </c>
      <c r="E53" s="30">
        <f t="shared" si="0"/>
        <v>11.469444444444445</v>
      </c>
    </row>
    <row r="54" spans="1:5" ht="173.25">
      <c r="A54" s="4" t="s">
        <v>115</v>
      </c>
      <c r="B54" s="6" t="s">
        <v>192</v>
      </c>
      <c r="C54" s="30">
        <v>4250</v>
      </c>
      <c r="D54" s="31">
        <v>2000</v>
      </c>
      <c r="E54" s="30">
        <f t="shared" si="0"/>
        <v>47.058823529411761</v>
      </c>
    </row>
    <row r="55" spans="1:5" ht="126">
      <c r="A55" s="20" t="s">
        <v>137</v>
      </c>
      <c r="B55" s="6" t="s">
        <v>139</v>
      </c>
      <c r="C55" s="30">
        <v>1500</v>
      </c>
      <c r="D55" s="31">
        <v>1049.8399999999999</v>
      </c>
      <c r="E55" s="30">
        <f t="shared" si="0"/>
        <v>69.98933333333332</v>
      </c>
    </row>
    <row r="56" spans="1:5" ht="126">
      <c r="A56" s="20" t="s">
        <v>182</v>
      </c>
      <c r="B56" s="6" t="s">
        <v>185</v>
      </c>
      <c r="C56" s="31">
        <v>0</v>
      </c>
      <c r="D56" s="31">
        <v>1839.94</v>
      </c>
      <c r="E56" s="32">
        <v>0</v>
      </c>
    </row>
    <row r="57" spans="1:5" ht="110.25">
      <c r="A57" s="20" t="s">
        <v>183</v>
      </c>
      <c r="B57" s="6" t="s">
        <v>186</v>
      </c>
      <c r="C57" s="31">
        <v>0</v>
      </c>
      <c r="D57" s="31">
        <v>1129.78</v>
      </c>
      <c r="E57" s="32">
        <v>0</v>
      </c>
    </row>
    <row r="58" spans="1:5" ht="126">
      <c r="A58" s="20" t="s">
        <v>143</v>
      </c>
      <c r="B58" s="6" t="s">
        <v>177</v>
      </c>
      <c r="C58" s="30">
        <v>3000</v>
      </c>
      <c r="D58" s="31">
        <v>0</v>
      </c>
      <c r="E58" s="32">
        <f t="shared" si="0"/>
        <v>0</v>
      </c>
    </row>
    <row r="59" spans="1:5" ht="141.75">
      <c r="A59" s="4" t="s">
        <v>116</v>
      </c>
      <c r="B59" s="6" t="s">
        <v>193</v>
      </c>
      <c r="C59" s="30">
        <v>3250</v>
      </c>
      <c r="D59" s="30">
        <v>1250</v>
      </c>
      <c r="E59" s="30">
        <f t="shared" si="0"/>
        <v>38.461538461538467</v>
      </c>
    </row>
    <row r="60" spans="1:5" ht="31.5">
      <c r="A60" s="4" t="s">
        <v>109</v>
      </c>
      <c r="B60" s="4" t="s">
        <v>108</v>
      </c>
      <c r="C60" s="30">
        <f>C61+C62+C63+C64</f>
        <v>590500</v>
      </c>
      <c r="D60" s="30">
        <f t="shared" ref="D60" si="11">D61+D62+D63+D64</f>
        <v>12576.410000000002</v>
      </c>
      <c r="E60" s="30">
        <f t="shared" si="0"/>
        <v>2.1297900084674009</v>
      </c>
    </row>
    <row r="61" spans="1:5" ht="110.25">
      <c r="A61" s="22" t="s">
        <v>111</v>
      </c>
      <c r="B61" s="4" t="s">
        <v>110</v>
      </c>
      <c r="C61" s="30">
        <v>50500</v>
      </c>
      <c r="D61" s="30">
        <v>6661.14</v>
      </c>
      <c r="E61" s="30">
        <f t="shared" si="0"/>
        <v>13.190376237623763</v>
      </c>
    </row>
    <row r="62" spans="1:5" ht="236.25">
      <c r="A62" s="22" t="s">
        <v>121</v>
      </c>
      <c r="B62" s="6" t="s">
        <v>122</v>
      </c>
      <c r="C62" s="32">
        <v>499000</v>
      </c>
      <c r="D62" s="32">
        <v>0</v>
      </c>
      <c r="E62" s="32">
        <f t="shared" si="0"/>
        <v>0</v>
      </c>
    </row>
    <row r="63" spans="1:5" ht="110.25">
      <c r="A63" s="22" t="s">
        <v>131</v>
      </c>
      <c r="B63" s="6" t="s">
        <v>123</v>
      </c>
      <c r="C63" s="30">
        <v>41000</v>
      </c>
      <c r="D63" s="30">
        <v>6065.26</v>
      </c>
      <c r="E63" s="30">
        <f t="shared" si="0"/>
        <v>14.79331707317073</v>
      </c>
    </row>
    <row r="64" spans="1:5" ht="126">
      <c r="A64" s="12" t="s">
        <v>132</v>
      </c>
      <c r="B64" s="6" t="s">
        <v>124</v>
      </c>
      <c r="C64" s="31">
        <v>0</v>
      </c>
      <c r="D64" s="31">
        <v>-149.99</v>
      </c>
      <c r="E64" s="31">
        <v>0</v>
      </c>
    </row>
    <row r="65" spans="1:6" ht="15.75">
      <c r="A65" s="4" t="s">
        <v>67</v>
      </c>
      <c r="B65" s="4" t="s">
        <v>65</v>
      </c>
      <c r="C65" s="31">
        <f>C66+C67</f>
        <v>0</v>
      </c>
      <c r="D65" s="30">
        <f t="shared" ref="D65" si="12">D66+D67</f>
        <v>21635.06</v>
      </c>
      <c r="E65" s="31"/>
    </row>
    <row r="66" spans="1:6" ht="31.5">
      <c r="A66" s="4" t="s">
        <v>184</v>
      </c>
      <c r="B66" s="4" t="s">
        <v>133</v>
      </c>
      <c r="C66" s="31">
        <v>0</v>
      </c>
      <c r="D66" s="30">
        <v>21635.06</v>
      </c>
      <c r="E66" s="31">
        <v>0</v>
      </c>
    </row>
    <row r="67" spans="1:6" ht="31.5" hidden="1">
      <c r="A67" s="4" t="s">
        <v>68</v>
      </c>
      <c r="B67" s="4" t="s">
        <v>66</v>
      </c>
      <c r="C67" s="31">
        <v>0</v>
      </c>
      <c r="D67" s="30">
        <v>0</v>
      </c>
      <c r="E67" s="31">
        <v>0</v>
      </c>
    </row>
    <row r="68" spans="1:6" ht="15.75">
      <c r="A68" s="4" t="s">
        <v>69</v>
      </c>
      <c r="B68" s="4" t="s">
        <v>70</v>
      </c>
      <c r="C68" s="30">
        <f>C69+C114+C115+C112</f>
        <v>436406612.22000003</v>
      </c>
      <c r="D68" s="30">
        <f>D69+D114+D115+D112</f>
        <v>54994489.950000003</v>
      </c>
      <c r="E68" s="30">
        <f t="shared" si="0"/>
        <v>12.601662855253975</v>
      </c>
      <c r="F68" s="23"/>
    </row>
    <row r="69" spans="1:6" ht="49.5" customHeight="1">
      <c r="A69" s="4" t="s">
        <v>71</v>
      </c>
      <c r="B69" s="4" t="s">
        <v>72</v>
      </c>
      <c r="C69" s="30">
        <f>C70+C73+C93+C110</f>
        <v>436543510.82000005</v>
      </c>
      <c r="D69" s="30">
        <f t="shared" ref="D69" si="13">D70+D73+D93+D110</f>
        <v>55240296.109999999</v>
      </c>
      <c r="E69" s="30">
        <f t="shared" si="0"/>
        <v>12.654018383239061</v>
      </c>
    </row>
    <row r="70" spans="1:6" ht="31.5">
      <c r="A70" s="4" t="s">
        <v>86</v>
      </c>
      <c r="B70" s="4" t="s">
        <v>73</v>
      </c>
      <c r="C70" s="30">
        <f>C71+C72</f>
        <v>113335560</v>
      </c>
      <c r="D70" s="30">
        <f t="shared" ref="D70" si="14">D71+D72</f>
        <v>28333899</v>
      </c>
      <c r="E70" s="30">
        <f t="shared" si="0"/>
        <v>25.000007941020453</v>
      </c>
    </row>
    <row r="71" spans="1:6" ht="47.25">
      <c r="A71" s="4" t="s">
        <v>87</v>
      </c>
      <c r="B71" s="4" t="s">
        <v>117</v>
      </c>
      <c r="C71" s="30">
        <v>93928700</v>
      </c>
      <c r="D71" s="30">
        <v>23482181</v>
      </c>
      <c r="E71" s="30">
        <f t="shared" si="0"/>
        <v>25.000006387823952</v>
      </c>
    </row>
    <row r="72" spans="1:6" ht="69">
      <c r="A72" s="4" t="s">
        <v>104</v>
      </c>
      <c r="B72" s="10" t="s">
        <v>105</v>
      </c>
      <c r="C72" s="30">
        <v>19406860</v>
      </c>
      <c r="D72" s="30">
        <v>4851718</v>
      </c>
      <c r="E72" s="30">
        <f t="shared" si="0"/>
        <v>25.000015458451291</v>
      </c>
    </row>
    <row r="73" spans="1:6" ht="47.25">
      <c r="A73" s="4" t="s">
        <v>88</v>
      </c>
      <c r="B73" s="4" t="s">
        <v>74</v>
      </c>
      <c r="C73" s="30">
        <f>C78+C80+C75+C76+C77+C79+C74</f>
        <v>221987092.59</v>
      </c>
      <c r="D73" s="30">
        <f>D78+D80+D75+D76+D77+D79+D74</f>
        <v>2464884.56</v>
      </c>
      <c r="E73" s="31">
        <f t="shared" ref="E73:E116" si="15">D73/C73*100</f>
        <v>1.1103729190924307</v>
      </c>
    </row>
    <row r="74" spans="1:6" ht="63">
      <c r="A74" s="4" t="s">
        <v>188</v>
      </c>
      <c r="B74" s="4" t="s">
        <v>189</v>
      </c>
      <c r="C74" s="30">
        <v>23000000</v>
      </c>
      <c r="D74" s="31">
        <v>0</v>
      </c>
      <c r="E74" s="31">
        <f t="shared" si="15"/>
        <v>0</v>
      </c>
    </row>
    <row r="75" spans="1:6" ht="141.75">
      <c r="A75" s="4" t="s">
        <v>144</v>
      </c>
      <c r="B75" s="6" t="s">
        <v>158</v>
      </c>
      <c r="C75" s="30">
        <v>6091433.3700000001</v>
      </c>
      <c r="D75" s="31">
        <v>0</v>
      </c>
      <c r="E75" s="31">
        <f t="shared" si="15"/>
        <v>0</v>
      </c>
    </row>
    <row r="76" spans="1:6" ht="141.75">
      <c r="A76" s="4" t="s">
        <v>145</v>
      </c>
      <c r="B76" s="6" t="s">
        <v>159</v>
      </c>
      <c r="C76" s="30">
        <v>3137470.72</v>
      </c>
      <c r="D76" s="31">
        <v>0</v>
      </c>
      <c r="E76" s="31">
        <f t="shared" si="15"/>
        <v>0</v>
      </c>
    </row>
    <row r="77" spans="1:6" ht="96" customHeight="1">
      <c r="A77" s="4" t="s">
        <v>146</v>
      </c>
      <c r="B77" s="4" t="s">
        <v>160</v>
      </c>
      <c r="C77" s="30">
        <v>3799104.78</v>
      </c>
      <c r="D77" s="32">
        <v>0</v>
      </c>
      <c r="E77" s="32">
        <f t="shared" si="15"/>
        <v>0</v>
      </c>
    </row>
    <row r="78" spans="1:6" ht="102.75" customHeight="1">
      <c r="A78" s="4" t="s">
        <v>163</v>
      </c>
      <c r="B78" s="4" t="s">
        <v>164</v>
      </c>
      <c r="C78" s="30">
        <v>6856341.7999999998</v>
      </c>
      <c r="D78" s="32">
        <v>1185268.44</v>
      </c>
      <c r="E78" s="32">
        <f t="shared" si="15"/>
        <v>17.287184253270453</v>
      </c>
    </row>
    <row r="79" spans="1:6" ht="70.5" customHeight="1">
      <c r="A79" s="4" t="s">
        <v>165</v>
      </c>
      <c r="B79" s="4" t="s">
        <v>166</v>
      </c>
      <c r="C79" s="30">
        <v>168212121.22</v>
      </c>
      <c r="D79" s="32">
        <v>0</v>
      </c>
      <c r="E79" s="32">
        <f t="shared" si="15"/>
        <v>0</v>
      </c>
    </row>
    <row r="80" spans="1:6" ht="43.5" customHeight="1">
      <c r="A80" s="4" t="s">
        <v>89</v>
      </c>
      <c r="B80" s="4" t="s">
        <v>75</v>
      </c>
      <c r="C80" s="30">
        <f>C82+C83+C84+C85+C86+C87+C88+C89+C91+C90</f>
        <v>10890620.699999999</v>
      </c>
      <c r="D80" s="32">
        <f t="shared" ref="D80" si="16">D82+D83+D84+D85+D86+D87+D88+D89+D91</f>
        <v>1279616.1200000001</v>
      </c>
      <c r="E80" s="32">
        <f t="shared" si="15"/>
        <v>11.749707893141483</v>
      </c>
    </row>
    <row r="81" spans="1:5" ht="15.75">
      <c r="A81" s="4"/>
      <c r="B81" s="4" t="s">
        <v>4</v>
      </c>
      <c r="C81" s="30"/>
      <c r="D81" s="32"/>
      <c r="E81" s="32"/>
    </row>
    <row r="82" spans="1:5" ht="141.75">
      <c r="A82" s="4"/>
      <c r="B82" s="4" t="s">
        <v>147</v>
      </c>
      <c r="C82" s="30">
        <v>537091.21</v>
      </c>
      <c r="D82" s="32">
        <v>202428.12</v>
      </c>
      <c r="E82" s="32">
        <f t="shared" si="15"/>
        <v>37.689710095981646</v>
      </c>
    </row>
    <row r="83" spans="1:5" ht="126">
      <c r="A83" s="4"/>
      <c r="B83" s="4" t="s">
        <v>148</v>
      </c>
      <c r="C83" s="30">
        <v>1187033</v>
      </c>
      <c r="D83" s="32">
        <v>296758.25</v>
      </c>
      <c r="E83" s="32">
        <f t="shared" si="15"/>
        <v>25</v>
      </c>
    </row>
    <row r="84" spans="1:5" ht="144.75" customHeight="1">
      <c r="A84" s="4"/>
      <c r="B84" s="4" t="s">
        <v>149</v>
      </c>
      <c r="C84" s="30">
        <v>2204490</v>
      </c>
      <c r="D84" s="32">
        <v>551122.5</v>
      </c>
      <c r="E84" s="32">
        <f t="shared" si="15"/>
        <v>25</v>
      </c>
    </row>
    <row r="85" spans="1:5" ht="157.5">
      <c r="A85" s="4"/>
      <c r="B85" s="4" t="s">
        <v>174</v>
      </c>
      <c r="C85" s="30">
        <v>809712.49</v>
      </c>
      <c r="D85" s="32">
        <v>0</v>
      </c>
      <c r="E85" s="32">
        <f t="shared" si="15"/>
        <v>0</v>
      </c>
    </row>
    <row r="86" spans="1:5" ht="111.75" customHeight="1">
      <c r="A86" s="4"/>
      <c r="B86" s="4" t="s">
        <v>150</v>
      </c>
      <c r="C86" s="30">
        <v>917229</v>
      </c>
      <c r="D86" s="32">
        <v>229307.25</v>
      </c>
      <c r="E86" s="32">
        <f t="shared" si="15"/>
        <v>25</v>
      </c>
    </row>
    <row r="87" spans="1:5" ht="94.5">
      <c r="A87" s="4"/>
      <c r="B87" s="7" t="s">
        <v>152</v>
      </c>
      <c r="C87" s="30">
        <v>406560</v>
      </c>
      <c r="D87" s="32">
        <v>0</v>
      </c>
      <c r="E87" s="32">
        <f t="shared" si="15"/>
        <v>0</v>
      </c>
    </row>
    <row r="88" spans="1:5" ht="94.5">
      <c r="A88" s="4"/>
      <c r="B88" s="4" t="s">
        <v>187</v>
      </c>
      <c r="C88" s="30">
        <v>3365495</v>
      </c>
      <c r="D88" s="32">
        <v>0</v>
      </c>
      <c r="E88" s="32">
        <f t="shared" si="15"/>
        <v>0</v>
      </c>
    </row>
    <row r="89" spans="1:5" ht="126">
      <c r="A89" s="4"/>
      <c r="B89" s="4" t="s">
        <v>151</v>
      </c>
      <c r="C89" s="30">
        <v>950000</v>
      </c>
      <c r="D89" s="32">
        <v>0</v>
      </c>
      <c r="E89" s="32">
        <f t="shared" si="15"/>
        <v>0</v>
      </c>
    </row>
    <row r="90" spans="1:5" ht="94.5">
      <c r="A90" s="4"/>
      <c r="B90" s="22" t="s">
        <v>178</v>
      </c>
      <c r="C90" s="33">
        <v>220000</v>
      </c>
      <c r="D90" s="32">
        <v>0</v>
      </c>
      <c r="E90" s="32">
        <f t="shared" si="15"/>
        <v>0</v>
      </c>
    </row>
    <row r="91" spans="1:5" ht="94.5">
      <c r="A91" s="4"/>
      <c r="B91" s="21" t="s">
        <v>190</v>
      </c>
      <c r="C91" s="34">
        <v>293010</v>
      </c>
      <c r="D91" s="32">
        <v>0</v>
      </c>
      <c r="E91" s="32">
        <f t="shared" si="15"/>
        <v>0</v>
      </c>
    </row>
    <row r="92" spans="1:5" ht="126" hidden="1">
      <c r="B92" s="12" t="s">
        <v>195</v>
      </c>
      <c r="C92" s="32"/>
      <c r="D92" s="32"/>
      <c r="E92" s="32"/>
    </row>
    <row r="93" spans="1:5" ht="31.5">
      <c r="A93" s="4" t="s">
        <v>95</v>
      </c>
      <c r="B93" s="4" t="s">
        <v>76</v>
      </c>
      <c r="C93" s="30">
        <f>C94+C103+C104+C106+C105</f>
        <v>95205618.230000004</v>
      </c>
      <c r="D93" s="30">
        <f t="shared" ref="D93" si="17">D94+D103+D104+D106</f>
        <v>23471399.370000001</v>
      </c>
      <c r="E93" s="30">
        <f t="shared" si="15"/>
        <v>24.653376351485093</v>
      </c>
    </row>
    <row r="94" spans="1:5" ht="63">
      <c r="A94" s="4" t="s">
        <v>94</v>
      </c>
      <c r="B94" s="4" t="s">
        <v>77</v>
      </c>
      <c r="C94" s="30">
        <f>C96+C97+C98+C99+C100+C101+C102</f>
        <v>1622773.0799999998</v>
      </c>
      <c r="D94" s="30">
        <f t="shared" ref="D94" si="18">D96+D97+D98+D99+D100+D101+D102</f>
        <v>371399.37</v>
      </c>
      <c r="E94" s="30">
        <f t="shared" si="15"/>
        <v>22.886710075323656</v>
      </c>
    </row>
    <row r="95" spans="1:5" ht="15.75">
      <c r="A95" s="4"/>
      <c r="B95" s="4" t="s">
        <v>4</v>
      </c>
      <c r="C95" s="32"/>
      <c r="D95" s="32"/>
      <c r="E95" s="32"/>
    </row>
    <row r="96" spans="1:5" ht="94.5">
      <c r="A96" s="4"/>
      <c r="B96" s="4" t="s">
        <v>167</v>
      </c>
      <c r="C96" s="30">
        <v>415110.37</v>
      </c>
      <c r="D96" s="30">
        <v>148145</v>
      </c>
      <c r="E96" s="30">
        <f t="shared" si="15"/>
        <v>35.688099047007668</v>
      </c>
    </row>
    <row r="97" spans="1:5" ht="78.75">
      <c r="A97" s="4"/>
      <c r="B97" s="4" t="s">
        <v>168</v>
      </c>
      <c r="C97" s="30">
        <v>8515.7999999999993</v>
      </c>
      <c r="D97" s="31">
        <v>0</v>
      </c>
      <c r="E97" s="31">
        <f t="shared" si="15"/>
        <v>0</v>
      </c>
    </row>
    <row r="98" spans="1:5" ht="220.5">
      <c r="A98" s="4"/>
      <c r="B98" s="4" t="s">
        <v>169</v>
      </c>
      <c r="C98" s="30">
        <v>359779</v>
      </c>
      <c r="D98" s="30">
        <v>26000</v>
      </c>
      <c r="E98" s="32">
        <f t="shared" si="15"/>
        <v>7.2266585876329641</v>
      </c>
    </row>
    <row r="99" spans="1:5" ht="157.5">
      <c r="A99" s="4"/>
      <c r="B99" s="4" t="s">
        <v>170</v>
      </c>
      <c r="C99" s="35">
        <v>634090.19999999995</v>
      </c>
      <c r="D99" s="30">
        <v>197254.37</v>
      </c>
      <c r="E99" s="32">
        <f t="shared" si="15"/>
        <v>31.108250845069048</v>
      </c>
    </row>
    <row r="100" spans="1:5" ht="141.75">
      <c r="A100" s="4"/>
      <c r="B100" s="4" t="s">
        <v>106</v>
      </c>
      <c r="C100" s="30">
        <v>25410</v>
      </c>
      <c r="D100" s="31">
        <v>0</v>
      </c>
      <c r="E100" s="32">
        <f t="shared" si="15"/>
        <v>0</v>
      </c>
    </row>
    <row r="101" spans="1:5" ht="126">
      <c r="A101" s="4"/>
      <c r="B101" s="4" t="s">
        <v>153</v>
      </c>
      <c r="C101" s="30">
        <v>39475.71</v>
      </c>
      <c r="D101" s="31">
        <v>0</v>
      </c>
      <c r="E101" s="31">
        <f t="shared" si="15"/>
        <v>0</v>
      </c>
    </row>
    <row r="102" spans="1:5" ht="204.75">
      <c r="A102" s="4"/>
      <c r="B102" s="21" t="s">
        <v>171</v>
      </c>
      <c r="C102" s="30">
        <v>140392</v>
      </c>
      <c r="D102" s="31">
        <v>0</v>
      </c>
      <c r="E102" s="31">
        <f t="shared" si="15"/>
        <v>0</v>
      </c>
    </row>
    <row r="103" spans="1:5" ht="94.5">
      <c r="A103" s="4" t="s">
        <v>90</v>
      </c>
      <c r="B103" s="4" t="s">
        <v>78</v>
      </c>
      <c r="C103" s="30">
        <v>2070149.4</v>
      </c>
      <c r="D103" s="31">
        <v>0</v>
      </c>
      <c r="E103" s="31">
        <f t="shared" si="15"/>
        <v>0</v>
      </c>
    </row>
    <row r="104" spans="1:5" ht="94.5">
      <c r="A104" s="4" t="s">
        <v>93</v>
      </c>
      <c r="B104" s="4" t="s">
        <v>79</v>
      </c>
      <c r="C104" s="30">
        <v>2724.75</v>
      </c>
      <c r="D104" s="31">
        <v>0</v>
      </c>
      <c r="E104" s="31">
        <v>0</v>
      </c>
    </row>
    <row r="105" spans="1:5" ht="47.25">
      <c r="A105" s="4" t="s">
        <v>172</v>
      </c>
      <c r="B105" s="4" t="s">
        <v>173</v>
      </c>
      <c r="C105" s="30">
        <v>208800</v>
      </c>
      <c r="D105" s="31">
        <v>0</v>
      </c>
      <c r="E105" s="31">
        <f t="shared" si="15"/>
        <v>0</v>
      </c>
    </row>
    <row r="106" spans="1:5" ht="31.5">
      <c r="A106" s="4" t="s">
        <v>91</v>
      </c>
      <c r="B106" s="4" t="s">
        <v>80</v>
      </c>
      <c r="C106" s="30">
        <f>C108+C109</f>
        <v>91301171</v>
      </c>
      <c r="D106" s="30">
        <f t="shared" ref="D106" si="19">D108+D109</f>
        <v>23100000</v>
      </c>
      <c r="E106" s="30">
        <f t="shared" si="15"/>
        <v>25.300880314010431</v>
      </c>
    </row>
    <row r="107" spans="1:5" ht="15.75">
      <c r="A107" s="4"/>
      <c r="B107" s="4" t="s">
        <v>4</v>
      </c>
      <c r="C107" s="32"/>
      <c r="D107" s="32"/>
      <c r="E107" s="32"/>
    </row>
    <row r="108" spans="1:5" ht="191.25" customHeight="1">
      <c r="A108" s="4"/>
      <c r="B108" s="11" t="s">
        <v>161</v>
      </c>
      <c r="C108" s="30">
        <v>32014006</v>
      </c>
      <c r="D108" s="30">
        <v>8050000</v>
      </c>
      <c r="E108" s="32">
        <f t="shared" si="15"/>
        <v>25.145244240911307</v>
      </c>
    </row>
    <row r="109" spans="1:5" ht="252">
      <c r="A109" s="4"/>
      <c r="B109" s="11" t="s">
        <v>162</v>
      </c>
      <c r="C109" s="30">
        <v>59287165</v>
      </c>
      <c r="D109" s="30">
        <v>15050000</v>
      </c>
      <c r="E109" s="32">
        <f t="shared" si="15"/>
        <v>25.384921002716187</v>
      </c>
    </row>
    <row r="110" spans="1:5" ht="15.75">
      <c r="A110" s="4" t="s">
        <v>155</v>
      </c>
      <c r="B110" s="11" t="s">
        <v>134</v>
      </c>
      <c r="C110" s="30">
        <f>C111</f>
        <v>6015240</v>
      </c>
      <c r="D110" s="30">
        <f t="shared" ref="D110" si="20">D111</f>
        <v>970113.18</v>
      </c>
      <c r="E110" s="32">
        <f t="shared" si="15"/>
        <v>16.127588924132706</v>
      </c>
    </row>
    <row r="111" spans="1:5" ht="94.5">
      <c r="A111" s="4" t="s">
        <v>154</v>
      </c>
      <c r="B111" s="4" t="s">
        <v>156</v>
      </c>
      <c r="C111" s="30">
        <v>6015240</v>
      </c>
      <c r="D111" s="30">
        <v>970113.18</v>
      </c>
      <c r="E111" s="32">
        <f t="shared" si="15"/>
        <v>16.127588924132706</v>
      </c>
    </row>
    <row r="112" spans="1:5" ht="15.75">
      <c r="A112" s="2" t="s">
        <v>82</v>
      </c>
      <c r="B112" s="2" t="s">
        <v>83</v>
      </c>
      <c r="C112" s="30">
        <f>C113</f>
        <v>108907.56</v>
      </c>
      <c r="D112" s="32">
        <f t="shared" ref="D112" si="21">D113</f>
        <v>0</v>
      </c>
      <c r="E112" s="32">
        <f t="shared" si="15"/>
        <v>0</v>
      </c>
    </row>
    <row r="113" spans="1:5" ht="31.5">
      <c r="A113" s="2" t="s">
        <v>92</v>
      </c>
      <c r="B113" s="4" t="s">
        <v>84</v>
      </c>
      <c r="C113" s="30">
        <v>108907.56</v>
      </c>
      <c r="D113" s="32">
        <v>0</v>
      </c>
      <c r="E113" s="32">
        <f t="shared" si="15"/>
        <v>0</v>
      </c>
    </row>
    <row r="114" spans="1:5" ht="75">
      <c r="A114" s="2" t="s">
        <v>138</v>
      </c>
      <c r="B114" s="29" t="s">
        <v>157</v>
      </c>
      <c r="C114" s="32">
        <v>28458.57</v>
      </c>
      <c r="D114" s="31">
        <v>28458.57</v>
      </c>
      <c r="E114" s="32">
        <f t="shared" si="15"/>
        <v>100</v>
      </c>
    </row>
    <row r="115" spans="1:5" ht="78.75">
      <c r="A115" s="4" t="s">
        <v>125</v>
      </c>
      <c r="B115" s="4" t="s">
        <v>126</v>
      </c>
      <c r="C115" s="32">
        <v>-274264.73</v>
      </c>
      <c r="D115" s="30">
        <v>-274264.73</v>
      </c>
      <c r="E115" s="32">
        <f t="shared" si="15"/>
        <v>100</v>
      </c>
    </row>
    <row r="116" spans="1:5" ht="15.75">
      <c r="A116" s="4"/>
      <c r="B116" s="4" t="s">
        <v>81</v>
      </c>
      <c r="C116" s="30">
        <f>C5+C68</f>
        <v>518737162.75</v>
      </c>
      <c r="D116" s="30">
        <f>D5+D68</f>
        <v>68758392.560000002</v>
      </c>
      <c r="E116" s="30">
        <f t="shared" si="15"/>
        <v>13.254957904979983</v>
      </c>
    </row>
    <row r="117" spans="1:5">
      <c r="C117" s="17"/>
      <c r="D117" s="17"/>
      <c r="E117" s="17"/>
    </row>
    <row r="118" spans="1:5">
      <c r="A118" s="19"/>
      <c r="C118" s="17"/>
      <c r="D118" s="17"/>
      <c r="E118" s="17"/>
    </row>
    <row r="119" spans="1:5">
      <c r="A119" s="19"/>
      <c r="D119" s="23"/>
    </row>
    <row r="125" spans="1:5">
      <c r="E125" s="18" t="s">
        <v>179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на 01.04.2021</vt:lpstr>
      <vt:lpstr>'исполнение на 01.04.2021'!Область_печати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2021-04-16T11:43:14Z</dcterms:modified>
</cp:coreProperties>
</file>