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10.2021" sheetId="54" r:id="rId1"/>
  </sheets>
  <calcPr calcId="124519"/>
</workbook>
</file>

<file path=xl/calcChain.xml><?xml version="1.0" encoding="utf-8"?>
<calcChain xmlns="http://schemas.openxmlformats.org/spreadsheetml/2006/main">
  <c r="H8" i="54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7"/>
  <c r="G57"/>
  <c r="G56"/>
  <c r="F55"/>
  <c r="G55" s="1"/>
  <c r="E55"/>
  <c r="D55"/>
  <c r="G54"/>
  <c r="G53"/>
  <c r="G52"/>
  <c r="G51"/>
  <c r="G50"/>
  <c r="G49"/>
  <c r="F49"/>
  <c r="E49"/>
  <c r="D49"/>
  <c r="G48"/>
  <c r="G47"/>
  <c r="G46"/>
  <c r="G45"/>
  <c r="G44"/>
  <c r="F43"/>
  <c r="E43"/>
  <c r="D43"/>
  <c r="G42"/>
  <c r="G41"/>
  <c r="G40"/>
  <c r="G39"/>
  <c r="F38"/>
  <c r="G38" s="1"/>
  <c r="E38"/>
  <c r="D38"/>
  <c r="G37"/>
  <c r="G36"/>
  <c r="G35"/>
  <c r="F34"/>
  <c r="G34" s="1"/>
  <c r="E34"/>
  <c r="D34"/>
  <c r="G33"/>
  <c r="G32"/>
  <c r="G31"/>
  <c r="G30"/>
  <c r="F29"/>
  <c r="E29"/>
  <c r="D29"/>
  <c r="G29" s="1"/>
  <c r="G28"/>
  <c r="G27"/>
  <c r="G26"/>
  <c r="G25"/>
  <c r="F24"/>
  <c r="G24" s="1"/>
  <c r="E24"/>
  <c r="D24"/>
  <c r="G23"/>
  <c r="G22"/>
  <c r="G21"/>
  <c r="G20"/>
  <c r="F19"/>
  <c r="G19" s="1"/>
  <c r="E19"/>
  <c r="D19"/>
  <c r="G18"/>
  <c r="G17"/>
  <c r="G16"/>
  <c r="F15"/>
  <c r="E15"/>
  <c r="D15"/>
  <c r="G14"/>
  <c r="G13"/>
  <c r="G12"/>
  <c r="G11"/>
  <c r="G10"/>
  <c r="G9"/>
  <c r="G8"/>
  <c r="F7"/>
  <c r="E7"/>
  <c r="E58" s="1"/>
  <c r="D7"/>
  <c r="F58" l="1"/>
  <c r="G43"/>
  <c r="D58"/>
  <c r="G58" s="1"/>
  <c r="G15"/>
  <c r="G7"/>
</calcChain>
</file>

<file path=xl/sharedStrings.xml><?xml version="1.0" encoding="utf-8"?>
<sst xmlns="http://schemas.openxmlformats.org/spreadsheetml/2006/main" count="129" uniqueCount="124">
  <si>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</si>
  <si>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</si>
  <si>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</si>
  <si>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</si>
  <si>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</si>
  <si>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</si>
  <si>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</si>
  <si>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</si>
  <si>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</si>
  <si>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</si>
  <si>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</si>
  <si>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</si>
  <si>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</si>
  <si>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</si>
  <si>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</si>
  <si>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</si>
  <si>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</si>
  <si>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</si>
  <si>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</si>
  <si>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</si>
  <si>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</si>
  <si>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</si>
  <si>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</si>
  <si>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</si>
  <si>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</si>
  <si>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</si>
  <si>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</si>
  <si>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</si>
  <si>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</si>
  <si>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</si>
  <si>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</si>
  <si>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</si>
  <si>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</si>
  <si>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</si>
  <si>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</si>
  <si>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</si>
  <si>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</si>
  <si>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</si>
  <si>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</si>
  <si>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</si>
  <si>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</si>
  <si>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</si>
  <si>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</si>
  <si>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</si>
  <si>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</si>
  <si>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</si>
  <si>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</si>
  <si>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</si>
  <si>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</si>
  <si>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</si>
  <si>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</si>
  <si>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</si>
  <si>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</si>
  <si>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</si>
  <si>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</si>
  <si>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</si>
  <si>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</si>
  <si>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</si>
  <si>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</si>
  <si>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</si>
  <si>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</si>
  <si>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</si>
  <si>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</si>
  <si>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</si>
  <si>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</si>
  <si>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</si>
  <si>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</si>
  <si>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</si>
  <si>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</si>
  <si>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</si>
  <si>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</si>
  <si>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</si>
  <si>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</si>
  <si>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</si>
  <si>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</si>
  <si>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</si>
  <si>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</si>
  <si>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</si>
  <si>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</si>
  <si>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</si>
  <si>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</si>
  <si>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</si>
  <si>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</si>
  <si>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</si>
  <si>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</si>
  <si>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</si>
  <si>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</si>
  <si>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</si>
  <si>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</si>
  <si>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</si>
  <si>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</si>
  <si>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</si>
  <si>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</si>
  <si>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</si>
  <si>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</si>
  <si>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</si>
  <si>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</si>
  <si>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</si>
  <si>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</si>
  <si>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</si>
  <si>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</si>
  <si>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</si>
  <si>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</si>
  <si>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</si>
  <si>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</si>
  <si>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</si>
  <si>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</si>
  <si>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</si>
  <si>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</si>
  <si>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</si>
  <si>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</si>
  <si>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</si>
  <si>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</si>
  <si>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</si>
  <si>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5.4.</t>
  </si>
  <si>
    <t>Комплексное развитие сельских территорий Заволжского муниципального района</t>
  </si>
  <si>
    <t>6.3.</t>
  </si>
  <si>
    <t>6.4.</t>
  </si>
  <si>
    <t>Стимулирование развития жилищного строительства на территории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</si>
  <si>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</si>
  <si>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Исполнение по муниципальным программам Заволжского муниципального района за сентябрь 2021 года</t>
  </si>
  <si>
    <t xml:space="preserve">утверждено по состоянию на 01.10.2021 </t>
  </si>
  <si>
    <t>профинансировано за январь-сентябрь 2021</t>
  </si>
  <si>
    <t>кассовые расходы за январь-сентябрь 2021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</si>
</sst>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1"/>
  <sheetViews>
    <sheetView tabSelected="1" topLeftCell="A50" workbookViewId="0">
      <selection activeCell="J9" sqref="J9"/>
    </sheetView>
  </sheetViews>
  <sheetFormatPr defaultRowHeight="15"/>
  <cols>
    <col min="1" max="1" width="6.42578125" style="10" customWidth="1"/>
    <col min="2" max="2" width="47.5703125" style="15" customWidth="1"/>
    <col min="3" max="3" width="8.28515625" hidden="1" customWidth="1"/>
    <col min="4" max="4" width="17.7109375" customWidth="1"/>
    <col min="5" max="5" width="19.7109375" customWidth="1"/>
    <col min="6" max="6" width="18.42578125" customWidth="1"/>
    <col min="7" max="7" width="13.7109375" customWidth="1"/>
    <col min="8" max="8" width="17.28515625" style="21" customWidth="1"/>
  </cols>
  <sheetData>
    <row r="2" spans="1:13" ht="36" customHeight="1">
      <c r="A2" s="38" t="s">
        <v>120</v>
      </c>
      <c r="B2" s="38"/>
      <c r="C2" s="38"/>
      <c r="D2" s="38"/>
      <c r="E2" s="38"/>
      <c r="F2" s="38"/>
      <c r="G2" s="38"/>
      <c r="M2" t="s">
        <v>86</v>
      </c>
    </row>
    <row r="4" spans="1:13">
      <c r="G4" s="24" t="s">
        <v>80</v>
      </c>
      <c r="H4" s="23">
        <v>0.75</v>
      </c>
    </row>
    <row r="5" spans="1:13" ht="48.75" customHeight="1">
      <c r="A5" s="39" t="s">
        <v>101</v>
      </c>
      <c r="B5" s="40" t="s">
        <v>25</v>
      </c>
      <c r="C5" s="39" t="s">
        <v>0</v>
      </c>
      <c r="D5" s="39" t="s">
        <v>121</v>
      </c>
      <c r="E5" s="39" t="s">
        <v>122</v>
      </c>
      <c r="F5" s="39" t="s">
        <v>123</v>
      </c>
      <c r="G5" s="39" t="s">
        <v>27</v>
      </c>
      <c r="H5" s="37" t="s">
        <v>78</v>
      </c>
    </row>
    <row r="6" spans="1:13" ht="41.25" customHeight="1">
      <c r="A6" s="39"/>
      <c r="B6" s="40"/>
      <c r="C6" s="39"/>
      <c r="D6" s="39"/>
      <c r="E6" s="39"/>
      <c r="F6" s="39"/>
      <c r="G6" s="39"/>
      <c r="H6" s="37"/>
    </row>
    <row r="7" spans="1:13" s="9" customFormat="1" ht="33" customHeight="1">
      <c r="A7" s="5" t="s">
        <v>1</v>
      </c>
      <c r="B7" s="11" t="s">
        <v>2</v>
      </c>
      <c r="C7" s="8" t="s">
        <v>3</v>
      </c>
      <c r="D7" s="25">
        <f>D8+D9+D10+D11+D12+D13</f>
        <v>238773012.42000002</v>
      </c>
      <c r="E7" s="25">
        <f t="shared" ref="E7:F7" si="0">E8+E9+E10+E11+E12+E13</f>
        <v>159228157.48999998</v>
      </c>
      <c r="F7" s="25">
        <f t="shared" si="0"/>
        <v>143995834.09999999</v>
      </c>
      <c r="G7" s="25">
        <f>F7/D7*100</f>
        <v>60.306578469895236</v>
      </c>
      <c r="H7" s="26">
        <f>G7-9*100/12</f>
        <v>-14.693421530104764</v>
      </c>
      <c r="L7" s="9" t="s">
        <v>86</v>
      </c>
    </row>
    <row r="8" spans="1:13" ht="30">
      <c r="A8" s="3" t="s">
        <v>28</v>
      </c>
      <c r="B8" s="36" t="s">
        <v>38</v>
      </c>
      <c r="C8" s="34"/>
      <c r="D8" s="2">
        <v>80123906.620000005</v>
      </c>
      <c r="E8" s="2">
        <v>59143843.619999997</v>
      </c>
      <c r="F8" s="2">
        <v>52011106.289999999</v>
      </c>
      <c r="G8" s="25">
        <f t="shared" ref="G8:G57" si="1">F8/D8*100</f>
        <v>64.91334295102547</v>
      </c>
      <c r="H8" s="26">
        <f t="shared" ref="H8:H58" si="2">G8-9*100/12</f>
        <v>-10.08665704897453</v>
      </c>
      <c r="K8" t="s">
        <v>86</v>
      </c>
    </row>
    <row r="9" spans="1:13" ht="75">
      <c r="A9" s="35" t="s">
        <v>29</v>
      </c>
      <c r="B9" s="12" t="s">
        <v>81</v>
      </c>
      <c r="C9" s="34"/>
      <c r="D9" s="2">
        <v>127198406.06</v>
      </c>
      <c r="E9" s="2">
        <v>82656626.769999996</v>
      </c>
      <c r="F9" s="2">
        <v>75757233.219999999</v>
      </c>
      <c r="G9" s="25">
        <f t="shared" si="1"/>
        <v>59.558319609968237</v>
      </c>
      <c r="H9" s="26">
        <f t="shared" si="2"/>
        <v>-15.441680390031763</v>
      </c>
    </row>
    <row r="10" spans="1:13" ht="30">
      <c r="A10" s="35" t="s">
        <v>30</v>
      </c>
      <c r="B10" s="12" t="s">
        <v>34</v>
      </c>
      <c r="C10" s="34"/>
      <c r="D10" s="2">
        <v>20831895.739999998</v>
      </c>
      <c r="E10" s="2">
        <v>9783752.8300000001</v>
      </c>
      <c r="F10" s="2">
        <v>9142825.1899999995</v>
      </c>
      <c r="G10" s="25">
        <f t="shared" si="1"/>
        <v>43.888589421290952</v>
      </c>
      <c r="H10" s="26">
        <f t="shared" si="2"/>
        <v>-31.111410578709048</v>
      </c>
    </row>
    <row r="11" spans="1:13" ht="31.5" customHeight="1">
      <c r="A11" s="35" t="s">
        <v>31</v>
      </c>
      <c r="B11" s="36" t="s">
        <v>35</v>
      </c>
      <c r="C11" s="34"/>
      <c r="D11" s="2">
        <v>742970</v>
      </c>
      <c r="E11" s="2">
        <v>724615</v>
      </c>
      <c r="F11" s="2">
        <v>724155</v>
      </c>
      <c r="G11" s="25">
        <f t="shared" si="1"/>
        <v>97.467596269028363</v>
      </c>
      <c r="H11" s="26">
        <f t="shared" si="2"/>
        <v>22.467596269028363</v>
      </c>
    </row>
    <row r="12" spans="1:13" ht="30">
      <c r="A12" s="35" t="s">
        <v>32</v>
      </c>
      <c r="B12" s="12" t="s">
        <v>36</v>
      </c>
      <c r="C12" s="34"/>
      <c r="D12" s="2">
        <v>62496</v>
      </c>
      <c r="E12" s="2">
        <v>38996.480000000003</v>
      </c>
      <c r="F12" s="2">
        <v>36239.81</v>
      </c>
      <c r="G12" s="25">
        <f t="shared" si="1"/>
        <v>57.987407194060417</v>
      </c>
      <c r="H12" s="26">
        <f t="shared" si="2"/>
        <v>-17.012592805939583</v>
      </c>
    </row>
    <row r="13" spans="1:13" ht="45">
      <c r="A13" s="35" t="s">
        <v>33</v>
      </c>
      <c r="B13" s="12" t="s">
        <v>37</v>
      </c>
      <c r="C13" s="34"/>
      <c r="D13" s="2">
        <v>9813338</v>
      </c>
      <c r="E13" s="2">
        <v>6880322.79</v>
      </c>
      <c r="F13" s="2">
        <v>6324274.5899999999</v>
      </c>
      <c r="G13" s="25">
        <f t="shared" si="1"/>
        <v>64.445702267668764</v>
      </c>
      <c r="H13" s="26">
        <f t="shared" si="2"/>
        <v>-10.554297732331236</v>
      </c>
    </row>
    <row r="14" spans="1:13" s="9" customFormat="1" ht="33" customHeight="1">
      <c r="A14" s="5" t="s">
        <v>4</v>
      </c>
      <c r="B14" s="13" t="s">
        <v>5</v>
      </c>
      <c r="C14" s="6" t="s">
        <v>6</v>
      </c>
      <c r="D14" s="1">
        <v>622692.16</v>
      </c>
      <c r="E14" s="1">
        <v>477204.44</v>
      </c>
      <c r="F14" s="1">
        <v>460775.43</v>
      </c>
      <c r="G14" s="25">
        <f t="shared" si="1"/>
        <v>73.997307112394012</v>
      </c>
      <c r="H14" s="26">
        <f t="shared" si="2"/>
        <v>-1.0026928876059884</v>
      </c>
    </row>
    <row r="15" spans="1:13" s="9" customFormat="1" ht="63.75" customHeight="1">
      <c r="A15" s="5" t="s">
        <v>7</v>
      </c>
      <c r="B15" s="13" t="s">
        <v>8</v>
      </c>
      <c r="C15" s="6" t="s">
        <v>9</v>
      </c>
      <c r="D15" s="1">
        <f>D16+D18</f>
        <v>13478987.83</v>
      </c>
      <c r="E15" s="1">
        <f>E16+E18</f>
        <v>9878283.7300000004</v>
      </c>
      <c r="F15" s="1">
        <f>F16+F18</f>
        <v>9878283.7300000004</v>
      </c>
      <c r="G15" s="25">
        <f t="shared" si="1"/>
        <v>73.286539424080772</v>
      </c>
      <c r="H15" s="26">
        <f t="shared" si="2"/>
        <v>-1.7134605759192283</v>
      </c>
    </row>
    <row r="16" spans="1:13" ht="69" customHeight="1">
      <c r="A16" s="35" t="s">
        <v>57</v>
      </c>
      <c r="B16" s="14" t="s">
        <v>39</v>
      </c>
      <c r="C16" s="4"/>
      <c r="D16" s="27">
        <v>9438366.5899999999</v>
      </c>
      <c r="E16" s="2">
        <v>6847818.1900000004</v>
      </c>
      <c r="F16" s="2">
        <v>6847818.1900000004</v>
      </c>
      <c r="G16" s="25">
        <f t="shared" si="1"/>
        <v>72.553000825961774</v>
      </c>
      <c r="H16" s="26">
        <f t="shared" si="2"/>
        <v>-2.4469991740382255</v>
      </c>
    </row>
    <row r="17" spans="1:8" ht="45.75" customHeight="1">
      <c r="A17" s="35" t="s">
        <v>91</v>
      </c>
      <c r="B17" s="29" t="s">
        <v>92</v>
      </c>
      <c r="C17" s="4"/>
      <c r="D17" s="27">
        <v>0</v>
      </c>
      <c r="E17" s="2">
        <v>0</v>
      </c>
      <c r="F17" s="2">
        <v>0</v>
      </c>
      <c r="G17" s="25" t="e">
        <f t="shared" si="1"/>
        <v>#DIV/0!</v>
      </c>
      <c r="H17" s="26" t="e">
        <f t="shared" si="2"/>
        <v>#DIV/0!</v>
      </c>
    </row>
    <row r="18" spans="1:8" ht="30">
      <c r="A18" s="35" t="s">
        <v>88</v>
      </c>
      <c r="B18" s="14" t="s">
        <v>89</v>
      </c>
      <c r="C18" s="4"/>
      <c r="D18" s="27">
        <v>4040621.24</v>
      </c>
      <c r="E18" s="2">
        <v>3030465.54</v>
      </c>
      <c r="F18" s="2">
        <v>3030465.54</v>
      </c>
      <c r="G18" s="25">
        <f t="shared" si="1"/>
        <v>74.999990348018855</v>
      </c>
      <c r="H18" s="26">
        <f t="shared" si="2"/>
        <v>-9.6519811449979898E-6</v>
      </c>
    </row>
    <row r="19" spans="1:8" s="9" customFormat="1" ht="30.75" customHeight="1">
      <c r="A19" s="5" t="s">
        <v>10</v>
      </c>
      <c r="B19" s="13" t="s">
        <v>11</v>
      </c>
      <c r="C19" s="6" t="s">
        <v>12</v>
      </c>
      <c r="D19" s="1">
        <f>D20+D21+D22+D23</f>
        <v>2211249.4</v>
      </c>
      <c r="E19" s="1">
        <f>E20+E22+E23</f>
        <v>1899173</v>
      </c>
      <c r="F19" s="1">
        <f t="shared" ref="F19" si="3">F20+F21+F22+F23</f>
        <v>1899173</v>
      </c>
      <c r="G19" s="25">
        <f t="shared" si="1"/>
        <v>85.886874632956378</v>
      </c>
      <c r="H19" s="26">
        <f t="shared" si="2"/>
        <v>10.886874632956378</v>
      </c>
    </row>
    <row r="20" spans="1:8" ht="30">
      <c r="A20" s="35" t="s">
        <v>58</v>
      </c>
      <c r="B20" s="12" t="s">
        <v>40</v>
      </c>
      <c r="C20" s="4"/>
      <c r="D20" s="27">
        <v>141100</v>
      </c>
      <c r="E20" s="27">
        <v>105840</v>
      </c>
      <c r="F20" s="27">
        <v>105840</v>
      </c>
      <c r="G20" s="25">
        <f t="shared" si="1"/>
        <v>75.010630758327423</v>
      </c>
      <c r="H20" s="26">
        <f t="shared" si="2"/>
        <v>1.0630758327422996E-2</v>
      </c>
    </row>
    <row r="21" spans="1:8" ht="45" hidden="1">
      <c r="A21" s="35" t="s">
        <v>59</v>
      </c>
      <c r="B21" s="36" t="s">
        <v>41</v>
      </c>
      <c r="C21" s="4"/>
      <c r="D21" s="27">
        <v>0</v>
      </c>
      <c r="E21" s="27">
        <v>94080</v>
      </c>
      <c r="F21" s="27">
        <v>0</v>
      </c>
      <c r="G21" s="25" t="e">
        <f t="shared" si="1"/>
        <v>#DIV/0!</v>
      </c>
      <c r="H21" s="26" t="e">
        <f t="shared" si="2"/>
        <v>#DIV/0!</v>
      </c>
    </row>
    <row r="22" spans="1:8" ht="45">
      <c r="A22" s="35" t="s">
        <v>60</v>
      </c>
      <c r="B22" s="36" t="s">
        <v>42</v>
      </c>
      <c r="C22" s="4"/>
      <c r="D22" s="27">
        <v>2070149.4</v>
      </c>
      <c r="E22" s="27">
        <v>1793333</v>
      </c>
      <c r="F22" s="27">
        <v>1793333</v>
      </c>
      <c r="G22" s="25">
        <f t="shared" si="1"/>
        <v>86.628192148837186</v>
      </c>
      <c r="H22" s="26">
        <f t="shared" si="2"/>
        <v>11.628192148837186</v>
      </c>
    </row>
    <row r="23" spans="1:8" ht="43.5" customHeight="1">
      <c r="A23" s="35" t="s">
        <v>106</v>
      </c>
      <c r="B23" s="33" t="s">
        <v>107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34.5" customHeight="1">
      <c r="A24" s="5" t="s">
        <v>13</v>
      </c>
      <c r="B24" s="13" t="s">
        <v>14</v>
      </c>
      <c r="C24" s="6" t="s">
        <v>15</v>
      </c>
      <c r="D24" s="25">
        <f>D25+D26+D27+D28</f>
        <v>635969.69999999995</v>
      </c>
      <c r="E24" s="25">
        <f t="shared" ref="E24:F24" si="4">E25+E26+E27+E28</f>
        <v>140000</v>
      </c>
      <c r="F24" s="25">
        <f t="shared" si="4"/>
        <v>136199</v>
      </c>
      <c r="G24" s="25">
        <f t="shared" si="1"/>
        <v>21.415957395454534</v>
      </c>
      <c r="H24" s="26">
        <f t="shared" si="2"/>
        <v>-53.584042604545466</v>
      </c>
    </row>
    <row r="25" spans="1:8" ht="45">
      <c r="A25" s="35" t="s">
        <v>61</v>
      </c>
      <c r="B25" s="12" t="s">
        <v>43</v>
      </c>
      <c r="C25" s="4"/>
      <c r="D25" s="2">
        <v>140000</v>
      </c>
      <c r="E25" s="2">
        <v>20000</v>
      </c>
      <c r="F25" s="2">
        <v>16199</v>
      </c>
      <c r="G25" s="25">
        <f t="shared" si="1"/>
        <v>11.570714285714285</v>
      </c>
      <c r="H25" s="26">
        <f t="shared" si="2"/>
        <v>-63.429285714285712</v>
      </c>
    </row>
    <row r="26" spans="1:8" ht="30">
      <c r="A26" s="3" t="s">
        <v>62</v>
      </c>
      <c r="B26" s="12" t="s">
        <v>44</v>
      </c>
      <c r="C26" s="4"/>
      <c r="D26" s="2">
        <v>200000</v>
      </c>
      <c r="E26" s="2">
        <v>120000</v>
      </c>
      <c r="F26" s="2">
        <v>120000</v>
      </c>
      <c r="G26" s="25">
        <f t="shared" si="1"/>
        <v>60</v>
      </c>
      <c r="H26" s="26">
        <f t="shared" si="2"/>
        <v>-15</v>
      </c>
    </row>
    <row r="27" spans="1:8" ht="30" hidden="1">
      <c r="A27" s="35" t="s">
        <v>63</v>
      </c>
      <c r="B27" s="12" t="s">
        <v>45</v>
      </c>
      <c r="C27" s="4"/>
      <c r="D27" s="2"/>
      <c r="E27" s="2">
        <v>0</v>
      </c>
      <c r="F27" s="2">
        <v>0</v>
      </c>
      <c r="G27" s="25" t="e">
        <f t="shared" si="1"/>
        <v>#DIV/0!</v>
      </c>
      <c r="H27" s="26" t="e">
        <f t="shared" si="2"/>
        <v>#DIV/0!</v>
      </c>
    </row>
    <row r="28" spans="1:8" ht="30">
      <c r="A28" s="3" t="s">
        <v>114</v>
      </c>
      <c r="B28" s="12" t="s">
        <v>115</v>
      </c>
      <c r="C28" s="4"/>
      <c r="D28" s="2">
        <v>295969.7</v>
      </c>
      <c r="E28" s="2">
        <v>0</v>
      </c>
      <c r="F28" s="2">
        <v>0</v>
      </c>
      <c r="G28" s="25">
        <f t="shared" si="1"/>
        <v>0</v>
      </c>
      <c r="H28" s="26">
        <f t="shared" si="2"/>
        <v>-75</v>
      </c>
    </row>
    <row r="29" spans="1:8" s="9" customFormat="1" ht="59.25" customHeight="1">
      <c r="A29" s="5" t="s">
        <v>16</v>
      </c>
      <c r="B29" s="11" t="s">
        <v>17</v>
      </c>
      <c r="C29" s="8" t="s">
        <v>18</v>
      </c>
      <c r="D29" s="25">
        <f>D30+D31+D32+D33</f>
        <v>28002343.75</v>
      </c>
      <c r="E29" s="25">
        <f t="shared" ref="E29:F29" si="5">E30+E31+E32+E33</f>
        <v>719012.86</v>
      </c>
      <c r="F29" s="25">
        <f t="shared" si="5"/>
        <v>719012.86</v>
      </c>
      <c r="G29" s="25">
        <f t="shared" si="1"/>
        <v>2.5676881421755988</v>
      </c>
      <c r="H29" s="26">
        <f t="shared" si="2"/>
        <v>-72.432311857824402</v>
      </c>
    </row>
    <row r="30" spans="1:8" ht="45">
      <c r="A30" s="35" t="s">
        <v>64</v>
      </c>
      <c r="B30" s="12" t="s">
        <v>46</v>
      </c>
      <c r="C30" s="34"/>
      <c r="D30" s="2">
        <v>20120975.73</v>
      </c>
      <c r="E30" s="27">
        <v>719012.86</v>
      </c>
      <c r="F30" s="27">
        <v>719012.86</v>
      </c>
      <c r="G30" s="25">
        <f t="shared" si="1"/>
        <v>3.573449268307427</v>
      </c>
      <c r="H30" s="26">
        <f t="shared" si="2"/>
        <v>-71.426550731692572</v>
      </c>
    </row>
    <row r="31" spans="1:8" ht="30">
      <c r="A31" s="35" t="s">
        <v>87</v>
      </c>
      <c r="B31" s="29" t="s">
        <v>93</v>
      </c>
      <c r="C31" s="34"/>
      <c r="D31" s="2">
        <v>0</v>
      </c>
      <c r="E31" s="27">
        <v>0</v>
      </c>
      <c r="F31" s="27">
        <v>0</v>
      </c>
      <c r="G31" s="25" t="e">
        <f t="shared" si="1"/>
        <v>#DIV/0!</v>
      </c>
      <c r="H31" s="26" t="e">
        <f t="shared" si="2"/>
        <v>#DIV/0!</v>
      </c>
    </row>
    <row r="32" spans="1:8" ht="28.5" customHeight="1">
      <c r="A32" s="35" t="s">
        <v>116</v>
      </c>
      <c r="B32" s="31" t="s">
        <v>118</v>
      </c>
      <c r="C32" s="34"/>
      <c r="D32" s="2">
        <v>1870062.97</v>
      </c>
      <c r="E32" s="27">
        <v>0</v>
      </c>
      <c r="F32" s="27">
        <v>0</v>
      </c>
      <c r="G32" s="25">
        <f t="shared" si="1"/>
        <v>0</v>
      </c>
      <c r="H32" s="26">
        <f t="shared" si="2"/>
        <v>-75</v>
      </c>
    </row>
    <row r="33" spans="1:10" ht="60.75" customHeight="1">
      <c r="A33" s="35" t="s">
        <v>117</v>
      </c>
      <c r="B33" s="31" t="s">
        <v>119</v>
      </c>
      <c r="C33" s="34"/>
      <c r="D33" s="2">
        <v>6011305.0499999998</v>
      </c>
      <c r="E33" s="27">
        <v>0</v>
      </c>
      <c r="F33" s="27">
        <v>0</v>
      </c>
      <c r="G33" s="25">
        <f t="shared" si="1"/>
        <v>0</v>
      </c>
      <c r="H33" s="26">
        <f t="shared" si="2"/>
        <v>-75</v>
      </c>
    </row>
    <row r="34" spans="1:10" s="9" customFormat="1" ht="33" customHeight="1">
      <c r="A34" s="5" t="s">
        <v>19</v>
      </c>
      <c r="B34" s="13" t="s">
        <v>20</v>
      </c>
      <c r="C34" s="6" t="s">
        <v>21</v>
      </c>
      <c r="D34" s="25">
        <f>D35+D36+D37</f>
        <v>27435950.82</v>
      </c>
      <c r="E34" s="25">
        <f t="shared" ref="E34:F34" si="6">E35+E36+E37</f>
        <v>5228781</v>
      </c>
      <c r="F34" s="25">
        <f t="shared" si="6"/>
        <v>5228781</v>
      </c>
      <c r="G34" s="25">
        <f t="shared" si="1"/>
        <v>19.058136655458547</v>
      </c>
      <c r="H34" s="26">
        <f t="shared" si="2"/>
        <v>-55.941863344541453</v>
      </c>
    </row>
    <row r="35" spans="1:10" ht="75">
      <c r="A35" s="35" t="s">
        <v>65</v>
      </c>
      <c r="B35" s="12" t="s">
        <v>47</v>
      </c>
      <c r="C35" s="4"/>
      <c r="D35" s="2">
        <v>0</v>
      </c>
      <c r="E35" s="2">
        <v>0</v>
      </c>
      <c r="F35" s="2">
        <v>0</v>
      </c>
      <c r="G35" s="25" t="e">
        <f t="shared" si="1"/>
        <v>#DIV/0!</v>
      </c>
      <c r="H35" s="26" t="e">
        <f t="shared" si="2"/>
        <v>#DIV/0!</v>
      </c>
    </row>
    <row r="36" spans="1:10" ht="45.75" customHeight="1">
      <c r="A36" s="35" t="s">
        <v>66</v>
      </c>
      <c r="B36" s="12" t="s">
        <v>48</v>
      </c>
      <c r="C36" s="4"/>
      <c r="D36" s="2">
        <v>27435950.82</v>
      </c>
      <c r="E36" s="2">
        <v>5228781</v>
      </c>
      <c r="F36" s="2">
        <v>5228781</v>
      </c>
      <c r="G36" s="25">
        <f t="shared" si="1"/>
        <v>19.058136655458547</v>
      </c>
      <c r="H36" s="26">
        <f t="shared" si="2"/>
        <v>-55.941863344541453</v>
      </c>
    </row>
    <row r="37" spans="1:10" ht="30" hidden="1">
      <c r="A37" s="3" t="s">
        <v>68</v>
      </c>
      <c r="B37" s="4" t="s">
        <v>67</v>
      </c>
      <c r="C37" s="4"/>
      <c r="D37" s="2">
        <v>0</v>
      </c>
      <c r="E37" s="2"/>
      <c r="F37" s="2"/>
      <c r="G37" s="25" t="e">
        <f t="shared" si="1"/>
        <v>#DIV/0!</v>
      </c>
      <c r="H37" s="26" t="e">
        <f t="shared" si="2"/>
        <v>#DIV/0!</v>
      </c>
    </row>
    <row r="38" spans="1:10" s="9" customFormat="1" ht="47.25" customHeight="1">
      <c r="A38" s="5" t="s">
        <v>22</v>
      </c>
      <c r="B38" s="13" t="s">
        <v>23</v>
      </c>
      <c r="C38" s="7" t="s">
        <v>26</v>
      </c>
      <c r="D38" s="1">
        <f>D39+D40+D41+D42</f>
        <v>4609915</v>
      </c>
      <c r="E38" s="1">
        <f>E39+E40+E41+E42</f>
        <v>2948128.6</v>
      </c>
      <c r="F38" s="1">
        <f t="shared" ref="F38" si="7">F39+F40+F41+F42</f>
        <v>2889873.12</v>
      </c>
      <c r="G38" s="25">
        <f t="shared" si="1"/>
        <v>62.6882083509132</v>
      </c>
      <c r="H38" s="26">
        <f t="shared" si="2"/>
        <v>-12.3117916490868</v>
      </c>
    </row>
    <row r="39" spans="1:10" ht="30">
      <c r="A39" s="3" t="s">
        <v>53</v>
      </c>
      <c r="B39" s="12" t="s">
        <v>49</v>
      </c>
      <c r="C39" s="4"/>
      <c r="D39" s="27">
        <v>4009915</v>
      </c>
      <c r="E39" s="27">
        <v>2948128.6</v>
      </c>
      <c r="F39" s="27">
        <v>2889873.12</v>
      </c>
      <c r="G39" s="25">
        <f t="shared" si="1"/>
        <v>72.068188976574319</v>
      </c>
      <c r="H39" s="26">
        <f t="shared" si="2"/>
        <v>-2.9318110234256807</v>
      </c>
    </row>
    <row r="40" spans="1:10" ht="45">
      <c r="A40" s="35" t="s">
        <v>54</v>
      </c>
      <c r="B40" s="12" t="s">
        <v>50</v>
      </c>
      <c r="C40" s="4"/>
      <c r="D40" s="28">
        <v>0</v>
      </c>
      <c r="E40" s="28">
        <v>0</v>
      </c>
      <c r="F40" s="28">
        <v>0</v>
      </c>
      <c r="G40" s="25" t="e">
        <f>F40/D40*100</f>
        <v>#DIV/0!</v>
      </c>
      <c r="H40" s="26" t="e">
        <f t="shared" si="2"/>
        <v>#DIV/0!</v>
      </c>
    </row>
    <row r="41" spans="1:10" ht="30">
      <c r="A41" s="35" t="s">
        <v>55</v>
      </c>
      <c r="B41" s="12" t="s">
        <v>51</v>
      </c>
      <c r="C41" s="4"/>
      <c r="D41" s="27">
        <v>300000</v>
      </c>
      <c r="E41" s="27">
        <v>0</v>
      </c>
      <c r="F41" s="27">
        <v>0</v>
      </c>
      <c r="G41" s="25">
        <f>F41/D41*100</f>
        <v>0</v>
      </c>
      <c r="H41" s="26">
        <f t="shared" si="2"/>
        <v>-75</v>
      </c>
    </row>
    <row r="42" spans="1:10" ht="45">
      <c r="A42" s="35" t="s">
        <v>56</v>
      </c>
      <c r="B42" s="12" t="s">
        <v>52</v>
      </c>
      <c r="C42" s="4"/>
      <c r="D42" s="27">
        <v>300000</v>
      </c>
      <c r="E42" s="27">
        <v>0</v>
      </c>
      <c r="F42" s="27">
        <v>0</v>
      </c>
      <c r="G42" s="25">
        <f t="shared" si="1"/>
        <v>0</v>
      </c>
      <c r="H42" s="26">
        <f t="shared" si="2"/>
        <v>-75</v>
      </c>
    </row>
    <row r="43" spans="1:10" s="9" customFormat="1" ht="32.25" customHeight="1">
      <c r="A43" s="5" t="s">
        <v>69</v>
      </c>
      <c r="B43" s="6" t="s">
        <v>70</v>
      </c>
      <c r="C43" s="6" t="s">
        <v>77</v>
      </c>
      <c r="D43" s="1">
        <f>D44+D45+D46</f>
        <v>40237826.43</v>
      </c>
      <c r="E43" s="1">
        <f t="shared" ref="E43:F43" si="8">E44+E45+E46</f>
        <v>29199237.329999998</v>
      </c>
      <c r="F43" s="1">
        <f t="shared" si="8"/>
        <v>28500646.449999999</v>
      </c>
      <c r="G43" s="25">
        <f t="shared" si="1"/>
        <v>70.830482107629095</v>
      </c>
      <c r="H43" s="26">
        <f t="shared" si="2"/>
        <v>-4.1695178923709051</v>
      </c>
    </row>
    <row r="44" spans="1:10" ht="45">
      <c r="A44" s="16" t="s">
        <v>75</v>
      </c>
      <c r="B44" s="4" t="s">
        <v>71</v>
      </c>
      <c r="C44" s="6"/>
      <c r="D44" s="27">
        <v>26167697.43</v>
      </c>
      <c r="E44" s="27">
        <v>19078668.25</v>
      </c>
      <c r="F44" s="27">
        <v>18495192.34</v>
      </c>
      <c r="G44" s="25">
        <f t="shared" si="1"/>
        <v>70.679479497482106</v>
      </c>
      <c r="H44" s="26">
        <f t="shared" si="2"/>
        <v>-4.3205205025178941</v>
      </c>
    </row>
    <row r="45" spans="1:10" ht="75">
      <c r="A45" s="18" t="s">
        <v>76</v>
      </c>
      <c r="B45" s="19" t="s">
        <v>72</v>
      </c>
      <c r="C45" s="6"/>
      <c r="D45" s="27">
        <v>11109900</v>
      </c>
      <c r="E45" s="27">
        <v>7900397.3300000001</v>
      </c>
      <c r="F45" s="27">
        <v>7785282.3600000003</v>
      </c>
      <c r="G45" s="25">
        <f t="shared" si="1"/>
        <v>70.075179434558365</v>
      </c>
      <c r="H45" s="26">
        <f t="shared" si="2"/>
        <v>-4.9248205654416353</v>
      </c>
    </row>
    <row r="46" spans="1:10" ht="90">
      <c r="A46" s="18" t="s">
        <v>95</v>
      </c>
      <c r="B46" s="19" t="s">
        <v>84</v>
      </c>
      <c r="C46" s="17"/>
      <c r="D46" s="27">
        <v>2960229</v>
      </c>
      <c r="E46" s="27">
        <v>2220171.75</v>
      </c>
      <c r="F46" s="27">
        <v>2220171.75</v>
      </c>
      <c r="G46" s="25">
        <f t="shared" si="1"/>
        <v>75</v>
      </c>
      <c r="H46" s="26">
        <f t="shared" si="2"/>
        <v>0</v>
      </c>
      <c r="J46" t="s">
        <v>86</v>
      </c>
    </row>
    <row r="47" spans="1:10" s="9" customFormat="1" ht="50.25" customHeight="1">
      <c r="A47" s="5" t="s">
        <v>74</v>
      </c>
      <c r="B47" s="20" t="s">
        <v>73</v>
      </c>
      <c r="C47" s="17" t="s">
        <v>77</v>
      </c>
      <c r="D47" s="1">
        <v>3192258.16</v>
      </c>
      <c r="E47" s="1">
        <v>1560933.91</v>
      </c>
      <c r="F47" s="1">
        <v>1560195.56</v>
      </c>
      <c r="G47" s="25">
        <f t="shared" si="1"/>
        <v>48.87435419696758</v>
      </c>
      <c r="H47" s="26">
        <f t="shared" si="2"/>
        <v>-26.12564580303242</v>
      </c>
    </row>
    <row r="48" spans="1:10" s="9" customFormat="1" ht="31.5">
      <c r="A48" s="5" t="s">
        <v>82</v>
      </c>
      <c r="B48" s="20" t="s">
        <v>83</v>
      </c>
      <c r="C48" s="17"/>
      <c r="D48" s="1">
        <v>68200</v>
      </c>
      <c r="E48" s="1">
        <v>1800</v>
      </c>
      <c r="F48" s="1">
        <v>1800</v>
      </c>
      <c r="G48" s="25">
        <f t="shared" si="1"/>
        <v>2.6392961876832843</v>
      </c>
      <c r="H48" s="26">
        <f t="shared" si="2"/>
        <v>-72.360703812316714</v>
      </c>
    </row>
    <row r="49" spans="1:8" s="9" customFormat="1" ht="31.5">
      <c r="A49" s="5" t="s">
        <v>90</v>
      </c>
      <c r="B49" s="30" t="s">
        <v>94</v>
      </c>
      <c r="C49" s="17"/>
      <c r="D49" s="1">
        <f>D50+D51+D52</f>
        <v>50000</v>
      </c>
      <c r="E49" s="1">
        <f t="shared" ref="E49:F49" si="9">E50+E51+E52</f>
        <v>0</v>
      </c>
      <c r="F49" s="1">
        <f t="shared" si="9"/>
        <v>0</v>
      </c>
      <c r="G49" s="25">
        <f t="shared" si="1"/>
        <v>0</v>
      </c>
      <c r="H49" s="26">
        <f t="shared" si="2"/>
        <v>-75</v>
      </c>
    </row>
    <row r="50" spans="1:8" s="9" customFormat="1" ht="30">
      <c r="A50" s="3" t="s">
        <v>96</v>
      </c>
      <c r="B50" s="34" t="s">
        <v>97</v>
      </c>
      <c r="C50" s="17"/>
      <c r="D50" s="27">
        <v>30000</v>
      </c>
      <c r="E50" s="27">
        <v>0</v>
      </c>
      <c r="F50" s="27">
        <v>0</v>
      </c>
      <c r="G50" s="25">
        <f t="shared" si="1"/>
        <v>0</v>
      </c>
      <c r="H50" s="26">
        <f t="shared" si="2"/>
        <v>-75</v>
      </c>
    </row>
    <row r="51" spans="1:8" s="9" customFormat="1" ht="30">
      <c r="A51" s="35" t="s">
        <v>98</v>
      </c>
      <c r="B51" s="31" t="s">
        <v>67</v>
      </c>
      <c r="C51" s="17"/>
      <c r="D51" s="27">
        <v>0</v>
      </c>
      <c r="E51" s="27">
        <v>0</v>
      </c>
      <c r="F51" s="27">
        <v>0</v>
      </c>
      <c r="G51" s="25" t="e">
        <f t="shared" si="1"/>
        <v>#DIV/0!</v>
      </c>
      <c r="H51" s="26" t="e">
        <f t="shared" si="2"/>
        <v>#DIV/0!</v>
      </c>
    </row>
    <row r="52" spans="1:8" s="9" customFormat="1" ht="45">
      <c r="A52" s="35" t="s">
        <v>99</v>
      </c>
      <c r="B52" s="31" t="s">
        <v>100</v>
      </c>
      <c r="C52" s="17"/>
      <c r="D52" s="27">
        <v>20000</v>
      </c>
      <c r="E52" s="27">
        <v>0</v>
      </c>
      <c r="F52" s="27">
        <v>0</v>
      </c>
      <c r="G52" s="25">
        <f t="shared" si="1"/>
        <v>0</v>
      </c>
      <c r="H52" s="26">
        <f t="shared" si="2"/>
        <v>-75</v>
      </c>
    </row>
    <row r="53" spans="1:8" s="9" customFormat="1" ht="57.75">
      <c r="A53" s="5" t="s">
        <v>102</v>
      </c>
      <c r="B53" s="32" t="s">
        <v>103</v>
      </c>
      <c r="C53" s="17"/>
      <c r="D53" s="1">
        <v>1082123</v>
      </c>
      <c r="E53" s="1">
        <v>452873.44</v>
      </c>
      <c r="F53" s="1">
        <v>423133.54</v>
      </c>
      <c r="G53" s="25">
        <f t="shared" si="1"/>
        <v>39.102166759231622</v>
      </c>
      <c r="H53" s="26">
        <f t="shared" si="2"/>
        <v>-35.897833240768378</v>
      </c>
    </row>
    <row r="54" spans="1:8" s="9" customFormat="1" ht="29.25">
      <c r="A54" s="5" t="s">
        <v>104</v>
      </c>
      <c r="B54" s="32" t="s">
        <v>105</v>
      </c>
      <c r="C54" s="17"/>
      <c r="D54" s="1">
        <v>168451802.34</v>
      </c>
      <c r="E54" s="1">
        <v>199167.63</v>
      </c>
      <c r="F54" s="1">
        <v>199167.63</v>
      </c>
      <c r="G54" s="25">
        <f t="shared" si="1"/>
        <v>0.11823419353982556</v>
      </c>
      <c r="H54" s="26">
        <f t="shared" si="2"/>
        <v>-74.88176580646018</v>
      </c>
    </row>
    <row r="55" spans="1:8" s="9" customFormat="1" ht="42.75">
      <c r="A55" s="5" t="s">
        <v>108</v>
      </c>
      <c r="B55" s="8" t="s">
        <v>109</v>
      </c>
      <c r="C55" s="17"/>
      <c r="D55" s="1">
        <f>D56+D57</f>
        <v>111110</v>
      </c>
      <c r="E55" s="1">
        <f t="shared" ref="E55:F55" si="10">E56+E57</f>
        <v>1899</v>
      </c>
      <c r="F55" s="1">
        <f t="shared" si="10"/>
        <v>1899</v>
      </c>
      <c r="G55" s="25">
        <f t="shared" si="1"/>
        <v>1.7091170911709117</v>
      </c>
      <c r="H55" s="26">
        <f t="shared" si="2"/>
        <v>-73.29088290882909</v>
      </c>
    </row>
    <row r="56" spans="1:8" s="9" customFormat="1" ht="30">
      <c r="A56" s="16" t="s">
        <v>110</v>
      </c>
      <c r="B56" s="31" t="s">
        <v>112</v>
      </c>
      <c r="C56" s="17"/>
      <c r="D56" s="27">
        <v>102110</v>
      </c>
      <c r="E56" s="27">
        <v>0</v>
      </c>
      <c r="F56" s="27">
        <v>0</v>
      </c>
      <c r="G56" s="25">
        <f t="shared" si="1"/>
        <v>0</v>
      </c>
      <c r="H56" s="26">
        <f t="shared" si="2"/>
        <v>-75</v>
      </c>
    </row>
    <row r="57" spans="1:8" s="9" customFormat="1" ht="45">
      <c r="A57" s="18" t="s">
        <v>111</v>
      </c>
      <c r="B57" s="31" t="s">
        <v>113</v>
      </c>
      <c r="C57" s="17"/>
      <c r="D57" s="27">
        <v>9000</v>
      </c>
      <c r="E57" s="27">
        <v>1899</v>
      </c>
      <c r="F57" s="27">
        <v>1899</v>
      </c>
      <c r="G57" s="25">
        <f t="shared" si="1"/>
        <v>21.099999999999998</v>
      </c>
      <c r="H57" s="26">
        <f t="shared" si="2"/>
        <v>-53.900000000000006</v>
      </c>
    </row>
    <row r="58" spans="1:8">
      <c r="A58" s="5"/>
      <c r="B58" s="13" t="s">
        <v>24</v>
      </c>
      <c r="C58" s="6"/>
      <c r="D58" s="1">
        <f>D7+D14+D15+D19+D29+D24+D34+D38+D43+D47+D48+D49+D53+D54+D55</f>
        <v>528963441.01000011</v>
      </c>
      <c r="E58" s="1">
        <f>E7+E14+E15+E19+E29+E24+E34+E38+E43+E47+E48+E49+E53+E54+E55</f>
        <v>211934652.42999998</v>
      </c>
      <c r="F58" s="1">
        <f>F7+F14+F15+F19+F29+F24+F34+F38+F43+F47+F48+F49+F53+F54+F55</f>
        <v>195894774.41999999</v>
      </c>
      <c r="G58" s="25">
        <f>F58/D58*100</f>
        <v>37.033707669089473</v>
      </c>
      <c r="H58" s="26">
        <f t="shared" si="2"/>
        <v>-37.966292330910527</v>
      </c>
    </row>
    <row r="61" spans="1:8">
      <c r="A61" s="22" t="s">
        <v>85</v>
      </c>
      <c r="F61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2021-10-22T07:10:39Z</dcterms:modified>
</cp:coreProperties>
</file>