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01.10.2021" sheetId="3" r:id="rId1"/>
  </sheets>
  <calcPr calcId="125725"/>
</workbook>
</file>

<file path=xl/calcChain.xml><?xml version="1.0" encoding="utf-8"?>
<calcChain xmlns="http://schemas.openxmlformats.org/spreadsheetml/2006/main">
  <c r="C54" i="3"/>
  <c r="C25"/>
  <c r="D25" l="1"/>
  <c r="C86"/>
  <c r="C79" s="1"/>
  <c r="E119"/>
  <c r="E49" l="1"/>
  <c r="D13"/>
  <c r="C34" l="1"/>
  <c r="D117"/>
  <c r="C117"/>
  <c r="E68"/>
  <c r="E124"/>
  <c r="E123"/>
  <c r="E121"/>
  <c r="D120"/>
  <c r="C120"/>
  <c r="E118"/>
  <c r="E116"/>
  <c r="E115"/>
  <c r="D113"/>
  <c r="C113"/>
  <c r="E112"/>
  <c r="E110"/>
  <c r="E109"/>
  <c r="E108"/>
  <c r="E107"/>
  <c r="E106"/>
  <c r="E105"/>
  <c r="E104"/>
  <c r="E103"/>
  <c r="D101"/>
  <c r="C101"/>
  <c r="C100" s="1"/>
  <c r="E97"/>
  <c r="E96"/>
  <c r="E95"/>
  <c r="E94"/>
  <c r="E93"/>
  <c r="E92"/>
  <c r="E91"/>
  <c r="E90"/>
  <c r="E89"/>
  <c r="E88"/>
  <c r="D86"/>
  <c r="E85"/>
  <c r="E84"/>
  <c r="E83"/>
  <c r="E82"/>
  <c r="E81"/>
  <c r="E80"/>
  <c r="E78"/>
  <c r="E77"/>
  <c r="D76"/>
  <c r="C76"/>
  <c r="D71"/>
  <c r="C71"/>
  <c r="E69"/>
  <c r="E67"/>
  <c r="E66"/>
  <c r="E63"/>
  <c r="E61"/>
  <c r="E58"/>
  <c r="E57"/>
  <c r="E56"/>
  <c r="E55"/>
  <c r="E53"/>
  <c r="E52"/>
  <c r="E51"/>
  <c r="D50"/>
  <c r="D47" s="1"/>
  <c r="C50"/>
  <c r="C47" s="1"/>
  <c r="E48"/>
  <c r="E45"/>
  <c r="D44"/>
  <c r="D42" s="1"/>
  <c r="C44"/>
  <c r="C42" s="1"/>
  <c r="E43"/>
  <c r="E41"/>
  <c r="D40"/>
  <c r="C40"/>
  <c r="E38"/>
  <c r="E37"/>
  <c r="D36"/>
  <c r="C36"/>
  <c r="E35"/>
  <c r="E32"/>
  <c r="E31"/>
  <c r="E30"/>
  <c r="E28"/>
  <c r="E27"/>
  <c r="E22"/>
  <c r="E21"/>
  <c r="D20"/>
  <c r="C20"/>
  <c r="E19"/>
  <c r="D18"/>
  <c r="C18"/>
  <c r="E17"/>
  <c r="E15"/>
  <c r="E14"/>
  <c r="C13"/>
  <c r="E12"/>
  <c r="D11"/>
  <c r="C11"/>
  <c r="E10"/>
  <c r="D9"/>
  <c r="C9"/>
  <c r="E117" l="1"/>
  <c r="E76"/>
  <c r="E18"/>
  <c r="C39"/>
  <c r="E34"/>
  <c r="E42"/>
  <c r="C75"/>
  <c r="C74" s="1"/>
  <c r="C7"/>
  <c r="E11"/>
  <c r="E50"/>
  <c r="E86"/>
  <c r="E101"/>
  <c r="E113"/>
  <c r="E120"/>
  <c r="C33"/>
  <c r="D79"/>
  <c r="E79" s="1"/>
  <c r="D33"/>
  <c r="E64"/>
  <c r="D100"/>
  <c r="D54"/>
  <c r="E47"/>
  <c r="D39"/>
  <c r="E20"/>
  <c r="E13"/>
  <c r="D7"/>
  <c r="E7" s="1"/>
  <c r="E25"/>
  <c r="E36"/>
  <c r="E40"/>
  <c r="E44"/>
  <c r="E9"/>
  <c r="C23" l="1"/>
  <c r="C5" s="1"/>
  <c r="C125" s="1"/>
  <c r="E54"/>
  <c r="E39"/>
  <c r="E33"/>
  <c r="D75"/>
  <c r="E75" s="1"/>
  <c r="E100"/>
  <c r="D23"/>
  <c r="D74" l="1"/>
  <c r="E74" s="1"/>
  <c r="E23"/>
  <c r="D5"/>
  <c r="D125" l="1"/>
  <c r="E125" s="1"/>
  <c r="E5"/>
</calcChain>
</file>

<file path=xl/sharedStrings.xml><?xml version="1.0" encoding="utf-8"?>
<sst xmlns="http://schemas.openxmlformats.org/spreadsheetml/2006/main" count="219" uniqueCount="215">
  <si>
    <t>Кодклассификации доходов бюджетов Российской Федерации</t>
  </si>
  <si>
    <t>Наименование доходов</t>
  </si>
  <si>
    <t>000 1 00 00000 00 0000 000</t>
  </si>
  <si>
    <t>Налоговые и неналоговые доходы -всего,</t>
  </si>
  <si>
    <t>из них:</t>
  </si>
  <si>
    <t>Налоговые доходы -всего,</t>
  </si>
  <si>
    <t>в том числе:</t>
  </si>
  <si>
    <t>000 1 01 00000 00 0000 000</t>
  </si>
  <si>
    <t>Налоги на прибыль,доходы</t>
  </si>
  <si>
    <t>000 1 01 02000 01 0000 110</t>
  </si>
  <si>
    <t>Налог на доходы физических лиц</t>
  </si>
  <si>
    <t>000 1 03 00000 00 0000 000</t>
  </si>
  <si>
    <t>Налог на товары(работы,услуги),реализуемые на территории Российской Федерации</t>
  </si>
  <si>
    <t>000 1 03 02000 01 0000 110</t>
  </si>
  <si>
    <t>Акцизы по подакцизным товарам (продукции),проиводимым на территории Российской Федерации</t>
  </si>
  <si>
    <t>000 1 05 00000 00 0000 000</t>
  </si>
  <si>
    <t>Налоги на совокупный доход</t>
  </si>
  <si>
    <t>000 1 05 02000 02 0000 110</t>
  </si>
  <si>
    <t>Единый налог на вмененный доход для отдельных видов деятельности</t>
  </si>
  <si>
    <t>182 1 05 04020 02 0000 110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</si>
  <si>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</si>
  <si>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000 1 07 00000 00 0000 000</t>
  </si>
  <si>
    <t>Налоги,сборы и регулярные платежи за пользование природными ресурсами</t>
  </si>
  <si>
    <t>000 1 07 01000 00 0000 110</t>
  </si>
  <si>
    <t>Налог на добычу полезных ископаемых</t>
  </si>
  <si>
    <t>000 1 08 00000 00 0000 000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</si>
  <si>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</si>
  <si>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</si>
  <si>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 - всего,</t>
  </si>
  <si>
    <t>000 1 11 00000 00 0000 000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</si>
  <si>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</si>
  <si>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</si>
  <si>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</si>
  <si>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</si>
  <si>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000 1 11 05035 05 0000 120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</si>
  <si>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</si>
  <si>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</si>
  <si>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</si>
  <si>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000 1 12 00000 00 0000 120</t>
  </si>
  <si>
    <t>Плата за негативное воздействие на окружающую среду</t>
  </si>
  <si>
    <t>00 1 12 01000 01 0000 120</t>
  </si>
  <si>
    <t>Плата за выбросы загрязняющих веществ в атмосферный воздух стационарными объектами</t>
  </si>
  <si>
    <t>Плата за размещение отходов производства и потребления</t>
  </si>
  <si>
    <t>Плата за размещение отходов производства</t>
  </si>
  <si>
    <t>000 1 13 00000 00 0000 000</t>
  </si>
  <si>
    <t>000 1 13 01000 00 0000 130</t>
  </si>
  <si>
    <t>Доходы от оказания платных услуг (работ)</t>
  </si>
  <si>
    <t>Прочие доходы от оказания платных услуг (работ) получателями средств бюджетов муниципальных районов</t>
  </si>
  <si>
    <t>Доходы от компенсации затрат государства</t>
  </si>
  <si>
    <t>000 1 13 02000 00 0000 130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</si>
  <si>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</si>
  <si>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Прочие доходы от компенсации затрат государства</t>
  </si>
  <si>
    <t>Прочие доходы от компенсации затрат бюджетов муниципальных районов</t>
  </si>
  <si>
    <t>Доходы от продажи материальных и нематериальных активов</t>
  </si>
  <si>
    <t>000 1 13 02990 00 0000 130</t>
  </si>
  <si>
    <t>000 1 14 00000 00 0000 000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</si>
  <si>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</si>
  <si>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</si>
  <si>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</si>
  <si>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000 1 14 06000 00 0000 430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</si>
  <si>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</si>
  <si>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</si>
  <si>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</si>
  <si>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000 1 16 00000 00 0000 000</t>
  </si>
  <si>
    <t>Штрафы, санкции, возмещение ущерба</t>
  </si>
  <si>
    <t>Прочие неналоговые доходы</t>
  </si>
  <si>
    <t>Прочие неналоговые доходы бюджетов муниципальных районов</t>
  </si>
  <si>
    <t>000 1 17 00000 00 0000 000</t>
  </si>
  <si>
    <t>000 1 17 05050 05 0000 180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</si>
  <si>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</si>
  <si>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</si>
  <si>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</si>
  <si>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</si>
  <si>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</si>
  <si>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</si>
  <si>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Прочие субсидии бюджетам муниципальных районов -всего,</t>
  </si>
  <si>
    <t>Субвенции бюджетам бюджетной системы Российской Федерации</t>
  </si>
  <si>
    <t>Субвенции бюджетам муниципальных районов на выполнение передаваемых полномочий субъектов Российской Федерации -всего,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</si>
  <si>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</si>
  <si>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</si>
  <si>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Прочие субвенции бюджетам муниципальных районов-всего,</t>
  </si>
  <si>
    <t>ВСЕГО ДОХОДОВ</t>
  </si>
  <si>
    <t>000 2 07 0000 00 0000 000</t>
  </si>
  <si>
    <t>Прочие безвозмездные поступления</t>
  </si>
  <si>
    <t>Прочие безвозмездные поступления в бюджеты муниципальных  районов</t>
  </si>
  <si>
    <t>000 1 13 02065 05 0000 130</t>
  </si>
  <si>
    <t>000 2 02 10000 00 0000 150</t>
  </si>
  <si>
    <t>000 2 02 15001 05 0000 150</t>
  </si>
  <si>
    <t>000 2 02 20000 00 0000 150</t>
  </si>
  <si>
    <t>000 2 02 29999 05 0000 150</t>
  </si>
  <si>
    <t>000 2 02 35082 05 0000 150</t>
  </si>
  <si>
    <t>103 2 02 39999 05 0000 150</t>
  </si>
  <si>
    <t>000 2 070 05030 05 0000 150</t>
  </si>
  <si>
    <t>000 2 02 35120 05 0000 150</t>
  </si>
  <si>
    <t>103 2 02 30024 05 0000 150</t>
  </si>
  <si>
    <t>000 2 02 30000 00 0000 150</t>
  </si>
  <si>
    <t>000 1 11 05075 05 0000 120</t>
  </si>
  <si>
    <t>Доходы от сдачи в аренду имущества, составляющего казну муниципальных районов (за исключением земельных участков)</t>
  </si>
  <si>
    <t>000 1 12 01010 01 0000 120</t>
  </si>
  <si>
    <t>000 1 12 01040 01 0000 120</t>
  </si>
  <si>
    <t>000 1 12 01041 01 0000 120</t>
  </si>
  <si>
    <t>000 1 12 01042 01 0000 120</t>
  </si>
  <si>
    <t>Плата за размещение твердых коммунальных отходов</t>
  </si>
  <si>
    <t>000 1 13 02995 05 000 130</t>
  </si>
  <si>
    <t>000 2 02 15002 05 0000 150</t>
  </si>
  <si>
    <t>Дотации бюджетам муниципальных районов на поддержку мер по обеспечению сбалансированности бюджетов</t>
  </si>
  <si>
    <t>Доходы от оказания платных услуг  и компенсации затрат государства</t>
  </si>
  <si>
    <t>Платежи в целях возмещения причиненного ущерба (убытков)</t>
  </si>
  <si>
    <t>000 1 16 10000 00 0000 140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</si>
  <si>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</si>
  <si>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000 1 16 10032 05 0000 140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</si>
  <si>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</si>
  <si>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</si>
  <si>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>000 1 16 01053 01 0000 140</t>
  </si>
  <si>
    <t>000 1 16 01063 01 0000 140</t>
  </si>
  <si>
    <t>000 1 16 01203 01 0000 140</t>
  </si>
  <si>
    <t xml:space="preserve">Дотации бюджетам муниципальных районов на выравнивание бюджетной обеспеченности </t>
  </si>
  <si>
    <t>Платежи при пользовании природными ресурсами</t>
  </si>
  <si>
    <t>000 1 14 06313 05 0000 430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</si>
  <si>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</si>
  <si>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000 1 16 10061 05 0000 140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</si>
  <si>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</si>
  <si>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</si>
  <si>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</si>
  <si>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000 2 19 60010 05 0000 150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</si>
  <si>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</si>
  <si>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Прочие доходы от компенсации затрат бюджетов муниципальных районов(доходы от возврата дебиторской задолженности прошлых лет)</t>
  </si>
  <si>
    <t>% исполнения (гр.4/гр.3*100)</t>
  </si>
  <si>
    <t>000 1 05 01000 00 0000 110</t>
  </si>
  <si>
    <t>Налог, взимаемый в связи с применением упрощенной системы налогообложения</t>
  </si>
  <si>
    <t>000 1 16 10123 01 0000 140</t>
  </si>
  <si>
    <t>000 1 16 10129 01 0000 140</t>
  </si>
  <si>
    <t>Невыясненные поступления, зачисляемые в бюджеты муниципальных районов</t>
  </si>
  <si>
    <t>Иные межбюджетные трансферты</t>
  </si>
  <si>
    <t>0001 13 01995 05 0000 130</t>
  </si>
  <si>
    <t>000 1 16 01073 01 0000 140</t>
  </si>
  <si>
    <t>000 2 18 60010 05 0000 150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</si>
  <si>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</si>
  <si>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000 1 08 03010 01 0000 110</t>
  </si>
  <si>
    <t>000 1 08 07150 01 0000 110</t>
  </si>
  <si>
    <t>Государственная пошлина за выдачу разрешения на установку рекламной конструкции</t>
  </si>
  <si>
    <t>000 1 16 01123 01 0000 140</t>
  </si>
  <si>
    <t>000 2 02 20216 05 0000 150</t>
  </si>
  <si>
    <t>000 2 02 25169 05 0000 150</t>
  </si>
  <si>
    <t>000 2 02 25210 05 0000 150</t>
  </si>
  <si>
    <t xml:space="preserve">Субсидии бюджетам муниципальных районов и 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</t>
  </si>
  <si>
    <t>Субвенции бюджетам муниципальных районов  и городских округов Ивановской области на 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</t>
  </si>
  <si>
    <t>000 2 02 45303 05 0000 150</t>
  </si>
  <si>
    <t>000 2 02 40000 00 0000 150</t>
  </si>
  <si>
    <t>Межбюджетные трапнсферты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</si>
  <si>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</si>
  <si>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</si>
  <si>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</si>
  <si>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муниципальных районов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</si>
  <si>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 xml:space="preserve"> Субвенции бюджетам муниципальных районов и городских округов Ивановской области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</si>
  <si>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Субвенции бюджетам муниципальных районов и городских округов Ивановской области на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</si>
  <si>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000 2 02 25304 05 0000 150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</si>
  <si>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</si>
  <si>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103 2 02 25500 05 0000 150</t>
  </si>
  <si>
    <t>Субсидии бюджетам муниципальных районов на ликвидацию (рекультивацию) объектов накопленного экологического вреда, представляющих угрозу реке Волге</t>
  </si>
  <si>
    <t xml:space="preserve">Субвенции бюджетам муниципальных районов и городских округов Ивановской области на осуществление полномочий по созданию и организации деятельности комиссий по делам несовершеннолетних и защите их прав </t>
  </si>
  <si>
    <t>Субвенции бюджетам муниципальных районов и городских округов Ивановской области на осуществление отдельных государтсвеннцых полномочий в сфере административных правонарушений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</si>
  <si>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детьми–инвалидами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</t>
  </si>
  <si>
    <t>000 2 02 35469 05 0000 150</t>
  </si>
  <si>
    <t>Субвенции бюджетам муниципальных районов на проведение Всероссийской переписи населения 2020 года</t>
  </si>
  <si>
    <t xml:space="preserve">Субсидии бюджетам муниципальных районов и городскихокругов Ивановской области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физической культуры и спорта до средней заработной платы учителей в Ивановскойобласти </t>
  </si>
  <si>
    <t>Доходы от использования имущества,находящегося в государственной и муниципальной собственности</t>
  </si>
  <si>
    <t>000 1 13 02995 05 0136 130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</si>
  <si>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</si>
  <si>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 xml:space="preserve">Субсидии бюджетам муниципальныхобразований Ивановскйо области на организацию водонабжения населения в рамках иных непрограммных мероприятий по наказам избирателей депутатам Ивановской областной Думы </t>
  </si>
  <si>
    <t xml:space="preserve"> </t>
  </si>
  <si>
    <t>000 1 11 01050 05 0000 120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</si>
  <si>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</si>
  <si>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000 1 16 01074 01 0000 140</t>
  </si>
  <si>
    <t>000 1 16 07090 05 0000 140</t>
  </si>
  <si>
    <t>000 1 17 001050 05 0000 180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</si>
  <si>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</si>
  <si>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</si>
  <si>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000 2 08 05000 05 0000 150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</si>
  <si>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</si>
  <si>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000 2 02 20077 05 0000 150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</si>
  <si>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</si>
  <si>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</si>
  <si>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</si>
  <si>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</si>
  <si>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Субсидии бюджетам муниципальных районов и городских округов Ивановской области на софинансирование расходных обязательств органов местного самоуправления по организации питания обучающихся 1-4 классов муниципальных общеобразовательных организаций на 2020 год</t>
  </si>
  <si>
    <t>000 1 16 01173 01 0000 140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</si>
  <si>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</si>
  <si>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>000 1 16 10062 05 0000 140</t>
  </si>
  <si>
    <t>Субсидии бюджетам муниципальных образований Ивановскорй области на подготовку проектов изменений в документы территориального планирования, правила землепользования и застройки в 2021 году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</si>
  <si>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</si>
  <si>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000 1 16 10031 05 0000 140</t>
  </si>
  <si>
    <t>000 2 02 49999 05 0000 150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</si>
  <si>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</si>
  <si>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Прочие межбюджетные трансферты, передаваемые бюджетам муниципальных районов</t>
  </si>
  <si>
    <t xml:space="preserve">Субвенции бюджетам муниципальных районов  и городских округов Ивановской области на 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</t>
  </si>
  <si>
    <t>000 1 05 03010 01 0000 110</t>
  </si>
  <si>
    <t>Единый сельскохозяйственный налог</t>
  </si>
  <si>
    <t>000 1 14 02052 05 0000 440</t>
  </si>
  <si>
    <t>000 1 14 02053 05 0000 410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</si>
  <si>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</si>
  <si>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Субсидии бюджетам муниципальных образований Ивановской области  для реализации мероприятий по модернизации объектов коммунальной инфраструктуры</t>
  </si>
  <si>
    <t>Исполнение доходной части бюджета ЗМР на 01.10.2021</t>
  </si>
  <si>
    <t>Исполнено на 01.10.2021,руб.</t>
  </si>
  <si>
    <t>000 1 11 05025 05 0000 120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</si>
  <si>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</si>
  <si>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Утверждено на 2021 год (по состоянию на 01.10.2021), руб.</t>
  </si>
  <si>
    <t>Субсидии бюджетам муниципальных районов,городских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</t>
  </si>
  <si>
    <t>Субвенции бюджетам муниципальных районов и городских округов Ивановской области  на 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</si>
  <si>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 xml:space="preserve">Субвенции бюджетам муниципальных районов и городских округов на осуществление переданных государственных полномочий по организации двухразового питания в лагерях дневного пребывания детей–сирот и детей, находящихся в трудной жизненной ситуации </t>
  </si>
  <si>
    <t>Субсидии бюджеам муниципальных районов и городских округов Ивановской области на укрепление материально-технической базы муниципальных образовательных организаций Ивановской области в рамках иных непрограммных мероприятий по наказам избирателей депутатам Ивановской областной Думы</t>
  </si>
  <si>
    <t xml:space="preserve">Субсидии бюджетам муниципальных районов и городских округов Ивановской области на софинансирование расходов по организации отдыха детей в каникулярное время в части организации двухразового питания в лагерях дневного пребывания </t>
  </si>
  <si>
    <t xml:space="preserve">Субсидии бюджетам муниципальных образований Ивановской области на 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</si>
  <si>
    <t xml:space="preserve">Субсидии бюджетам городских округов,муниципальных районов и городских поселений Ивановской области на софинансирование расходов по обеспечению функционирования многофункциональных центров предоставления государственных и муниципальных услуг </t>
  </si>
  <si>
    <t>Разработка проектно-сметной документации на объект:Строительство локальных очистных сооружений в д. Коротиха Заволжского района Ивановской области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</si>
</sst>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_ ;\-#,##0.00\ 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.5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7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/>
    <xf numFmtId="0" fontId="2" fillId="0" borderId="0" xfId="0" applyFont="1" applyAlignment="1">
      <alignment horizontal="center" wrapText="1"/>
    </xf>
    <xf numFmtId="43" fontId="1" fillId="0" borderId="0" xfId="1" applyFont="1"/>
    <xf numFmtId="164" fontId="1" fillId="0" borderId="0" xfId="0" applyNumberFormat="1" applyFont="1"/>
    <xf numFmtId="0" fontId="3" fillId="0" borderId="5" xfId="0" applyFont="1" applyBorder="1" applyAlignment="1">
      <alignment horizontal="left" wrapText="1"/>
    </xf>
    <xf numFmtId="43" fontId="3" fillId="0" borderId="1" xfId="1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165" fontId="3" fillId="0" borderId="1" xfId="1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2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" xfId="0" applyNumberFormat="1" applyFont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2" fontId="3" fillId="0" borderId="1" xfId="1" applyNumberFormat="1" applyFont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43" fontId="3" fillId="0" borderId="1" xfId="1" applyFont="1" applyBorder="1" applyAlignment="1">
      <alignment horizontal="right" wrapText="1"/>
    </xf>
    <xf numFmtId="165" fontId="3" fillId="0" borderId="1" xfId="1" applyNumberFormat="1" applyFont="1" applyBorder="1" applyAlignment="1">
      <alignment horizontal="right" wrapText="1"/>
    </xf>
    <xf numFmtId="2" fontId="3" fillId="0" borderId="1" xfId="1" applyNumberFormat="1" applyFont="1" applyBorder="1" applyAlignment="1">
      <alignment horizontal="right" wrapText="1"/>
    </xf>
    <xf numFmtId="4" fontId="3" fillId="0" borderId="1" xfId="1" applyNumberFormat="1" applyFont="1" applyBorder="1" applyAlignment="1">
      <alignment horizontal="right" wrapText="1"/>
    </xf>
    <xf numFmtId="43" fontId="3" fillId="0" borderId="1" xfId="1" applyFont="1" applyFill="1" applyBorder="1" applyAlignment="1">
      <alignment horizontal="right" wrapText="1"/>
    </xf>
    <xf numFmtId="43" fontId="6" fillId="0" borderId="1" xfId="1" applyFont="1" applyBorder="1" applyAlignment="1">
      <alignment horizontal="right" wrapText="1"/>
    </xf>
    <xf numFmtId="43" fontId="3" fillId="0" borderId="1" xfId="1" applyFont="1" applyBorder="1" applyAlignment="1">
      <alignment horizontal="right"/>
    </xf>
    <xf numFmtId="0" fontId="2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4"/>
  <sheetViews>
    <sheetView tabSelected="1" view="pageBreakPreview" zoomScale="106" zoomScaleSheetLayoutView="106" workbookViewId="0">
      <selection activeCell="B132" sqref="B132"/>
    </sheetView>
  </sheetViews>
  <sheetFormatPr defaultRowHeight="15"/>
  <cols>
    <col min="1" max="1" width="31.7109375" style="7" customWidth="1"/>
    <col min="2" max="2" width="45.140625" style="7" customWidth="1"/>
    <col min="3" max="3" width="20.28515625" style="7" customWidth="1"/>
    <col min="4" max="4" width="21.85546875" style="7" customWidth="1"/>
    <col min="5" max="5" width="17.85546875" style="7" customWidth="1"/>
    <col min="6" max="6" width="15.5703125" style="7" bestFit="1" customWidth="1"/>
    <col min="7" max="16384" width="9.140625" style="7"/>
  </cols>
  <sheetData>
    <row r="1" spans="1:5" ht="18.75">
      <c r="B1" s="38" t="s">
        <v>202</v>
      </c>
      <c r="C1" s="38"/>
      <c r="D1" s="38"/>
      <c r="E1" s="8"/>
    </row>
    <row r="3" spans="1:5" ht="63">
      <c r="A3" s="5" t="s">
        <v>0</v>
      </c>
      <c r="B3" s="5" t="s">
        <v>1</v>
      </c>
      <c r="C3" s="6" t="s">
        <v>206</v>
      </c>
      <c r="D3" s="6" t="s">
        <v>203</v>
      </c>
      <c r="E3" s="6" t="s">
        <v>127</v>
      </c>
    </row>
    <row r="4" spans="1:5" ht="15.75">
      <c r="A4" s="2">
        <v>1</v>
      </c>
      <c r="B4" s="4">
        <v>2</v>
      </c>
      <c r="C4" s="2">
        <v>3</v>
      </c>
      <c r="D4" s="2">
        <v>4</v>
      </c>
      <c r="E4" s="2">
        <v>5</v>
      </c>
    </row>
    <row r="5" spans="1:5" ht="15.75">
      <c r="A5" s="3" t="s">
        <v>2</v>
      </c>
      <c r="B5" s="11" t="s">
        <v>3</v>
      </c>
      <c r="C5" s="31">
        <f>C7+C23</f>
        <v>82716610.620000005</v>
      </c>
      <c r="D5" s="31">
        <f>D7+D23</f>
        <v>44683947.129999995</v>
      </c>
      <c r="E5" s="31">
        <f>D5/C5*100</f>
        <v>54.020524771352143</v>
      </c>
    </row>
    <row r="6" spans="1:5" ht="15.75">
      <c r="A6" s="13"/>
      <c r="B6" s="14" t="s">
        <v>4</v>
      </c>
      <c r="C6" s="31"/>
      <c r="D6" s="31"/>
      <c r="E6" s="31"/>
    </row>
    <row r="7" spans="1:5" ht="15.75">
      <c r="A7" s="15"/>
      <c r="B7" s="14" t="s">
        <v>5</v>
      </c>
      <c r="C7" s="31">
        <f>C9+C11+C13+C18+C20</f>
        <v>46281530</v>
      </c>
      <c r="D7" s="31">
        <f>D9+D11+D13+D18+D20</f>
        <v>31829804.829999998</v>
      </c>
      <c r="E7" s="31">
        <f t="shared" ref="E7:E78" si="0">D7/C7*100</f>
        <v>68.774314137842879</v>
      </c>
    </row>
    <row r="8" spans="1:5" ht="15.75">
      <c r="A8" s="15"/>
      <c r="B8" s="14" t="s">
        <v>6</v>
      </c>
      <c r="C8" s="31"/>
      <c r="D8" s="31"/>
      <c r="E8" s="31"/>
    </row>
    <row r="9" spans="1:5" ht="15.75">
      <c r="A9" s="15" t="s">
        <v>7</v>
      </c>
      <c r="B9" s="14" t="s">
        <v>8</v>
      </c>
      <c r="C9" s="31">
        <f>C10</f>
        <v>31855000</v>
      </c>
      <c r="D9" s="31">
        <f>D10</f>
        <v>20284284.52</v>
      </c>
      <c r="E9" s="31">
        <f t="shared" si="0"/>
        <v>63.676925192277508</v>
      </c>
    </row>
    <row r="10" spans="1:5" ht="15.75">
      <c r="A10" s="16" t="s">
        <v>9</v>
      </c>
      <c r="B10" s="14" t="s">
        <v>10</v>
      </c>
      <c r="C10" s="31">
        <v>31855000</v>
      </c>
      <c r="D10" s="31">
        <v>20284284.52</v>
      </c>
      <c r="E10" s="31">
        <f t="shared" si="0"/>
        <v>63.676925192277508</v>
      </c>
    </row>
    <row r="11" spans="1:5" ht="47.25">
      <c r="A11" s="15" t="s">
        <v>11</v>
      </c>
      <c r="B11" s="14" t="s">
        <v>12</v>
      </c>
      <c r="C11" s="31">
        <f>C12</f>
        <v>9487730</v>
      </c>
      <c r="D11" s="31">
        <f>D12</f>
        <v>7035473.1100000003</v>
      </c>
      <c r="E11" s="31">
        <f t="shared" si="0"/>
        <v>74.153386637267289</v>
      </c>
    </row>
    <row r="12" spans="1:5" ht="47.25">
      <c r="A12" s="15" t="s">
        <v>13</v>
      </c>
      <c r="B12" s="14" t="s">
        <v>14</v>
      </c>
      <c r="C12" s="31">
        <v>9487730</v>
      </c>
      <c r="D12" s="31">
        <v>7035473.1100000003</v>
      </c>
      <c r="E12" s="31">
        <f t="shared" si="0"/>
        <v>74.153386637267289</v>
      </c>
    </row>
    <row r="13" spans="1:5" ht="15.75">
      <c r="A13" s="15" t="s">
        <v>15</v>
      </c>
      <c r="B13" s="14" t="s">
        <v>16</v>
      </c>
      <c r="C13" s="31">
        <f>C14+C15+C17</f>
        <v>2865800</v>
      </c>
      <c r="D13" s="31">
        <f>D14+D15+D17+D16</f>
        <v>2824016.4200000004</v>
      </c>
      <c r="E13" s="31">
        <f t="shared" si="0"/>
        <v>98.541992462837612</v>
      </c>
    </row>
    <row r="14" spans="1:5" ht="31.5">
      <c r="A14" s="15" t="s">
        <v>128</v>
      </c>
      <c r="B14" s="14" t="s">
        <v>129</v>
      </c>
      <c r="C14" s="31">
        <v>1365800</v>
      </c>
      <c r="D14" s="31">
        <v>1494872.33</v>
      </c>
      <c r="E14" s="31">
        <f t="shared" si="0"/>
        <v>109.45030970859571</v>
      </c>
    </row>
    <row r="15" spans="1:5" ht="31.5">
      <c r="A15" s="15" t="s">
        <v>17</v>
      </c>
      <c r="B15" s="14" t="s">
        <v>18</v>
      </c>
      <c r="C15" s="31">
        <v>800000</v>
      </c>
      <c r="D15" s="31">
        <v>768004.67</v>
      </c>
      <c r="E15" s="31">
        <f t="shared" si="0"/>
        <v>96.000583750000004</v>
      </c>
    </row>
    <row r="16" spans="1:5" ht="15.75">
      <c r="A16" s="15" t="s">
        <v>196</v>
      </c>
      <c r="B16" s="14" t="s">
        <v>197</v>
      </c>
      <c r="C16" s="32">
        <v>0</v>
      </c>
      <c r="D16" s="31">
        <v>0.18</v>
      </c>
      <c r="E16" s="32">
        <v>0</v>
      </c>
    </row>
    <row r="17" spans="1:5" ht="63">
      <c r="A17" s="15" t="s">
        <v>19</v>
      </c>
      <c r="B17" s="14" t="s">
        <v>20</v>
      </c>
      <c r="C17" s="31">
        <v>700000</v>
      </c>
      <c r="D17" s="31">
        <v>561139.24</v>
      </c>
      <c r="E17" s="31">
        <f t="shared" si="0"/>
        <v>80.162748571428565</v>
      </c>
    </row>
    <row r="18" spans="1:5" ht="31.5">
      <c r="A18" s="15" t="s">
        <v>21</v>
      </c>
      <c r="B18" s="14" t="s">
        <v>22</v>
      </c>
      <c r="C18" s="31">
        <f>C19</f>
        <v>170000</v>
      </c>
      <c r="D18" s="31">
        <f>D19</f>
        <v>565262.65</v>
      </c>
      <c r="E18" s="31">
        <f t="shared" si="0"/>
        <v>332.50744117647059</v>
      </c>
    </row>
    <row r="19" spans="1:5" ht="15.75">
      <c r="A19" s="15" t="s">
        <v>23</v>
      </c>
      <c r="B19" s="14" t="s">
        <v>24</v>
      </c>
      <c r="C19" s="31">
        <v>170000</v>
      </c>
      <c r="D19" s="31">
        <v>565262.65</v>
      </c>
      <c r="E19" s="31">
        <f t="shared" si="0"/>
        <v>332.50744117647059</v>
      </c>
    </row>
    <row r="20" spans="1:5" ht="15.75">
      <c r="A20" s="15" t="s">
        <v>25</v>
      </c>
      <c r="B20" s="14" t="s">
        <v>26</v>
      </c>
      <c r="C20" s="31">
        <f>C21+C22</f>
        <v>1903000</v>
      </c>
      <c r="D20" s="31">
        <f t="shared" ref="D20" si="1">D21+D22</f>
        <v>1120768.1299999999</v>
      </c>
      <c r="E20" s="31">
        <f t="shared" si="0"/>
        <v>58.894804519180234</v>
      </c>
    </row>
    <row r="21" spans="1:5" ht="78.75">
      <c r="A21" s="15" t="s">
        <v>138</v>
      </c>
      <c r="B21" s="14" t="s">
        <v>27</v>
      </c>
      <c r="C21" s="31">
        <v>1900000</v>
      </c>
      <c r="D21" s="31">
        <v>1120768.1299999999</v>
      </c>
      <c r="E21" s="31">
        <f t="shared" si="0"/>
        <v>58.987796315789467</v>
      </c>
    </row>
    <row r="22" spans="1:5" ht="47.25">
      <c r="A22" s="15" t="s">
        <v>139</v>
      </c>
      <c r="B22" s="14" t="s">
        <v>140</v>
      </c>
      <c r="C22" s="31">
        <v>3000</v>
      </c>
      <c r="D22" s="32">
        <v>0</v>
      </c>
      <c r="E22" s="32">
        <f t="shared" si="0"/>
        <v>0</v>
      </c>
    </row>
    <row r="23" spans="1:5" ht="15.75">
      <c r="A23" s="15"/>
      <c r="B23" s="14" t="s">
        <v>28</v>
      </c>
      <c r="C23" s="31">
        <f>C25+C33+C39+C47+C54+C71</f>
        <v>36435080.619999997</v>
      </c>
      <c r="D23" s="31">
        <f>D25+D33+D39+D47+D54+D71</f>
        <v>12854142.299999999</v>
      </c>
      <c r="E23" s="31">
        <f t="shared" si="0"/>
        <v>35.279576938671802</v>
      </c>
    </row>
    <row r="24" spans="1:5" ht="15.75">
      <c r="A24" s="15"/>
      <c r="B24" s="14" t="s">
        <v>6</v>
      </c>
      <c r="C24" s="12"/>
      <c r="D24" s="12"/>
      <c r="E24" s="12"/>
    </row>
    <row r="25" spans="1:5" ht="47.25">
      <c r="A25" s="15" t="s">
        <v>29</v>
      </c>
      <c r="B25" s="14" t="s">
        <v>166</v>
      </c>
      <c r="C25" s="31">
        <f>C27+C28+C30+C31+C32+C26</f>
        <v>3819888.48</v>
      </c>
      <c r="D25" s="31">
        <f>D27+D28+D30+D31+D32+D26+D29</f>
        <v>3387437</v>
      </c>
      <c r="E25" s="31">
        <f t="shared" si="0"/>
        <v>88.678950124742911</v>
      </c>
    </row>
    <row r="26" spans="1:5" ht="75">
      <c r="A26" s="15" t="s">
        <v>171</v>
      </c>
      <c r="B26" s="18" t="s">
        <v>172</v>
      </c>
      <c r="C26" s="32">
        <v>300000</v>
      </c>
      <c r="D26" s="31">
        <v>300000</v>
      </c>
      <c r="E26" s="32">
        <v>0</v>
      </c>
    </row>
    <row r="27" spans="1:5" ht="121.5" customHeight="1">
      <c r="A27" s="15" t="s">
        <v>30</v>
      </c>
      <c r="B27" s="19" t="s">
        <v>31</v>
      </c>
      <c r="C27" s="31">
        <v>1772782.48</v>
      </c>
      <c r="D27" s="31">
        <v>1811510.29</v>
      </c>
      <c r="E27" s="31">
        <f t="shared" si="0"/>
        <v>102.18457765895792</v>
      </c>
    </row>
    <row r="28" spans="1:5" ht="109.5" customHeight="1">
      <c r="A28" s="15" t="s">
        <v>32</v>
      </c>
      <c r="B28" s="19" t="s">
        <v>33</v>
      </c>
      <c r="C28" s="31">
        <v>600000</v>
      </c>
      <c r="D28" s="31">
        <v>426812.59</v>
      </c>
      <c r="E28" s="31">
        <f t="shared" si="0"/>
        <v>71.135431666666676</v>
      </c>
    </row>
    <row r="29" spans="1:5" ht="109.5" customHeight="1">
      <c r="A29" s="15" t="s">
        <v>204</v>
      </c>
      <c r="B29" s="19" t="s">
        <v>205</v>
      </c>
      <c r="C29" s="32">
        <v>0</v>
      </c>
      <c r="D29" s="31">
        <v>6</v>
      </c>
      <c r="E29" s="32">
        <v>0</v>
      </c>
    </row>
    <row r="30" spans="1:5" ht="94.5">
      <c r="A30" s="3" t="s">
        <v>34</v>
      </c>
      <c r="B30" s="3" t="s">
        <v>35</v>
      </c>
      <c r="C30" s="31">
        <v>61422</v>
      </c>
      <c r="D30" s="31">
        <v>33254.75</v>
      </c>
      <c r="E30" s="31">
        <f t="shared" si="0"/>
        <v>54.141431408941422</v>
      </c>
    </row>
    <row r="31" spans="1:5" ht="69">
      <c r="A31" s="3" t="s">
        <v>96</v>
      </c>
      <c r="B31" s="20" t="s">
        <v>97</v>
      </c>
      <c r="C31" s="31">
        <v>835284</v>
      </c>
      <c r="D31" s="31">
        <v>615732</v>
      </c>
      <c r="E31" s="31">
        <f t="shared" si="0"/>
        <v>73.715287255592116</v>
      </c>
    </row>
    <row r="32" spans="1:5" ht="110.25">
      <c r="A32" s="3" t="s">
        <v>37</v>
      </c>
      <c r="B32" s="3" t="s">
        <v>36</v>
      </c>
      <c r="C32" s="31">
        <v>250400</v>
      </c>
      <c r="D32" s="31">
        <v>200121.37</v>
      </c>
      <c r="E32" s="31">
        <f t="shared" si="0"/>
        <v>79.920674920127794</v>
      </c>
    </row>
    <row r="33" spans="1:5" ht="31.5">
      <c r="A33" s="3" t="s">
        <v>38</v>
      </c>
      <c r="B33" s="3" t="s">
        <v>117</v>
      </c>
      <c r="C33" s="31">
        <f>C34+C36</f>
        <v>379700</v>
      </c>
      <c r="D33" s="31">
        <f t="shared" ref="D33" si="2">D34+D36</f>
        <v>390172.63999999996</v>
      </c>
      <c r="E33" s="32">
        <f t="shared" si="0"/>
        <v>102.75813537002895</v>
      </c>
    </row>
    <row r="34" spans="1:5" ht="31.5">
      <c r="A34" s="3" t="s">
        <v>40</v>
      </c>
      <c r="B34" s="3" t="s">
        <v>39</v>
      </c>
      <c r="C34" s="31">
        <f>C35</f>
        <v>30000</v>
      </c>
      <c r="D34" s="31">
        <v>26136.560000000001</v>
      </c>
      <c r="E34" s="32">
        <f t="shared" si="0"/>
        <v>87.121866666666676</v>
      </c>
    </row>
    <row r="35" spans="1:5" ht="47.25">
      <c r="A35" s="3" t="s">
        <v>98</v>
      </c>
      <c r="B35" s="3" t="s">
        <v>41</v>
      </c>
      <c r="C35" s="31">
        <v>30000</v>
      </c>
      <c r="D35" s="32">
        <v>23136.560000000001</v>
      </c>
      <c r="E35" s="32">
        <f t="shared" si="0"/>
        <v>77.121866666666676</v>
      </c>
    </row>
    <row r="36" spans="1:5" ht="31.5">
      <c r="A36" s="3" t="s">
        <v>99</v>
      </c>
      <c r="B36" s="3" t="s">
        <v>42</v>
      </c>
      <c r="C36" s="31">
        <f>C37+C38</f>
        <v>349700</v>
      </c>
      <c r="D36" s="32">
        <f t="shared" ref="D36" si="3">D37+D38</f>
        <v>364036.07999999996</v>
      </c>
      <c r="E36" s="32">
        <f t="shared" si="0"/>
        <v>104.09953674578209</v>
      </c>
    </row>
    <row r="37" spans="1:5" ht="15.75">
      <c r="A37" s="3" t="s">
        <v>100</v>
      </c>
      <c r="B37" s="3" t="s">
        <v>43</v>
      </c>
      <c r="C37" s="31">
        <v>20000</v>
      </c>
      <c r="D37" s="32">
        <v>46336.67</v>
      </c>
      <c r="E37" s="32">
        <f t="shared" si="0"/>
        <v>231.68334999999999</v>
      </c>
    </row>
    <row r="38" spans="1:5" ht="34.5">
      <c r="A38" s="3" t="s">
        <v>101</v>
      </c>
      <c r="B38" s="20" t="s">
        <v>102</v>
      </c>
      <c r="C38" s="31">
        <v>329700</v>
      </c>
      <c r="D38" s="32">
        <v>317699.40999999997</v>
      </c>
      <c r="E38" s="32">
        <f t="shared" si="0"/>
        <v>96.360148619957528</v>
      </c>
    </row>
    <row r="39" spans="1:5" ht="31.5">
      <c r="A39" s="3" t="s">
        <v>44</v>
      </c>
      <c r="B39" s="21" t="s">
        <v>106</v>
      </c>
      <c r="C39" s="31">
        <f>C40+C42</f>
        <v>10024329.059999999</v>
      </c>
      <c r="D39" s="31">
        <f t="shared" ref="D39" si="4">D40+D42</f>
        <v>5851764.04</v>
      </c>
      <c r="E39" s="31">
        <f>D39/C39*100</f>
        <v>58.375618008692953</v>
      </c>
    </row>
    <row r="40" spans="1:5" ht="15.75">
      <c r="A40" s="16" t="s">
        <v>45</v>
      </c>
      <c r="B40" s="3" t="s">
        <v>46</v>
      </c>
      <c r="C40" s="31">
        <f>C41</f>
        <v>314816.76</v>
      </c>
      <c r="D40" s="32">
        <f t="shared" ref="D40" si="5">D41</f>
        <v>67150</v>
      </c>
      <c r="E40" s="32">
        <f t="shared" si="0"/>
        <v>21.329868206508447</v>
      </c>
    </row>
    <row r="41" spans="1:5" ht="47.25">
      <c r="A41" s="3" t="s">
        <v>134</v>
      </c>
      <c r="B41" s="3" t="s">
        <v>47</v>
      </c>
      <c r="C41" s="31">
        <v>314816.76</v>
      </c>
      <c r="D41" s="32">
        <v>67150</v>
      </c>
      <c r="E41" s="32">
        <f t="shared" si="0"/>
        <v>21.329868206508447</v>
      </c>
    </row>
    <row r="42" spans="1:5" ht="15.75">
      <c r="A42" s="3" t="s">
        <v>49</v>
      </c>
      <c r="B42" s="3" t="s">
        <v>48</v>
      </c>
      <c r="C42" s="31">
        <f>C43+C44</f>
        <v>9709512.2999999989</v>
      </c>
      <c r="D42" s="31">
        <f t="shared" ref="D42" si="6">D43+D44</f>
        <v>5784614.04</v>
      </c>
      <c r="E42" s="31">
        <f t="shared" si="0"/>
        <v>59.57677235755704</v>
      </c>
    </row>
    <row r="43" spans="1:5" ht="63">
      <c r="A43" s="3" t="s">
        <v>85</v>
      </c>
      <c r="B43" s="3" t="s">
        <v>50</v>
      </c>
      <c r="C43" s="31">
        <v>883508.16</v>
      </c>
      <c r="D43" s="31">
        <v>427895.01</v>
      </c>
      <c r="E43" s="31">
        <f t="shared" si="0"/>
        <v>48.431359139908793</v>
      </c>
    </row>
    <row r="44" spans="1:5" ht="31.5">
      <c r="A44" s="3" t="s">
        <v>54</v>
      </c>
      <c r="B44" s="3" t="s">
        <v>51</v>
      </c>
      <c r="C44" s="31">
        <f>C45+C46</f>
        <v>8826004.1399999987</v>
      </c>
      <c r="D44" s="31">
        <f t="shared" ref="D44" si="7">D45+D46</f>
        <v>5356719.03</v>
      </c>
      <c r="E44" s="31">
        <f t="shared" si="0"/>
        <v>60.692459974304988</v>
      </c>
    </row>
    <row r="45" spans="1:5" ht="31.5">
      <c r="A45" s="3" t="s">
        <v>103</v>
      </c>
      <c r="B45" s="3" t="s">
        <v>52</v>
      </c>
      <c r="C45" s="31">
        <v>8818804.6099999994</v>
      </c>
      <c r="D45" s="31">
        <v>5349519.5</v>
      </c>
      <c r="E45" s="31">
        <f t="shared" si="0"/>
        <v>60.660369931928905</v>
      </c>
    </row>
    <row r="46" spans="1:5" ht="63">
      <c r="A46" s="3" t="s">
        <v>167</v>
      </c>
      <c r="B46" s="3" t="s">
        <v>126</v>
      </c>
      <c r="C46" s="32">
        <v>7199.53</v>
      </c>
      <c r="D46" s="32">
        <v>7199.53</v>
      </c>
      <c r="E46" s="32">
        <v>0</v>
      </c>
    </row>
    <row r="47" spans="1:5" ht="31.5">
      <c r="A47" s="3" t="s">
        <v>55</v>
      </c>
      <c r="B47" s="3" t="s">
        <v>53</v>
      </c>
      <c r="C47" s="31">
        <f>C48+C50+C49</f>
        <v>21439797</v>
      </c>
      <c r="D47" s="31">
        <f>D48+D50+D49</f>
        <v>2939538.3499999996</v>
      </c>
      <c r="E47" s="31">
        <f t="shared" si="0"/>
        <v>13.710663165327544</v>
      </c>
    </row>
    <row r="48" spans="1:5" ht="129.75" customHeight="1">
      <c r="A48" s="3" t="s">
        <v>199</v>
      </c>
      <c r="B48" s="22" t="s">
        <v>56</v>
      </c>
      <c r="C48" s="31">
        <v>19577165</v>
      </c>
      <c r="D48" s="31">
        <v>34305.800000000003</v>
      </c>
      <c r="E48" s="31">
        <f t="shared" si="0"/>
        <v>0.1752337480937613</v>
      </c>
    </row>
    <row r="49" spans="1:5" ht="129.75" customHeight="1">
      <c r="A49" s="3" t="s">
        <v>198</v>
      </c>
      <c r="B49" s="22" t="s">
        <v>200</v>
      </c>
      <c r="C49" s="31">
        <v>31932</v>
      </c>
      <c r="D49" s="31">
        <v>31932</v>
      </c>
      <c r="E49" s="31">
        <f t="shared" si="0"/>
        <v>100</v>
      </c>
    </row>
    <row r="50" spans="1:5" ht="47.25">
      <c r="A50" s="3" t="s">
        <v>59</v>
      </c>
      <c r="B50" s="3" t="s">
        <v>57</v>
      </c>
      <c r="C50" s="31">
        <f>C51+C52+C53</f>
        <v>1830700</v>
      </c>
      <c r="D50" s="31">
        <f t="shared" ref="D50" si="8">D51+D52+D53</f>
        <v>2873300.55</v>
      </c>
      <c r="E50" s="31">
        <f t="shared" si="0"/>
        <v>156.95092314415251</v>
      </c>
    </row>
    <row r="51" spans="1:5" ht="94.5">
      <c r="A51" s="3" t="s">
        <v>60</v>
      </c>
      <c r="B51" s="3" t="s">
        <v>58</v>
      </c>
      <c r="C51" s="31">
        <v>874400</v>
      </c>
      <c r="D51" s="31">
        <v>2246078.5299999998</v>
      </c>
      <c r="E51" s="31">
        <f t="shared" si="0"/>
        <v>256.87082913998165</v>
      </c>
    </row>
    <row r="52" spans="1:5" ht="63">
      <c r="A52" s="3" t="s">
        <v>62</v>
      </c>
      <c r="B52" s="3" t="s">
        <v>61</v>
      </c>
      <c r="C52" s="31">
        <v>500000</v>
      </c>
      <c r="D52" s="31">
        <v>480678.66</v>
      </c>
      <c r="E52" s="31">
        <f t="shared" si="0"/>
        <v>96.13573199999999</v>
      </c>
    </row>
    <row r="53" spans="1:5" ht="157.5">
      <c r="A53" s="3" t="s">
        <v>118</v>
      </c>
      <c r="B53" s="22" t="s">
        <v>119</v>
      </c>
      <c r="C53" s="31">
        <v>456300</v>
      </c>
      <c r="D53" s="32">
        <v>146543.35999999999</v>
      </c>
      <c r="E53" s="32">
        <f t="shared" si="0"/>
        <v>32.115573087880776</v>
      </c>
    </row>
    <row r="54" spans="1:5" ht="15.75">
      <c r="A54" s="3" t="s">
        <v>63</v>
      </c>
      <c r="B54" s="3" t="s">
        <v>64</v>
      </c>
      <c r="C54" s="31">
        <f>C55+C64+C60</f>
        <v>771366.08</v>
      </c>
      <c r="D54" s="31">
        <f>D55+D64+D60</f>
        <v>193838.52000000002</v>
      </c>
      <c r="E54" s="31">
        <f t="shared" si="0"/>
        <v>25.129251211046256</v>
      </c>
    </row>
    <row r="55" spans="1:5" ht="51.75" customHeight="1">
      <c r="A55" s="3" t="s">
        <v>112</v>
      </c>
      <c r="B55" s="3" t="s">
        <v>111</v>
      </c>
      <c r="C55" s="31">
        <v>41000</v>
      </c>
      <c r="D55" s="31">
        <v>38480.75</v>
      </c>
      <c r="E55" s="31">
        <f t="shared" si="0"/>
        <v>93.855487804878052</v>
      </c>
    </row>
    <row r="56" spans="1:5" ht="108" hidden="1" customHeight="1">
      <c r="A56" s="3" t="s">
        <v>113</v>
      </c>
      <c r="B56" s="22" t="s">
        <v>182</v>
      </c>
      <c r="C56" s="31">
        <v>9000</v>
      </c>
      <c r="D56" s="32">
        <v>2119.15</v>
      </c>
      <c r="E56" s="31">
        <f t="shared" si="0"/>
        <v>23.546111111111113</v>
      </c>
    </row>
    <row r="57" spans="1:5" ht="156" hidden="1" customHeight="1">
      <c r="A57" s="3" t="s">
        <v>114</v>
      </c>
      <c r="B57" s="22" t="s">
        <v>183</v>
      </c>
      <c r="C57" s="31">
        <v>4250</v>
      </c>
      <c r="D57" s="32">
        <v>2050</v>
      </c>
      <c r="E57" s="31">
        <f t="shared" si="0"/>
        <v>48.235294117647058</v>
      </c>
    </row>
    <row r="58" spans="1:5" ht="117" hidden="1" customHeight="1">
      <c r="A58" s="23" t="s">
        <v>135</v>
      </c>
      <c r="B58" s="22" t="s">
        <v>137</v>
      </c>
      <c r="C58" s="31">
        <v>1500</v>
      </c>
      <c r="D58" s="32">
        <v>4660.45</v>
      </c>
      <c r="E58" s="31">
        <f t="shared" si="0"/>
        <v>310.69666666666666</v>
      </c>
    </row>
    <row r="59" spans="1:5" ht="112.5" hidden="1" customHeight="1">
      <c r="A59" s="23" t="s">
        <v>173</v>
      </c>
      <c r="B59" s="22" t="s">
        <v>176</v>
      </c>
      <c r="C59" s="32">
        <v>5000</v>
      </c>
      <c r="D59" s="32">
        <v>1839.94</v>
      </c>
      <c r="E59" s="33">
        <v>0</v>
      </c>
    </row>
    <row r="60" spans="1:5" ht="110.25">
      <c r="A60" s="23" t="s">
        <v>174</v>
      </c>
      <c r="B60" s="22" t="s">
        <v>177</v>
      </c>
      <c r="C60" s="32">
        <v>10000</v>
      </c>
      <c r="D60" s="32">
        <v>3824.13</v>
      </c>
      <c r="E60" s="33">
        <v>0</v>
      </c>
    </row>
    <row r="61" spans="1:5" ht="126" hidden="1">
      <c r="A61" s="23" t="s">
        <v>141</v>
      </c>
      <c r="B61" s="22" t="s">
        <v>168</v>
      </c>
      <c r="C61" s="12">
        <v>3000</v>
      </c>
      <c r="D61" s="17">
        <v>0</v>
      </c>
      <c r="E61" s="24">
        <f t="shared" si="0"/>
        <v>0</v>
      </c>
    </row>
    <row r="62" spans="1:5" ht="126" hidden="1">
      <c r="A62" s="23" t="s">
        <v>186</v>
      </c>
      <c r="B62" s="22" t="s">
        <v>187</v>
      </c>
      <c r="C62" s="17">
        <v>0</v>
      </c>
      <c r="D62" s="17">
        <v>0.09</v>
      </c>
      <c r="E62" s="24"/>
    </row>
    <row r="63" spans="1:5" ht="127.5" hidden="1" customHeight="1">
      <c r="A63" s="3" t="s">
        <v>115</v>
      </c>
      <c r="B63" s="22" t="s">
        <v>184</v>
      </c>
      <c r="C63" s="12">
        <v>3250</v>
      </c>
      <c r="D63" s="12">
        <v>3254.9</v>
      </c>
      <c r="E63" s="12">
        <f t="shared" si="0"/>
        <v>100.15076923076924</v>
      </c>
    </row>
    <row r="64" spans="1:5" ht="31.5">
      <c r="A64" s="3" t="s">
        <v>108</v>
      </c>
      <c r="B64" s="3" t="s">
        <v>107</v>
      </c>
      <c r="C64" s="31">
        <v>720366.07999999996</v>
      </c>
      <c r="D64" s="31">
        <v>151533.64000000001</v>
      </c>
      <c r="E64" s="31">
        <f t="shared" si="0"/>
        <v>21.035643432850147</v>
      </c>
    </row>
    <row r="65" spans="1:6" ht="77.25" hidden="1" customHeight="1">
      <c r="A65" s="3" t="s">
        <v>191</v>
      </c>
      <c r="B65" s="3" t="s">
        <v>193</v>
      </c>
      <c r="C65" s="31"/>
      <c r="D65" s="31">
        <v>100000</v>
      </c>
      <c r="E65" s="31"/>
    </row>
    <row r="66" spans="1:6" ht="110.25" hidden="1">
      <c r="A66" s="25" t="s">
        <v>110</v>
      </c>
      <c r="B66" s="3" t="s">
        <v>109</v>
      </c>
      <c r="C66" s="31">
        <v>50500</v>
      </c>
      <c r="D66" s="31">
        <v>13621.14</v>
      </c>
      <c r="E66" s="31">
        <f t="shared" si="0"/>
        <v>26.97255445544554</v>
      </c>
    </row>
    <row r="67" spans="1:6" ht="236.25" hidden="1">
      <c r="A67" s="25" t="s">
        <v>120</v>
      </c>
      <c r="B67" s="22" t="s">
        <v>121</v>
      </c>
      <c r="C67" s="33">
        <v>499000</v>
      </c>
      <c r="D67" s="33">
        <v>0</v>
      </c>
      <c r="E67" s="33">
        <f t="shared" si="0"/>
        <v>0</v>
      </c>
    </row>
    <row r="68" spans="1:6" ht="220.5" hidden="1">
      <c r="A68" s="25" t="s">
        <v>188</v>
      </c>
      <c r="B68" s="22" t="s">
        <v>190</v>
      </c>
      <c r="C68" s="33">
        <v>4966.08</v>
      </c>
      <c r="D68" s="33">
        <v>4966.08</v>
      </c>
      <c r="E68" s="33">
        <f t="shared" si="0"/>
        <v>100</v>
      </c>
    </row>
    <row r="69" spans="1:6" ht="110.25" hidden="1">
      <c r="A69" s="25" t="s">
        <v>130</v>
      </c>
      <c r="B69" s="22" t="s">
        <v>122</v>
      </c>
      <c r="C69" s="31">
        <v>46000</v>
      </c>
      <c r="D69" s="31">
        <v>-2757.97</v>
      </c>
      <c r="E69" s="31">
        <f t="shared" si="0"/>
        <v>-5.9955869565217386</v>
      </c>
    </row>
    <row r="70" spans="1:6" ht="126" hidden="1">
      <c r="A70" s="26" t="s">
        <v>131</v>
      </c>
      <c r="B70" s="22" t="s">
        <v>123</v>
      </c>
      <c r="C70" s="32">
        <v>0</v>
      </c>
      <c r="D70" s="32">
        <v>-150</v>
      </c>
      <c r="E70" s="32">
        <v>0</v>
      </c>
    </row>
    <row r="71" spans="1:6" ht="15.75">
      <c r="A71" s="3" t="s">
        <v>67</v>
      </c>
      <c r="B71" s="3" t="s">
        <v>65</v>
      </c>
      <c r="C71" s="32">
        <f>C72+C73</f>
        <v>0</v>
      </c>
      <c r="D71" s="31">
        <f t="shared" ref="D71" si="9">D72+D73</f>
        <v>91391.75</v>
      </c>
      <c r="E71" s="32"/>
    </row>
    <row r="72" spans="1:6" ht="31.5">
      <c r="A72" s="3" t="s">
        <v>175</v>
      </c>
      <c r="B72" s="3" t="s">
        <v>132</v>
      </c>
      <c r="C72" s="32">
        <v>0</v>
      </c>
      <c r="D72" s="31">
        <v>91391.75</v>
      </c>
      <c r="E72" s="32">
        <v>0</v>
      </c>
    </row>
    <row r="73" spans="1:6" ht="31.5">
      <c r="A73" s="3" t="s">
        <v>68</v>
      </c>
      <c r="B73" s="3" t="s">
        <v>66</v>
      </c>
      <c r="C73" s="32">
        <v>0</v>
      </c>
      <c r="D73" s="32">
        <v>0</v>
      </c>
      <c r="E73" s="32">
        <v>0</v>
      </c>
    </row>
    <row r="74" spans="1:6" ht="15.75">
      <c r="A74" s="3" t="s">
        <v>69</v>
      </c>
      <c r="B74" s="3" t="s">
        <v>70</v>
      </c>
      <c r="C74" s="31">
        <f>C75+C123+C124+C120</f>
        <v>445448496.33999997</v>
      </c>
      <c r="D74" s="31">
        <f>D75+D123+D124+D120</f>
        <v>170965939.47999999</v>
      </c>
      <c r="E74" s="31">
        <f t="shared" si="0"/>
        <v>38.380630058184295</v>
      </c>
      <c r="F74" s="10"/>
    </row>
    <row r="75" spans="1:6" ht="49.5" customHeight="1">
      <c r="A75" s="3" t="s">
        <v>71</v>
      </c>
      <c r="B75" s="3" t="s">
        <v>72</v>
      </c>
      <c r="C75" s="31">
        <f>C76+C79+C100+C117</f>
        <v>445585394.94</v>
      </c>
      <c r="D75" s="31">
        <f>D76+D79+D100+D117</f>
        <v>171111745.63999999</v>
      </c>
      <c r="E75" s="31">
        <f t="shared" si="0"/>
        <v>38.40156063980529</v>
      </c>
    </row>
    <row r="76" spans="1:6" ht="31.5">
      <c r="A76" s="3" t="s">
        <v>86</v>
      </c>
      <c r="B76" s="3" t="s">
        <v>73</v>
      </c>
      <c r="C76" s="31">
        <f>C77+C78</f>
        <v>113335560</v>
      </c>
      <c r="D76" s="31">
        <f t="shared" ref="D76" si="10">D77+D78</f>
        <v>85001673</v>
      </c>
      <c r="E76" s="31">
        <f t="shared" si="0"/>
        <v>75.000002647006809</v>
      </c>
    </row>
    <row r="77" spans="1:6" ht="34.5" customHeight="1">
      <c r="A77" s="3" t="s">
        <v>87</v>
      </c>
      <c r="B77" s="3" t="s">
        <v>116</v>
      </c>
      <c r="C77" s="31">
        <v>93928700</v>
      </c>
      <c r="D77" s="31">
        <v>70446527</v>
      </c>
      <c r="E77" s="31">
        <f t="shared" si="0"/>
        <v>75.000002129274662</v>
      </c>
    </row>
    <row r="78" spans="1:6" ht="69">
      <c r="A78" s="3" t="s">
        <v>104</v>
      </c>
      <c r="B78" s="20" t="s">
        <v>105</v>
      </c>
      <c r="C78" s="31">
        <v>19406860</v>
      </c>
      <c r="D78" s="31">
        <v>14555146</v>
      </c>
      <c r="E78" s="31">
        <f t="shared" si="0"/>
        <v>75.000005152817096</v>
      </c>
    </row>
    <row r="79" spans="1:6" ht="47.25">
      <c r="A79" s="3" t="s">
        <v>88</v>
      </c>
      <c r="B79" s="3" t="s">
        <v>74</v>
      </c>
      <c r="C79" s="31">
        <f>C84+C86+C81+C82+C83+C85+C80</f>
        <v>219943146.11000001</v>
      </c>
      <c r="D79" s="31">
        <f>D84+D86+D81+D82+D83+D85+D80</f>
        <v>10357437.959999999</v>
      </c>
      <c r="E79" s="32">
        <f t="shared" ref="E79:E125" si="11">D79/C79*100</f>
        <v>4.7091433141635344</v>
      </c>
    </row>
    <row r="80" spans="1:6" ht="52.5" customHeight="1">
      <c r="A80" s="3" t="s">
        <v>180</v>
      </c>
      <c r="B80" s="3" t="s">
        <v>181</v>
      </c>
      <c r="C80" s="31">
        <v>18455131.02</v>
      </c>
      <c r="D80" s="32">
        <v>0</v>
      </c>
      <c r="E80" s="32">
        <f t="shared" si="11"/>
        <v>0</v>
      </c>
    </row>
    <row r="81" spans="1:5" ht="123.75" customHeight="1">
      <c r="A81" s="3" t="s">
        <v>142</v>
      </c>
      <c r="B81" s="22" t="s">
        <v>151</v>
      </c>
      <c r="C81" s="31">
        <v>6091433.3700000001</v>
      </c>
      <c r="D81" s="32">
        <v>0</v>
      </c>
      <c r="E81" s="32">
        <f t="shared" si="11"/>
        <v>0</v>
      </c>
    </row>
    <row r="82" spans="1:5" ht="126" customHeight="1">
      <c r="A82" s="3" t="s">
        <v>143</v>
      </c>
      <c r="B82" s="22" t="s">
        <v>152</v>
      </c>
      <c r="C82" s="31">
        <v>3137470.72</v>
      </c>
      <c r="D82" s="34">
        <v>1565684.02</v>
      </c>
      <c r="E82" s="32">
        <f t="shared" si="11"/>
        <v>49.902745227850282</v>
      </c>
    </row>
    <row r="83" spans="1:5" ht="96" customHeight="1">
      <c r="A83" s="3" t="s">
        <v>144</v>
      </c>
      <c r="B83" s="3" t="s">
        <v>153</v>
      </c>
      <c r="C83" s="31">
        <v>3799104.78</v>
      </c>
      <c r="D83" s="34">
        <v>78288.38</v>
      </c>
      <c r="E83" s="33">
        <f t="shared" si="11"/>
        <v>2.0607059961110106</v>
      </c>
    </row>
    <row r="84" spans="1:5" ht="96" customHeight="1">
      <c r="A84" s="3" t="s">
        <v>156</v>
      </c>
      <c r="B84" s="3" t="s">
        <v>157</v>
      </c>
      <c r="C84" s="31">
        <v>6856341.7999999998</v>
      </c>
      <c r="D84" s="34">
        <v>3012201.9</v>
      </c>
      <c r="E84" s="33">
        <f t="shared" si="11"/>
        <v>43.933076673627909</v>
      </c>
    </row>
    <row r="85" spans="1:5" ht="66.75" customHeight="1">
      <c r="A85" s="3" t="s">
        <v>158</v>
      </c>
      <c r="B85" s="3" t="s">
        <v>159</v>
      </c>
      <c r="C85" s="31">
        <v>168212121.22</v>
      </c>
      <c r="D85" s="33">
        <v>199147.51</v>
      </c>
      <c r="E85" s="33">
        <f t="shared" si="11"/>
        <v>0.11839070130953314</v>
      </c>
    </row>
    <row r="86" spans="1:5" ht="35.25" customHeight="1">
      <c r="A86" s="3" t="s">
        <v>89</v>
      </c>
      <c r="B86" s="3" t="s">
        <v>75</v>
      </c>
      <c r="C86" s="31">
        <f>C88+C89+C90+C91+C92+C93+C94+C95+C97+C99+C96</f>
        <v>13391543.199999999</v>
      </c>
      <c r="D86" s="31">
        <f t="shared" ref="D86" si="12">D88+D89+D90+D91+D92+D93+D94+D95+D97</f>
        <v>5502116.1499999994</v>
      </c>
      <c r="E86" s="33">
        <f t="shared" si="11"/>
        <v>41.086498156538077</v>
      </c>
    </row>
    <row r="87" spans="1:5" ht="15.75">
      <c r="A87" s="3"/>
      <c r="B87" s="3" t="s">
        <v>4</v>
      </c>
      <c r="C87" s="31"/>
      <c r="D87" s="33"/>
      <c r="E87" s="33"/>
    </row>
    <row r="88" spans="1:5" ht="141.75">
      <c r="A88" s="3"/>
      <c r="B88" s="3" t="s">
        <v>207</v>
      </c>
      <c r="C88" s="31">
        <v>537091.21</v>
      </c>
      <c r="D88" s="31">
        <v>324000</v>
      </c>
      <c r="E88" s="33">
        <f t="shared" si="11"/>
        <v>60.324949276306349</v>
      </c>
    </row>
    <row r="89" spans="1:5" ht="126">
      <c r="A89" s="3"/>
      <c r="B89" s="3" t="s">
        <v>212</v>
      </c>
      <c r="C89" s="31">
        <v>1187033</v>
      </c>
      <c r="D89" s="31">
        <v>890274.75</v>
      </c>
      <c r="E89" s="33">
        <f t="shared" si="11"/>
        <v>75</v>
      </c>
    </row>
    <row r="90" spans="1:5" ht="141.75" customHeight="1">
      <c r="A90" s="3"/>
      <c r="B90" s="3" t="s">
        <v>145</v>
      </c>
      <c r="C90" s="31">
        <v>2204490</v>
      </c>
      <c r="D90" s="31">
        <v>1653367.5</v>
      </c>
      <c r="E90" s="33">
        <f t="shared" si="11"/>
        <v>75</v>
      </c>
    </row>
    <row r="91" spans="1:5" ht="138" customHeight="1">
      <c r="A91" s="3"/>
      <c r="B91" s="3" t="s">
        <v>165</v>
      </c>
      <c r="C91" s="31">
        <v>809712.49</v>
      </c>
      <c r="D91" s="34">
        <v>607284.36</v>
      </c>
      <c r="E91" s="33">
        <f t="shared" si="11"/>
        <v>74.9999990737453</v>
      </c>
    </row>
    <row r="92" spans="1:5" ht="113.25" customHeight="1">
      <c r="A92" s="3"/>
      <c r="B92" s="3" t="s">
        <v>213</v>
      </c>
      <c r="C92" s="31">
        <v>917229</v>
      </c>
      <c r="D92" s="31">
        <v>687921.75</v>
      </c>
      <c r="E92" s="33">
        <f t="shared" si="11"/>
        <v>75</v>
      </c>
    </row>
    <row r="93" spans="1:5" ht="97.5" customHeight="1">
      <c r="A93" s="3"/>
      <c r="B93" s="21" t="s">
        <v>211</v>
      </c>
      <c r="C93" s="31">
        <v>406560</v>
      </c>
      <c r="D93" s="31">
        <v>406559.99</v>
      </c>
      <c r="E93" s="33">
        <f t="shared" si="11"/>
        <v>99.999997540338441</v>
      </c>
    </row>
    <row r="94" spans="1:5" ht="80.25" customHeight="1">
      <c r="A94" s="3"/>
      <c r="B94" s="3" t="s">
        <v>189</v>
      </c>
      <c r="C94" s="31">
        <v>1851362.34</v>
      </c>
      <c r="D94" s="33">
        <v>0</v>
      </c>
      <c r="E94" s="33">
        <f t="shared" si="11"/>
        <v>0</v>
      </c>
    </row>
    <row r="95" spans="1:5" ht="129" customHeight="1">
      <c r="A95" s="3"/>
      <c r="B95" s="3" t="s">
        <v>210</v>
      </c>
      <c r="C95" s="31">
        <v>950000</v>
      </c>
      <c r="D95" s="33">
        <v>932707.8</v>
      </c>
      <c r="E95" s="33">
        <f t="shared" si="11"/>
        <v>98.179768421052643</v>
      </c>
    </row>
    <row r="96" spans="1:5" ht="96" customHeight="1">
      <c r="A96" s="3"/>
      <c r="B96" s="25" t="s">
        <v>169</v>
      </c>
      <c r="C96" s="35">
        <v>220000</v>
      </c>
      <c r="D96" s="33">
        <v>0</v>
      </c>
      <c r="E96" s="33">
        <f t="shared" si="11"/>
        <v>0</v>
      </c>
    </row>
    <row r="97" spans="1:5" ht="60.75" customHeight="1">
      <c r="A97" s="3"/>
      <c r="B97" s="27" t="s">
        <v>214</v>
      </c>
      <c r="C97" s="36">
        <v>293010</v>
      </c>
      <c r="D97" s="33">
        <v>0</v>
      </c>
      <c r="E97" s="33">
        <f t="shared" si="11"/>
        <v>0</v>
      </c>
    </row>
    <row r="98" spans="1:5" ht="126" hidden="1">
      <c r="A98" s="28"/>
      <c r="B98" s="25" t="s">
        <v>185</v>
      </c>
      <c r="C98" s="33"/>
      <c r="D98" s="33"/>
      <c r="E98" s="33"/>
    </row>
    <row r="99" spans="1:5" ht="63">
      <c r="A99" s="29"/>
      <c r="B99" s="26" t="s">
        <v>201</v>
      </c>
      <c r="C99" s="31">
        <v>4015055.16</v>
      </c>
      <c r="D99" s="33">
        <v>0</v>
      </c>
      <c r="E99" s="33">
        <v>0</v>
      </c>
    </row>
    <row r="100" spans="1:5" ht="31.5">
      <c r="A100" s="3" t="s">
        <v>95</v>
      </c>
      <c r="B100" s="3" t="s">
        <v>76</v>
      </c>
      <c r="C100" s="31">
        <f>C101+C110+C111+C113+C112</f>
        <v>95206556.829999998</v>
      </c>
      <c r="D100" s="31">
        <f t="shared" ref="D100" si="13">D101+D110+D111+D113</f>
        <v>71821843.75</v>
      </c>
      <c r="E100" s="31">
        <f t="shared" si="11"/>
        <v>75.437917451677677</v>
      </c>
    </row>
    <row r="101" spans="1:5" ht="63">
      <c r="A101" s="3" t="s">
        <v>94</v>
      </c>
      <c r="B101" s="3" t="s">
        <v>77</v>
      </c>
      <c r="C101" s="31">
        <f>C103+C104+C105+C106+C107+C108+C109</f>
        <v>1626436.43</v>
      </c>
      <c r="D101" s="31">
        <f t="shared" ref="D101" si="14">D103+D104+D105+D106+D107+D108+D109</f>
        <v>1159510.75</v>
      </c>
      <c r="E101" s="31">
        <f t="shared" si="11"/>
        <v>71.291489086972803</v>
      </c>
    </row>
    <row r="102" spans="1:5" ht="15.75">
      <c r="A102" s="3"/>
      <c r="B102" s="3" t="s">
        <v>4</v>
      </c>
      <c r="C102" s="33"/>
      <c r="D102" s="33"/>
      <c r="E102" s="33"/>
    </row>
    <row r="103" spans="1:5" ht="94.5">
      <c r="A103" s="3"/>
      <c r="B103" s="3" t="s">
        <v>160</v>
      </c>
      <c r="C103" s="31">
        <v>418773.72</v>
      </c>
      <c r="D103" s="31">
        <v>328430.37</v>
      </c>
      <c r="E103" s="31">
        <f t="shared" si="11"/>
        <v>78.426690671993455</v>
      </c>
    </row>
    <row r="104" spans="1:5" ht="77.25" customHeight="1">
      <c r="A104" s="3"/>
      <c r="B104" s="3" t="s">
        <v>161</v>
      </c>
      <c r="C104" s="31">
        <v>8515.7999999999993</v>
      </c>
      <c r="D104" s="32">
        <v>8515.7999999999993</v>
      </c>
      <c r="E104" s="32">
        <f t="shared" si="11"/>
        <v>100</v>
      </c>
    </row>
    <row r="105" spans="1:5" ht="219" customHeight="1">
      <c r="A105" s="3"/>
      <c r="B105" s="3" t="s">
        <v>162</v>
      </c>
      <c r="C105" s="31">
        <v>359779</v>
      </c>
      <c r="D105" s="31">
        <v>208000</v>
      </c>
      <c r="E105" s="33">
        <f t="shared" si="11"/>
        <v>57.813268701063713</v>
      </c>
    </row>
    <row r="106" spans="1:5" ht="157.5">
      <c r="A106" s="3"/>
      <c r="B106" s="3" t="s">
        <v>208</v>
      </c>
      <c r="C106" s="37">
        <v>634090.19999999995</v>
      </c>
      <c r="D106" s="31">
        <v>589154.57999999996</v>
      </c>
      <c r="E106" s="33">
        <f t="shared" si="11"/>
        <v>92.913370999898746</v>
      </c>
    </row>
    <row r="107" spans="1:5" ht="112.5" customHeight="1">
      <c r="A107" s="3"/>
      <c r="B107" s="3" t="s">
        <v>209</v>
      </c>
      <c r="C107" s="31">
        <v>25410</v>
      </c>
      <c r="D107" s="32">
        <v>25410</v>
      </c>
      <c r="E107" s="33">
        <f t="shared" si="11"/>
        <v>100</v>
      </c>
    </row>
    <row r="108" spans="1:5" ht="126">
      <c r="A108" s="3"/>
      <c r="B108" s="3" t="s">
        <v>146</v>
      </c>
      <c r="C108" s="31">
        <v>39475.71</v>
      </c>
      <c r="D108" s="32">
        <v>0</v>
      </c>
      <c r="E108" s="32">
        <f t="shared" si="11"/>
        <v>0</v>
      </c>
    </row>
    <row r="109" spans="1:5" ht="174.75" customHeight="1">
      <c r="A109" s="3"/>
      <c r="B109" s="27" t="s">
        <v>195</v>
      </c>
      <c r="C109" s="31">
        <v>140392</v>
      </c>
      <c r="D109" s="32">
        <v>0</v>
      </c>
      <c r="E109" s="32">
        <f t="shared" si="11"/>
        <v>0</v>
      </c>
    </row>
    <row r="110" spans="1:5" ht="94.5">
      <c r="A110" s="3" t="s">
        <v>90</v>
      </c>
      <c r="B110" s="3" t="s">
        <v>78</v>
      </c>
      <c r="C110" s="31">
        <v>2070149.4</v>
      </c>
      <c r="D110" s="32">
        <v>1793333</v>
      </c>
      <c r="E110" s="32">
        <f t="shared" si="11"/>
        <v>86.628192148837186</v>
      </c>
    </row>
    <row r="111" spans="1:5" ht="94.5">
      <c r="A111" s="3" t="s">
        <v>93</v>
      </c>
      <c r="B111" s="3" t="s">
        <v>79</v>
      </c>
      <c r="C111" s="32">
        <v>0</v>
      </c>
      <c r="D111" s="32">
        <v>0</v>
      </c>
      <c r="E111" s="32">
        <v>0</v>
      </c>
    </row>
    <row r="112" spans="1:5" ht="47.25">
      <c r="A112" s="3" t="s">
        <v>163</v>
      </c>
      <c r="B112" s="3" t="s">
        <v>164</v>
      </c>
      <c r="C112" s="31">
        <v>208800</v>
      </c>
      <c r="D112" s="32">
        <v>0</v>
      </c>
      <c r="E112" s="32">
        <f t="shared" si="11"/>
        <v>0</v>
      </c>
    </row>
    <row r="113" spans="1:5" ht="31.5">
      <c r="A113" s="3" t="s">
        <v>91</v>
      </c>
      <c r="B113" s="3" t="s">
        <v>80</v>
      </c>
      <c r="C113" s="31">
        <f>C115+C116</f>
        <v>91301171</v>
      </c>
      <c r="D113" s="31">
        <f t="shared" ref="D113" si="15">D115+D116</f>
        <v>68869000</v>
      </c>
      <c r="E113" s="31">
        <f t="shared" si="11"/>
        <v>75.430576898077234</v>
      </c>
    </row>
    <row r="114" spans="1:5" ht="15.75">
      <c r="A114" s="3"/>
      <c r="B114" s="3" t="s">
        <v>4</v>
      </c>
      <c r="C114" s="33"/>
      <c r="D114" s="33"/>
      <c r="E114" s="33"/>
    </row>
    <row r="115" spans="1:5" ht="189.75" customHeight="1">
      <c r="A115" s="3"/>
      <c r="B115" s="3" t="s">
        <v>154</v>
      </c>
      <c r="C115" s="31">
        <v>32014006</v>
      </c>
      <c r="D115" s="31">
        <v>23922000</v>
      </c>
      <c r="E115" s="33">
        <f t="shared" si="11"/>
        <v>74.723544438643501</v>
      </c>
    </row>
    <row r="116" spans="1:5" ht="252">
      <c r="A116" s="3"/>
      <c r="B116" s="3" t="s">
        <v>155</v>
      </c>
      <c r="C116" s="31">
        <v>59287165</v>
      </c>
      <c r="D116" s="31">
        <v>44947000</v>
      </c>
      <c r="E116" s="33">
        <f t="shared" si="11"/>
        <v>75.812361748111925</v>
      </c>
    </row>
    <row r="117" spans="1:5" ht="15.75">
      <c r="A117" s="3" t="s">
        <v>148</v>
      </c>
      <c r="B117" s="3" t="s">
        <v>133</v>
      </c>
      <c r="C117" s="31">
        <f>C118+C119</f>
        <v>17100132</v>
      </c>
      <c r="D117" s="31">
        <f>D118+D119</f>
        <v>3930790.93</v>
      </c>
      <c r="E117" s="33">
        <f t="shared" si="11"/>
        <v>22.986904019220436</v>
      </c>
    </row>
    <row r="118" spans="1:5" ht="94.5">
      <c r="A118" s="3" t="s">
        <v>147</v>
      </c>
      <c r="B118" s="3" t="s">
        <v>149</v>
      </c>
      <c r="C118" s="31">
        <v>6015240</v>
      </c>
      <c r="D118" s="31">
        <v>3344890.93</v>
      </c>
      <c r="E118" s="33">
        <f t="shared" si="11"/>
        <v>55.606940537700908</v>
      </c>
    </row>
    <row r="119" spans="1:5" ht="50.25" customHeight="1">
      <c r="A119" s="3" t="s">
        <v>192</v>
      </c>
      <c r="B119" s="3" t="s">
        <v>194</v>
      </c>
      <c r="C119" s="31">
        <v>11084892</v>
      </c>
      <c r="D119" s="31">
        <v>585900</v>
      </c>
      <c r="E119" s="33">
        <f t="shared" si="11"/>
        <v>5.2855724710714371</v>
      </c>
    </row>
    <row r="120" spans="1:5" ht="15.75">
      <c r="A120" s="15" t="s">
        <v>82</v>
      </c>
      <c r="B120" s="15" t="s">
        <v>83</v>
      </c>
      <c r="C120" s="31">
        <f>C121</f>
        <v>108907.56</v>
      </c>
      <c r="D120" s="31">
        <f t="shared" ref="D120" si="16">D121</f>
        <v>100000</v>
      </c>
      <c r="E120" s="33">
        <f t="shared" si="11"/>
        <v>91.820990204904049</v>
      </c>
    </row>
    <row r="121" spans="1:5" ht="31.5">
      <c r="A121" s="15" t="s">
        <v>92</v>
      </c>
      <c r="B121" s="3" t="s">
        <v>84</v>
      </c>
      <c r="C121" s="31">
        <v>108907.56</v>
      </c>
      <c r="D121" s="31">
        <v>100000</v>
      </c>
      <c r="E121" s="33">
        <f t="shared" si="11"/>
        <v>91.820990204904049</v>
      </c>
    </row>
    <row r="122" spans="1:5" ht="157.5" hidden="1">
      <c r="A122" s="15" t="s">
        <v>178</v>
      </c>
      <c r="B122" s="22" t="s">
        <v>179</v>
      </c>
      <c r="C122" s="32">
        <v>0</v>
      </c>
      <c r="D122" s="31"/>
      <c r="E122" s="33">
        <v>0</v>
      </c>
    </row>
    <row r="123" spans="1:5" ht="74.25" customHeight="1">
      <c r="A123" s="15" t="s">
        <v>136</v>
      </c>
      <c r="B123" s="30" t="s">
        <v>150</v>
      </c>
      <c r="C123" s="33">
        <v>28458.57</v>
      </c>
      <c r="D123" s="32">
        <v>28458.57</v>
      </c>
      <c r="E123" s="33">
        <f t="shared" si="11"/>
        <v>100</v>
      </c>
    </row>
    <row r="124" spans="1:5" ht="78.75">
      <c r="A124" s="3" t="s">
        <v>124</v>
      </c>
      <c r="B124" s="3" t="s">
        <v>125</v>
      </c>
      <c r="C124" s="33">
        <v>-274264.73</v>
      </c>
      <c r="D124" s="32">
        <v>-274264.73</v>
      </c>
      <c r="E124" s="33">
        <f t="shared" si="11"/>
        <v>100</v>
      </c>
    </row>
    <row r="125" spans="1:5" ht="15.75">
      <c r="A125" s="1"/>
      <c r="B125" s="1" t="s">
        <v>81</v>
      </c>
      <c r="C125" s="31">
        <f>C5+C74</f>
        <v>528165106.95999998</v>
      </c>
      <c r="D125" s="31">
        <f>D5+D74+D122</f>
        <v>215649886.60999998</v>
      </c>
      <c r="E125" s="31">
        <f t="shared" si="11"/>
        <v>40.830013904408112</v>
      </c>
    </row>
    <row r="126" spans="1:5">
      <c r="C126" s="9"/>
      <c r="D126" s="9"/>
      <c r="E126" s="9"/>
    </row>
    <row r="127" spans="1:5">
      <c r="C127" s="9"/>
      <c r="D127" s="9"/>
      <c r="E127" s="9"/>
    </row>
    <row r="128" spans="1:5">
      <c r="D128" s="10"/>
    </row>
    <row r="134" spans="5:5">
      <c r="E134" s="7" t="s">
        <v>170</v>
      </c>
    </row>
  </sheetData>
  <mergeCells count="1">
    <mergeCell ref="B1:D1"/>
  </mergeCells>
  <pageMargins left="0.70866141732283472" right="0.70866141732283472" top="0" bottom="0" header="0.31496062992125984" footer="0.31496062992125984"/>
  <pageSetup paperSize="9" scale="49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2021-10-22T06:48:57Z</dcterms:modified>
</cp:coreProperties>
</file>