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на 01.10.2022" sheetId="54" r:id="rId1"/>
  </sheets>
  <calcPr calcId="124519"/>
</workbook>
</file>

<file path=xl/calcChain.xml><?xml version="1.0" encoding="utf-8"?>
<calcChain xmlns="http://schemas.openxmlformats.org/spreadsheetml/2006/main">
  <c r="G31" i="54"/>
  <c r="H31" s="1"/>
  <c r="H11"/>
  <c r="H16"/>
  <c r="H20"/>
  <c r="H21"/>
  <c r="H22"/>
  <c r="H23"/>
  <c r="H24"/>
  <c r="H25"/>
  <c r="H26"/>
  <c r="H29"/>
  <c r="H33"/>
  <c r="H35"/>
  <c r="H38"/>
  <c r="H39"/>
  <c r="H40"/>
  <c r="H47"/>
  <c r="H48"/>
  <c r="H49"/>
  <c r="H50"/>
  <c r="H55"/>
  <c r="G55"/>
  <c r="G54"/>
  <c r="H54" s="1"/>
  <c r="F53"/>
  <c r="E53"/>
  <c r="D53"/>
  <c r="G52"/>
  <c r="H52" s="1"/>
  <c r="G51"/>
  <c r="H51" s="1"/>
  <c r="G50"/>
  <c r="G49"/>
  <c r="G48"/>
  <c r="G47"/>
  <c r="F47"/>
  <c r="E47"/>
  <c r="D47"/>
  <c r="G46"/>
  <c r="H46" s="1"/>
  <c r="G45"/>
  <c r="H45" s="1"/>
  <c r="G44"/>
  <c r="H44" s="1"/>
  <c r="G43"/>
  <c r="H43" s="1"/>
  <c r="G42"/>
  <c r="H42" s="1"/>
  <c r="F41"/>
  <c r="E41"/>
  <c r="D41"/>
  <c r="G40"/>
  <c r="G39"/>
  <c r="G38"/>
  <c r="G37"/>
  <c r="H37" s="1"/>
  <c r="F36"/>
  <c r="G36" s="1"/>
  <c r="H36" s="1"/>
  <c r="E36"/>
  <c r="D36"/>
  <c r="G35"/>
  <c r="G34"/>
  <c r="H34" s="1"/>
  <c r="G33"/>
  <c r="F32"/>
  <c r="G32" s="1"/>
  <c r="H32" s="1"/>
  <c r="E32"/>
  <c r="D32"/>
  <c r="G30"/>
  <c r="H30" s="1"/>
  <c r="G29"/>
  <c r="G28"/>
  <c r="H28" s="1"/>
  <c r="F27"/>
  <c r="G27" s="1"/>
  <c r="H27" s="1"/>
  <c r="E27"/>
  <c r="D27"/>
  <c r="G26"/>
  <c r="G25"/>
  <c r="G24"/>
  <c r="F23"/>
  <c r="G23" s="1"/>
  <c r="E23"/>
  <c r="D23"/>
  <c r="G22"/>
  <c r="G21"/>
  <c r="G20"/>
  <c r="G19"/>
  <c r="H19" s="1"/>
  <c r="F18"/>
  <c r="G18" s="1"/>
  <c r="H18" s="1"/>
  <c r="E18"/>
  <c r="D18"/>
  <c r="G17"/>
  <c r="H17" s="1"/>
  <c r="G16"/>
  <c r="G15"/>
  <c r="H15" s="1"/>
  <c r="F14"/>
  <c r="E14"/>
  <c r="D14"/>
  <c r="G13"/>
  <c r="H13" s="1"/>
  <c r="G12"/>
  <c r="H12" s="1"/>
  <c r="G11"/>
  <c r="G10"/>
  <c r="H10" s="1"/>
  <c r="G9"/>
  <c r="H9" s="1"/>
  <c r="G8"/>
  <c r="H8" s="1"/>
  <c r="F7"/>
  <c r="E7"/>
  <c r="D7"/>
  <c r="G53" l="1"/>
  <c r="H53" s="1"/>
  <c r="G41"/>
  <c r="H41" s="1"/>
  <c r="F56"/>
  <c r="E56"/>
  <c r="G14"/>
  <c r="H14" s="1"/>
  <c r="D56"/>
  <c r="G7"/>
  <c r="H7" s="1"/>
  <c r="G56" l="1"/>
  <c r="H56" s="1"/>
</calcChain>
</file>

<file path=xl/sharedStrings.xml><?xml version="1.0" encoding="utf-8"?>
<sst xmlns="http://schemas.openxmlformats.org/spreadsheetml/2006/main" count="122" uniqueCount="120">
  <si>
    <t>НПА</t>
  </si>
  <si>
    <t>1.</t>
  </si>
  <si>
    <t>Развитие  образования   в Заволжском  муниципальном  районе</t>
  </si>
  <si>
    <t>Постановление от 01.11.2013 №1092-п</t>
  </si>
  <si>
    <t>2.</t>
  </si>
  <si>
    <t xml:space="preserve">Развитие физической культуры и спорта в  Заволжском муниципальном районе </t>
  </si>
  <si>
    <t>Постановление от 05.11.2013 №1107-п</t>
  </si>
  <si>
    <t>3.</t>
  </si>
  <si>
    <t xml:space="preserve">Развитие культуры и повышение эффективности реализации молодежной политики в Заволжском муниципальном районе </t>
  </si>
  <si>
    <t>Постановление от 08.11.2013 №1116-п</t>
  </si>
  <si>
    <t xml:space="preserve">4. </t>
  </si>
  <si>
    <t xml:space="preserve">Социальная  поддержка  граждан  Заволжского муниципального  района   </t>
  </si>
  <si>
    <t>Постановление от 29.10.2013 №1066-п</t>
  </si>
  <si>
    <t>5.</t>
  </si>
  <si>
    <t xml:space="preserve">Экономическое развитие Заволжского муниципального района </t>
  </si>
  <si>
    <t>Постановление от 14.10.2013 №1021-п</t>
  </si>
  <si>
    <t>6.</t>
  </si>
  <si>
    <t>Обеспечение качественным  жильем  и услугами жилищно-коммунального хозяйства населения  Заволжского муниципального района</t>
  </si>
  <si>
    <t>Постановление от 05.11.2013 №1066-п</t>
  </si>
  <si>
    <t>7.</t>
  </si>
  <si>
    <t xml:space="preserve">Развитие транспортной системы Заволжского муниципального района </t>
  </si>
  <si>
    <t>Постановление от 29.10.2013 №1068-п</t>
  </si>
  <si>
    <t>10.</t>
  </si>
  <si>
    <t>Долгосрочная сбалансированность и устойчивость бюджетной системы Заволжского муниципального района</t>
  </si>
  <si>
    <t>ИТОГО</t>
  </si>
  <si>
    <t>Наименование  муниципальной программы</t>
  </si>
  <si>
    <t>Постановление  от 14.10.2013 №1020-п</t>
  </si>
  <si>
    <t>% исполнения</t>
  </si>
  <si>
    <t>1.1.</t>
  </si>
  <si>
    <t>1.2.</t>
  </si>
  <si>
    <t>1.3.</t>
  </si>
  <si>
    <t>1.4.</t>
  </si>
  <si>
    <t>1.6.</t>
  </si>
  <si>
    <t xml:space="preserve">Предоставление дополнительного образования детям в Заволжском муниципальном районе </t>
  </si>
  <si>
    <t xml:space="preserve">Организация отдыха, оздоровления и занятости детей и подростков в Заволжском муниципальном районе  </t>
  </si>
  <si>
    <t xml:space="preserve">Обеспечение деятельности органа управления образованием и образовательных учреждений Заволжского муниципального района </t>
  </si>
  <si>
    <r>
      <t xml:space="preserve">Предоставление дошкольного образования и воспитания  </t>
    </r>
    <r>
      <rPr>
        <sz val="11"/>
        <color rgb="FF000000"/>
        <rFont val="Times New Roman"/>
        <family val="1"/>
        <charset val="204"/>
      </rPr>
      <t xml:space="preserve">в Заволжском муниципальном районе </t>
    </r>
  </si>
  <si>
    <t xml:space="preserve">
Предоставление
дополнительного образования детям  в сфере культуры и искусства в Заволжском муниципальном районе 
</t>
  </si>
  <si>
    <t xml:space="preserve">Повышение качества жизни граждан пожилого возраста в Заволжском муниципальном районе </t>
  </si>
  <si>
    <t xml:space="preserve">Поддержка молодых специалистов здравоохранения в Заволжском мунципальном районе  </t>
  </si>
  <si>
    <t>Профилактика социального сиротства, развитие семейных форм устройства детей-сирот и детей, оставшихся без попечения родителей</t>
  </si>
  <si>
    <t xml:space="preserve">Развитие субъектов малого и среднего предпринимательства в Заволжском мунципальном районе </t>
  </si>
  <si>
    <t>Развитие сельскохозяйственного производства в Заволжском муниципальном районе</t>
  </si>
  <si>
    <t>Устойчивое развитие сельских территорий Заволжского муниципального района</t>
  </si>
  <si>
    <t>Выравнивание обеспеченности населения Заволжского муниципального района  объектами социальной и инженерной инфраструктуры</t>
  </si>
  <si>
    <t xml:space="preserve">Развитие автомобильных дорог общего пользования местного значения Заволжского муниципального района до сельских населенных пунктов, не обеспеченных круглогодичной транспортной связью </t>
  </si>
  <si>
    <t xml:space="preserve">Капитальный ремонт, ремонт и содержание автомобильных дорог общего  пользования местного значения Заволжского муниципального района </t>
  </si>
  <si>
    <t>Организация управления муниципальными финансами Заволжского муниципального района</t>
  </si>
  <si>
    <t xml:space="preserve">Повышение качества управления муниципальными финансами Заволжского муниципального района </t>
  </si>
  <si>
    <t xml:space="preserve">Управление муниципальным долгом Заволжского муниципального района </t>
  </si>
  <si>
    <t>Обеспечение  финансирования непредвиденных расходов бюджета  Заволжского муниципального района</t>
  </si>
  <si>
    <t>10.1.</t>
  </si>
  <si>
    <t>10.2.</t>
  </si>
  <si>
    <t>10.3.</t>
  </si>
  <si>
    <t>10.4.</t>
  </si>
  <si>
    <t>3.1.</t>
  </si>
  <si>
    <t>4.1.</t>
  </si>
  <si>
    <t>4.2.</t>
  </si>
  <si>
    <t>4.3.</t>
  </si>
  <si>
    <t>5.1.</t>
  </si>
  <si>
    <t>5.2.</t>
  </si>
  <si>
    <t>5.3.</t>
  </si>
  <si>
    <t>6.1.</t>
  </si>
  <si>
    <t>7.1.</t>
  </si>
  <si>
    <t>7.2.</t>
  </si>
  <si>
    <t>Повышение безопасности дорожного движения в Заволжском муниципальном районе</t>
  </si>
  <si>
    <t>7.3.</t>
  </si>
  <si>
    <t>11.</t>
  </si>
  <si>
    <t xml:space="preserve">Совершенствование местного самоуправления Заволжского муниципального района
</t>
  </si>
  <si>
    <t>Подпрограмма "Обеспечение деятельности администрации Заволжского муниципального района"</t>
  </si>
  <si>
    <t>Обеспечение деятельности Муниципального учреждения «Управление по материально-техническому обеспечению деятельности органов местного самоуправления Заволжского муниципального района</t>
  </si>
  <si>
    <t>Управление муниципальным имуществом Заволжского муниципального района Ивановской области</t>
  </si>
  <si>
    <t>12.</t>
  </si>
  <si>
    <t>11.1</t>
  </si>
  <si>
    <t>11.2</t>
  </si>
  <si>
    <t>постановление от 27.10.2014 №868-п</t>
  </si>
  <si>
    <t>отклонение от плана % (- недовыполнение, + перевыполнение)</t>
  </si>
  <si>
    <t>Н.В.Смирнова</t>
  </si>
  <si>
    <t>план</t>
  </si>
  <si>
    <t xml:space="preserve">Предоставление общедоступного и бесплатного начального общего, основного (общего), среднего общего образования по основным общеобразовательным программам  в Заволжском муниципальном районе </t>
  </si>
  <si>
    <t>13.</t>
  </si>
  <si>
    <t>Улучшение условий и охраны труда в Заволжском муниципальном районе</t>
  </si>
  <si>
    <t>Организация предоставления государственных и мунциипальных услуг на базе муниципального учреждения "Многофункциональный центр предоставления государственных и мунциипальных услуг Заволжского муниципального района"</t>
  </si>
  <si>
    <t>Начальник финансового отдела</t>
  </si>
  <si>
    <t xml:space="preserve"> </t>
  </si>
  <si>
    <t>3.3.</t>
  </si>
  <si>
    <t>Библиотечное дело в Заволжском муниципальном районе</t>
  </si>
  <si>
    <t>15.</t>
  </si>
  <si>
    <t>3.2.</t>
  </si>
  <si>
    <t>Организация и осуществление мероприятий межпоселенческого характера по работе с детьми и молодёжью в Заволжском муниципальном районе</t>
  </si>
  <si>
    <t>Безопасность Заволжского муниципального района</t>
  </si>
  <si>
    <t>11.3.</t>
  </si>
  <si>
    <t>15.1.</t>
  </si>
  <si>
    <t>Профилактика преступлений и правонарушений на территории Заволжского муниципального района</t>
  </si>
  <si>
    <t>15.2.</t>
  </si>
  <si>
    <t>15.3.</t>
  </si>
  <si>
    <t>Обеспечение мероприятий по построению и развитию АПК «Безопасный город» на территории Заволжского муниципального района»</t>
  </si>
  <si>
    <t>№ программы</t>
  </si>
  <si>
    <t>16.</t>
  </si>
  <si>
    <t>Поддержка и развитие информационно-коммуникационных технологий в органах местного самоуправления Заволжского муниципального района</t>
  </si>
  <si>
    <t>17.</t>
  </si>
  <si>
    <t>Охрана окружающей среды на территории Заволжского муниципального района</t>
  </si>
  <si>
    <t>4.4.</t>
  </si>
  <si>
    <t>Субсидирование погребения умерших, не имеющих супруга, близких родственников, иных родственников либо законного представителя умершего</t>
  </si>
  <si>
    <t>18.</t>
  </si>
  <si>
    <t>Энергосбережение и повышение энергетической эффективности Заволжского муниципального района</t>
  </si>
  <si>
    <t>18.1</t>
  </si>
  <si>
    <t>18.2</t>
  </si>
  <si>
    <t>Энергосбережение в социальной сфере на территории Заволжского муниципального района</t>
  </si>
  <si>
    <t>Энергосбережение и повышение энергетической эффективности в муниципальном жилом фонде Заволжского муниципального района</t>
  </si>
  <si>
    <t>6.3.</t>
  </si>
  <si>
    <t>Стимулирование развития жилищного строительства на территории Заволжского муниципального района</t>
  </si>
  <si>
    <t>6.4.</t>
  </si>
  <si>
    <t>Предупреждение аварийных ситуаций на объектах ЖКХ, расположенных на территории сельских поселений Заволжского муниципального района и развитие коммунальной инфраструктуры</t>
  </si>
  <si>
    <t>6.5.</t>
  </si>
  <si>
    <t>Предоставление субсидий юридическим лицам (за исключением государственны (муниципальных) учреждений), индивидуальным предпринимателям, физическим лицам, предоставляющим услуги в сфере жилищно-коммунального хозяйства</t>
  </si>
  <si>
    <t>Исполнение по муниципальным программам Заволжского муниципального района за январь-сентябрь 2022 года</t>
  </si>
  <si>
    <t>утверждено по состоянию на 01.10.2022</t>
  </si>
  <si>
    <t>профинансировано за январь-сентябрь 2022</t>
  </si>
  <si>
    <t>кассовые расходы на 01.10.2022</t>
  </si>
</sst>
</file>

<file path=xl/styles.xml><?xml version="1.0" encoding="utf-8"?>
<styleSheet xmlns="http://schemas.openxmlformats.org/spreadsheetml/2006/main">
  <numFmts count="1">
    <numFmt numFmtId="164" formatCode="#,##0.00_ ;\-#,##0.00\ "/>
  </numFmts>
  <fonts count="8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4" fontId="4" fillId="0" borderId="1" xfId="0" applyNumberFormat="1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top" wrapText="1"/>
    </xf>
    <xf numFmtId="16" fontId="1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0" fillId="0" borderId="0" xfId="0" applyAlignment="1">
      <alignment horizontal="center"/>
    </xf>
    <xf numFmtId="49" fontId="1" fillId="0" borderId="1" xfId="0" applyNumberFormat="1" applyFont="1" applyBorder="1" applyAlignment="1">
      <alignment horizontal="center" vertical="top" wrapText="1"/>
    </xf>
    <xf numFmtId="0" fontId="4" fillId="0" borderId="2" xfId="0" applyFont="1" applyBorder="1" applyAlignment="1">
      <alignment vertical="top" wrapText="1"/>
    </xf>
    <xf numFmtId="49" fontId="1" fillId="0" borderId="3" xfId="0" applyNumberFormat="1" applyFont="1" applyBorder="1" applyAlignment="1">
      <alignment horizontal="center" vertical="top" wrapText="1"/>
    </xf>
    <xf numFmtId="0" fontId="2" fillId="0" borderId="3" xfId="0" applyFont="1" applyBorder="1" applyAlignment="1">
      <alignment vertical="top" wrapText="1"/>
    </xf>
    <xf numFmtId="0" fontId="6" fillId="0" borderId="1" xfId="0" applyFont="1" applyBorder="1" applyAlignment="1">
      <alignment vertical="top" wrapText="1"/>
    </xf>
    <xf numFmtId="0" fontId="0" fillId="0" borderId="0" xfId="0" applyFont="1"/>
    <xf numFmtId="0" fontId="0" fillId="0" borderId="0" xfId="0" applyAlignment="1">
      <alignment horizontal="left"/>
    </xf>
    <xf numFmtId="10" fontId="0" fillId="0" borderId="0" xfId="0" applyNumberFormat="1" applyFont="1"/>
    <xf numFmtId="0" fontId="0" fillId="0" borderId="0" xfId="0" applyAlignment="1">
      <alignment horizontal="right"/>
    </xf>
    <xf numFmtId="4" fontId="3" fillId="0" borderId="1" xfId="0" applyNumberFormat="1" applyFont="1" applyBorder="1" applyAlignment="1">
      <alignment horizontal="center" vertical="top" wrapText="1"/>
    </xf>
    <xf numFmtId="4" fontId="3" fillId="0" borderId="1" xfId="0" applyNumberFormat="1" applyFont="1" applyBorder="1" applyAlignment="1">
      <alignment vertical="top"/>
    </xf>
    <xf numFmtId="4" fontId="2" fillId="0" borderId="1" xfId="0" applyNumberFormat="1" applyFont="1" applyBorder="1" applyAlignment="1">
      <alignment horizontal="center" vertical="top" wrapText="1"/>
    </xf>
    <xf numFmtId="164" fontId="2" fillId="0" borderId="1" xfId="0" applyNumberFormat="1" applyFont="1" applyBorder="1" applyAlignment="1">
      <alignment horizontal="center" vertical="top" wrapText="1"/>
    </xf>
    <xf numFmtId="0" fontId="1" fillId="0" borderId="0" xfId="0" applyFont="1" applyAlignment="1">
      <alignment vertical="top" wrapText="1"/>
    </xf>
    <xf numFmtId="0" fontId="0" fillId="0" borderId="0" xfId="0" applyFont="1" applyAlignment="1">
      <alignment vertical="top"/>
    </xf>
    <xf numFmtId="0" fontId="7" fillId="0" borderId="0" xfId="0" applyFont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5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M59"/>
  <sheetViews>
    <sheetView tabSelected="1" workbookViewId="0">
      <selection activeCell="I12" sqref="I12"/>
    </sheetView>
  </sheetViews>
  <sheetFormatPr defaultRowHeight="15"/>
  <cols>
    <col min="1" max="1" width="6.42578125" style="9" customWidth="1"/>
    <col min="2" max="2" width="50.7109375" style="24" customWidth="1"/>
    <col min="3" max="3" width="16.28515625" hidden="1" customWidth="1"/>
    <col min="4" max="4" width="15.5703125" customWidth="1"/>
    <col min="5" max="5" width="17.140625" customWidth="1"/>
    <col min="6" max="6" width="16.5703125" customWidth="1"/>
    <col min="7" max="7" width="13.7109375" customWidth="1"/>
    <col min="8" max="8" width="13.85546875" style="15" customWidth="1"/>
  </cols>
  <sheetData>
    <row r="2" spans="1:13" ht="36" customHeight="1">
      <c r="A2" s="29" t="s">
        <v>116</v>
      </c>
      <c r="B2" s="29"/>
      <c r="C2" s="29"/>
      <c r="D2" s="29"/>
      <c r="E2" s="29"/>
      <c r="F2" s="29"/>
      <c r="G2" s="29"/>
      <c r="M2" t="s">
        <v>84</v>
      </c>
    </row>
    <row r="4" spans="1:13">
      <c r="G4" s="18" t="s">
        <v>78</v>
      </c>
      <c r="H4" s="17">
        <v>0.75</v>
      </c>
    </row>
    <row r="5" spans="1:13">
      <c r="A5" s="30" t="s">
        <v>97</v>
      </c>
      <c r="B5" s="28" t="s">
        <v>25</v>
      </c>
      <c r="C5" s="30" t="s">
        <v>0</v>
      </c>
      <c r="D5" s="30" t="s">
        <v>117</v>
      </c>
      <c r="E5" s="30" t="s">
        <v>118</v>
      </c>
      <c r="F5" s="30" t="s">
        <v>119</v>
      </c>
      <c r="G5" s="30" t="s">
        <v>27</v>
      </c>
      <c r="H5" s="28" t="s">
        <v>76</v>
      </c>
    </row>
    <row r="6" spans="1:13" ht="36" customHeight="1">
      <c r="A6" s="30"/>
      <c r="B6" s="28"/>
      <c r="C6" s="30"/>
      <c r="D6" s="30"/>
      <c r="E6" s="30"/>
      <c r="F6" s="30"/>
      <c r="G6" s="30"/>
      <c r="H6" s="28"/>
    </row>
    <row r="7" spans="1:13" ht="42.75">
      <c r="A7" s="5" t="s">
        <v>1</v>
      </c>
      <c r="B7" s="8" t="s">
        <v>2</v>
      </c>
      <c r="C7" s="8" t="s">
        <v>3</v>
      </c>
      <c r="D7" s="19">
        <f>D8+D9+D10+D11+D12</f>
        <v>267312632.22999999</v>
      </c>
      <c r="E7" s="19">
        <f>E8+E9+E10+E11+E12</f>
        <v>166449085.16999999</v>
      </c>
      <c r="F7" s="19">
        <f>F8+F9+F10+F11+F12</f>
        <v>149172476.40000001</v>
      </c>
      <c r="G7" s="19">
        <f>F7/D7*100</f>
        <v>55.804499456520126</v>
      </c>
      <c r="H7" s="20">
        <f>G7-9*100/12</f>
        <v>-19.195500543479874</v>
      </c>
    </row>
    <row r="8" spans="1:13" ht="30">
      <c r="A8" s="3" t="s">
        <v>28</v>
      </c>
      <c r="B8" s="26" t="s">
        <v>36</v>
      </c>
      <c r="C8" s="26"/>
      <c r="D8" s="2">
        <v>105859319.20999999</v>
      </c>
      <c r="E8" s="2">
        <v>65193914.119999997</v>
      </c>
      <c r="F8" s="2">
        <v>57793899.880000003</v>
      </c>
      <c r="G8" s="19">
        <f t="shared" ref="G8:G55" si="0">F8/D8*100</f>
        <v>54.595004305053671</v>
      </c>
      <c r="H8" s="20">
        <f t="shared" ref="H8:H56" si="1">G8-9*100/12</f>
        <v>-20.404995694946329</v>
      </c>
    </row>
    <row r="9" spans="1:13" ht="75">
      <c r="A9" s="27" t="s">
        <v>29</v>
      </c>
      <c r="B9" s="4" t="s">
        <v>79</v>
      </c>
      <c r="C9" s="26"/>
      <c r="D9" s="2">
        <v>131115799.02</v>
      </c>
      <c r="E9" s="2">
        <v>82753304.810000002</v>
      </c>
      <c r="F9" s="2">
        <v>74194421.489999995</v>
      </c>
      <c r="G9" s="19">
        <f t="shared" si="0"/>
        <v>56.586942263672292</v>
      </c>
      <c r="H9" s="20">
        <f t="shared" si="1"/>
        <v>-18.413057736327708</v>
      </c>
    </row>
    <row r="10" spans="1:13" ht="30">
      <c r="A10" s="27" t="s">
        <v>30</v>
      </c>
      <c r="B10" s="4" t="s">
        <v>33</v>
      </c>
      <c r="C10" s="26"/>
      <c r="D10" s="2">
        <v>18118934.91</v>
      </c>
      <c r="E10" s="2">
        <v>10262735.51</v>
      </c>
      <c r="F10" s="2">
        <v>9598692.5299999993</v>
      </c>
      <c r="G10" s="19">
        <f t="shared" si="0"/>
        <v>52.976030752792191</v>
      </c>
      <c r="H10" s="20">
        <f t="shared" si="1"/>
        <v>-22.023969247207809</v>
      </c>
    </row>
    <row r="11" spans="1:13" ht="30">
      <c r="A11" s="27" t="s">
        <v>31</v>
      </c>
      <c r="B11" s="26" t="s">
        <v>34</v>
      </c>
      <c r="C11" s="26"/>
      <c r="D11" s="2">
        <v>691961</v>
      </c>
      <c r="E11" s="2">
        <v>629376</v>
      </c>
      <c r="F11" s="2">
        <v>629376</v>
      </c>
      <c r="G11" s="19">
        <f t="shared" si="0"/>
        <v>90.955415117325984</v>
      </c>
      <c r="H11" s="20">
        <f t="shared" si="1"/>
        <v>15.955415117325984</v>
      </c>
    </row>
    <row r="12" spans="1:13" ht="45">
      <c r="A12" s="27" t="s">
        <v>32</v>
      </c>
      <c r="B12" s="4" t="s">
        <v>35</v>
      </c>
      <c r="C12" s="26"/>
      <c r="D12" s="2">
        <v>11526618.09</v>
      </c>
      <c r="E12" s="2">
        <v>7609754.7300000004</v>
      </c>
      <c r="F12" s="2">
        <v>6956086.5</v>
      </c>
      <c r="G12" s="19">
        <f t="shared" si="0"/>
        <v>60.348026157254253</v>
      </c>
      <c r="H12" s="20">
        <f t="shared" si="1"/>
        <v>-14.651973842745747</v>
      </c>
    </row>
    <row r="13" spans="1:13" ht="42.75">
      <c r="A13" s="5" t="s">
        <v>4</v>
      </c>
      <c r="B13" s="6" t="s">
        <v>5</v>
      </c>
      <c r="C13" s="6" t="s">
        <v>6</v>
      </c>
      <c r="D13" s="1">
        <v>372692.16</v>
      </c>
      <c r="E13" s="1">
        <v>102806.1</v>
      </c>
      <c r="F13" s="1">
        <v>101803.75</v>
      </c>
      <c r="G13" s="19">
        <f t="shared" si="0"/>
        <v>27.315774498717655</v>
      </c>
      <c r="H13" s="20">
        <f t="shared" si="1"/>
        <v>-47.684225501282341</v>
      </c>
    </row>
    <row r="14" spans="1:13" ht="42.75">
      <c r="A14" s="5" t="s">
        <v>7</v>
      </c>
      <c r="B14" s="6" t="s">
        <v>8</v>
      </c>
      <c r="C14" s="6" t="s">
        <v>9</v>
      </c>
      <c r="D14" s="1">
        <f>D15+D17</f>
        <v>16418954.73</v>
      </c>
      <c r="E14" s="1">
        <f>E15+E17</f>
        <v>12453614.699999999</v>
      </c>
      <c r="F14" s="1">
        <f>F15+F17</f>
        <v>12453614.699999999</v>
      </c>
      <c r="G14" s="19">
        <f t="shared" si="0"/>
        <v>75.849010517370488</v>
      </c>
      <c r="H14" s="20">
        <f t="shared" si="1"/>
        <v>0.84901051737048761</v>
      </c>
    </row>
    <row r="15" spans="1:13" ht="90">
      <c r="A15" s="27" t="s">
        <v>55</v>
      </c>
      <c r="B15" s="4" t="s">
        <v>37</v>
      </c>
      <c r="C15" s="4"/>
      <c r="D15" s="21">
        <v>12142421.720000001</v>
      </c>
      <c r="E15" s="2">
        <v>9202803.7899999991</v>
      </c>
      <c r="F15" s="2">
        <v>9202803.7899999991</v>
      </c>
      <c r="G15" s="19">
        <f t="shared" si="0"/>
        <v>75.790513640634771</v>
      </c>
      <c r="H15" s="20">
        <f t="shared" si="1"/>
        <v>0.79051364063477081</v>
      </c>
    </row>
    <row r="16" spans="1:13" ht="45">
      <c r="A16" s="27" t="s">
        <v>88</v>
      </c>
      <c r="B16" s="23" t="s">
        <v>89</v>
      </c>
      <c r="C16" s="4"/>
      <c r="D16" s="21">
        <v>0</v>
      </c>
      <c r="E16" s="2">
        <v>0</v>
      </c>
      <c r="F16" s="2">
        <v>0</v>
      </c>
      <c r="G16" s="19" t="e">
        <f t="shared" si="0"/>
        <v>#DIV/0!</v>
      </c>
      <c r="H16" s="20" t="e">
        <f t="shared" si="1"/>
        <v>#DIV/0!</v>
      </c>
    </row>
    <row r="17" spans="1:8" ht="30">
      <c r="A17" s="27" t="s">
        <v>85</v>
      </c>
      <c r="B17" s="4" t="s">
        <v>86</v>
      </c>
      <c r="C17" s="4"/>
      <c r="D17" s="21">
        <v>4276533.01</v>
      </c>
      <c r="E17" s="2">
        <v>3250810.91</v>
      </c>
      <c r="F17" s="2">
        <v>3250810.91</v>
      </c>
      <c r="G17" s="19">
        <f t="shared" si="0"/>
        <v>76.015101541330097</v>
      </c>
      <c r="H17" s="20">
        <f t="shared" si="1"/>
        <v>1.0151015413300968</v>
      </c>
    </row>
    <row r="18" spans="1:8" ht="42.75">
      <c r="A18" s="5" t="s">
        <v>10</v>
      </c>
      <c r="B18" s="6" t="s">
        <v>11</v>
      </c>
      <c r="C18" s="6" t="s">
        <v>12</v>
      </c>
      <c r="D18" s="1">
        <f>D19+D20+D21+D22</f>
        <v>1557433.6</v>
      </c>
      <c r="E18" s="1">
        <f>E19+E21+E22</f>
        <v>105840</v>
      </c>
      <c r="F18" s="1">
        <f t="shared" ref="F18" si="2">F19+F20+F21+F22</f>
        <v>105840</v>
      </c>
      <c r="G18" s="19">
        <f t="shared" si="0"/>
        <v>6.7957953392041874</v>
      </c>
      <c r="H18" s="20">
        <f t="shared" si="1"/>
        <v>-68.20420466079581</v>
      </c>
    </row>
    <row r="19" spans="1:8" ht="30">
      <c r="A19" s="27" t="s">
        <v>56</v>
      </c>
      <c r="B19" s="4" t="s">
        <v>38</v>
      </c>
      <c r="C19" s="4"/>
      <c r="D19" s="21">
        <v>141100</v>
      </c>
      <c r="E19" s="21">
        <v>105840</v>
      </c>
      <c r="F19" s="21">
        <v>105840</v>
      </c>
      <c r="G19" s="19">
        <f t="shared" si="0"/>
        <v>75.010630758327423</v>
      </c>
      <c r="H19" s="20">
        <f t="shared" si="1"/>
        <v>1.0630758327422996E-2</v>
      </c>
    </row>
    <row r="20" spans="1:8" ht="30">
      <c r="A20" s="27" t="s">
        <v>57</v>
      </c>
      <c r="B20" s="26" t="s">
        <v>39</v>
      </c>
      <c r="C20" s="4"/>
      <c r="D20" s="21">
        <v>0</v>
      </c>
      <c r="E20" s="21">
        <v>0</v>
      </c>
      <c r="F20" s="21">
        <v>0</v>
      </c>
      <c r="G20" s="19" t="e">
        <f t="shared" si="0"/>
        <v>#DIV/0!</v>
      </c>
      <c r="H20" s="20" t="e">
        <f t="shared" si="1"/>
        <v>#DIV/0!</v>
      </c>
    </row>
    <row r="21" spans="1:8" ht="45">
      <c r="A21" s="27" t="s">
        <v>58</v>
      </c>
      <c r="B21" s="26" t="s">
        <v>40</v>
      </c>
      <c r="C21" s="4"/>
      <c r="D21" s="21">
        <v>1416333.6</v>
      </c>
      <c r="E21" s="21">
        <v>0</v>
      </c>
      <c r="F21" s="21">
        <v>0</v>
      </c>
      <c r="G21" s="19">
        <f t="shared" si="0"/>
        <v>0</v>
      </c>
      <c r="H21" s="20">
        <f t="shared" si="1"/>
        <v>-75</v>
      </c>
    </row>
    <row r="22" spans="1:8" ht="45">
      <c r="A22" s="27" t="s">
        <v>102</v>
      </c>
      <c r="B22" s="23" t="s">
        <v>103</v>
      </c>
      <c r="C22" s="4"/>
      <c r="D22" s="21">
        <v>0</v>
      </c>
      <c r="E22" s="21">
        <v>0</v>
      </c>
      <c r="F22" s="21">
        <v>0</v>
      </c>
      <c r="G22" s="19" t="e">
        <f t="shared" si="0"/>
        <v>#DIV/0!</v>
      </c>
      <c r="H22" s="20" t="e">
        <f t="shared" si="1"/>
        <v>#DIV/0!</v>
      </c>
    </row>
    <row r="23" spans="1:8" ht="42.75">
      <c r="A23" s="5" t="s">
        <v>13</v>
      </c>
      <c r="B23" s="6" t="s">
        <v>14</v>
      </c>
      <c r="C23" s="6" t="s">
        <v>15</v>
      </c>
      <c r="D23" s="19">
        <f>D24+D25+D26</f>
        <v>455000</v>
      </c>
      <c r="E23" s="19">
        <f t="shared" ref="E23:F23" si="3">E24+E25+E26</f>
        <v>24249</v>
      </c>
      <c r="F23" s="19">
        <f t="shared" si="3"/>
        <v>24249</v>
      </c>
      <c r="G23" s="19">
        <f t="shared" si="0"/>
        <v>5.3294505494505495</v>
      </c>
      <c r="H23" s="20">
        <f t="shared" si="1"/>
        <v>-69.670549450549444</v>
      </c>
    </row>
    <row r="24" spans="1:8" ht="45">
      <c r="A24" s="27" t="s">
        <v>59</v>
      </c>
      <c r="B24" s="4" t="s">
        <v>41</v>
      </c>
      <c r="C24" s="4"/>
      <c r="D24" s="2">
        <v>205000</v>
      </c>
      <c r="E24" s="2">
        <v>24249</v>
      </c>
      <c r="F24" s="2">
        <v>24249</v>
      </c>
      <c r="G24" s="19">
        <f t="shared" si="0"/>
        <v>11.828780487804877</v>
      </c>
      <c r="H24" s="20">
        <f t="shared" si="1"/>
        <v>-63.171219512195123</v>
      </c>
    </row>
    <row r="25" spans="1:8" ht="30">
      <c r="A25" s="3" t="s">
        <v>60</v>
      </c>
      <c r="B25" s="4" t="s">
        <v>42</v>
      </c>
      <c r="C25" s="4"/>
      <c r="D25" s="2">
        <v>250000</v>
      </c>
      <c r="E25" s="2">
        <v>0</v>
      </c>
      <c r="F25" s="2">
        <v>0</v>
      </c>
      <c r="G25" s="19">
        <f t="shared" si="0"/>
        <v>0</v>
      </c>
      <c r="H25" s="20">
        <f t="shared" si="1"/>
        <v>-75</v>
      </c>
    </row>
    <row r="26" spans="1:8" ht="30">
      <c r="A26" s="27" t="s">
        <v>61</v>
      </c>
      <c r="B26" s="4" t="s">
        <v>43</v>
      </c>
      <c r="C26" s="4"/>
      <c r="D26" s="2">
        <v>0</v>
      </c>
      <c r="E26" s="21">
        <v>0</v>
      </c>
      <c r="F26" s="21">
        <v>0</v>
      </c>
      <c r="G26" s="19" t="e">
        <f t="shared" si="0"/>
        <v>#DIV/0!</v>
      </c>
      <c r="H26" s="20" t="e">
        <f t="shared" si="1"/>
        <v>#DIV/0!</v>
      </c>
    </row>
    <row r="27" spans="1:8" ht="57">
      <c r="A27" s="5" t="s">
        <v>16</v>
      </c>
      <c r="B27" s="8" t="s">
        <v>17</v>
      </c>
      <c r="C27" s="8" t="s">
        <v>18</v>
      </c>
      <c r="D27" s="19">
        <f>D28+D30+D29+D31</f>
        <v>37099436.25</v>
      </c>
      <c r="E27" s="19">
        <f t="shared" ref="E27:F27" si="4">E28+E30+E29+E31</f>
        <v>12036013.43</v>
      </c>
      <c r="F27" s="19">
        <f t="shared" si="4"/>
        <v>12002547.770000001</v>
      </c>
      <c r="G27" s="19">
        <f t="shared" si="0"/>
        <v>32.352372389486113</v>
      </c>
      <c r="H27" s="20">
        <f t="shared" si="1"/>
        <v>-42.647627610513887</v>
      </c>
    </row>
    <row r="28" spans="1:8" ht="45">
      <c r="A28" s="27" t="s">
        <v>62</v>
      </c>
      <c r="B28" s="4" t="s">
        <v>44</v>
      </c>
      <c r="C28" s="26"/>
      <c r="D28" s="2">
        <v>32452816.280000001</v>
      </c>
      <c r="E28" s="21">
        <v>9718700.5399999991</v>
      </c>
      <c r="F28" s="21">
        <v>9685234.8800000008</v>
      </c>
      <c r="G28" s="19">
        <f t="shared" si="0"/>
        <v>29.844050502232715</v>
      </c>
      <c r="H28" s="20">
        <f t="shared" si="1"/>
        <v>-45.155949497767281</v>
      </c>
    </row>
    <row r="29" spans="1:8" ht="30">
      <c r="A29" s="27" t="s">
        <v>110</v>
      </c>
      <c r="B29" s="26" t="s">
        <v>111</v>
      </c>
      <c r="C29" s="26"/>
      <c r="D29" s="2">
        <v>180381.64</v>
      </c>
      <c r="E29" s="21">
        <v>0</v>
      </c>
      <c r="F29" s="21">
        <v>0</v>
      </c>
      <c r="G29" s="19">
        <f t="shared" si="0"/>
        <v>0</v>
      </c>
      <c r="H29" s="20">
        <f t="shared" si="1"/>
        <v>-75</v>
      </c>
    </row>
    <row r="30" spans="1:8" ht="60">
      <c r="A30" s="27" t="s">
        <v>112</v>
      </c>
      <c r="B30" s="26" t="s">
        <v>113</v>
      </c>
      <c r="C30" s="26"/>
      <c r="D30" s="2">
        <v>3466238.33</v>
      </c>
      <c r="E30" s="21">
        <v>2317312.89</v>
      </c>
      <c r="F30" s="21">
        <v>2317312.89</v>
      </c>
      <c r="G30" s="19">
        <f t="shared" si="0"/>
        <v>66.85382450317546</v>
      </c>
      <c r="H30" s="20">
        <f t="shared" si="1"/>
        <v>-8.1461754968245401</v>
      </c>
    </row>
    <row r="31" spans="1:8" ht="75">
      <c r="A31" s="27" t="s">
        <v>114</v>
      </c>
      <c r="B31" s="26" t="s">
        <v>115</v>
      </c>
      <c r="C31" s="26"/>
      <c r="D31" s="2">
        <v>1000000</v>
      </c>
      <c r="E31" s="21">
        <v>0</v>
      </c>
      <c r="F31" s="21">
        <v>0</v>
      </c>
      <c r="G31" s="19">
        <f t="shared" si="0"/>
        <v>0</v>
      </c>
      <c r="H31" s="20">
        <f t="shared" si="1"/>
        <v>-75</v>
      </c>
    </row>
    <row r="32" spans="1:8" ht="42.75">
      <c r="A32" s="5" t="s">
        <v>19</v>
      </c>
      <c r="B32" s="6" t="s">
        <v>20</v>
      </c>
      <c r="C32" s="6" t="s">
        <v>21</v>
      </c>
      <c r="D32" s="19">
        <f>D33+D34+D35</f>
        <v>21944003.170000002</v>
      </c>
      <c r="E32" s="19">
        <f t="shared" ref="E32:F32" si="5">E33+E34+E35</f>
        <v>13108623.18</v>
      </c>
      <c r="F32" s="19">
        <f t="shared" si="5"/>
        <v>13104591.18</v>
      </c>
      <c r="G32" s="19">
        <f t="shared" si="0"/>
        <v>59.71832522297251</v>
      </c>
      <c r="H32" s="20">
        <f t="shared" si="1"/>
        <v>-15.28167477702749</v>
      </c>
    </row>
    <row r="33" spans="1:8" ht="60">
      <c r="A33" s="27" t="s">
        <v>63</v>
      </c>
      <c r="B33" s="4" t="s">
        <v>45</v>
      </c>
      <c r="C33" s="4"/>
      <c r="D33" s="2">
        <v>0</v>
      </c>
      <c r="E33" s="2">
        <v>0</v>
      </c>
      <c r="F33" s="2">
        <v>0</v>
      </c>
      <c r="G33" s="19" t="e">
        <f t="shared" si="0"/>
        <v>#DIV/0!</v>
      </c>
      <c r="H33" s="20" t="e">
        <f t="shared" si="1"/>
        <v>#DIV/0!</v>
      </c>
    </row>
    <row r="34" spans="1:8" ht="45">
      <c r="A34" s="27" t="s">
        <v>64</v>
      </c>
      <c r="B34" s="4" t="s">
        <v>46</v>
      </c>
      <c r="C34" s="4"/>
      <c r="D34" s="2">
        <v>21944003.170000002</v>
      </c>
      <c r="E34" s="2">
        <v>13108623.18</v>
      </c>
      <c r="F34" s="2">
        <v>13104591.18</v>
      </c>
      <c r="G34" s="19">
        <f t="shared" si="0"/>
        <v>59.71832522297251</v>
      </c>
      <c r="H34" s="20">
        <f t="shared" si="1"/>
        <v>-15.28167477702749</v>
      </c>
    </row>
    <row r="35" spans="1:8" ht="30">
      <c r="A35" s="3" t="s">
        <v>66</v>
      </c>
      <c r="B35" s="4" t="s">
        <v>65</v>
      </c>
      <c r="C35" s="4"/>
      <c r="D35" s="2">
        <v>0</v>
      </c>
      <c r="E35" s="2">
        <v>0</v>
      </c>
      <c r="F35" s="2">
        <v>0</v>
      </c>
      <c r="G35" s="19" t="e">
        <f t="shared" si="0"/>
        <v>#DIV/0!</v>
      </c>
      <c r="H35" s="20" t="e">
        <f t="shared" si="1"/>
        <v>#DIV/0!</v>
      </c>
    </row>
    <row r="36" spans="1:8" ht="57">
      <c r="A36" s="5" t="s">
        <v>22</v>
      </c>
      <c r="B36" s="6" t="s">
        <v>23</v>
      </c>
      <c r="C36" s="7" t="s">
        <v>26</v>
      </c>
      <c r="D36" s="1">
        <f>D37+D38+D39+D40</f>
        <v>5196076</v>
      </c>
      <c r="E36" s="1">
        <f>E37+E38+E39+E40</f>
        <v>3131227.4</v>
      </c>
      <c r="F36" s="1">
        <f t="shared" ref="F36" si="6">F37+F38+F39+F40</f>
        <v>3052222.88</v>
      </c>
      <c r="G36" s="19">
        <f t="shared" si="0"/>
        <v>58.740920648581742</v>
      </c>
      <c r="H36" s="20">
        <f t="shared" si="1"/>
        <v>-16.259079351418258</v>
      </c>
    </row>
    <row r="37" spans="1:8" ht="30">
      <c r="A37" s="3" t="s">
        <v>51</v>
      </c>
      <c r="B37" s="4" t="s">
        <v>47</v>
      </c>
      <c r="C37" s="4"/>
      <c r="D37" s="21">
        <v>4896076</v>
      </c>
      <c r="E37" s="21">
        <v>3131227.4</v>
      </c>
      <c r="F37" s="21">
        <v>3052222.88</v>
      </c>
      <c r="G37" s="19">
        <f t="shared" si="0"/>
        <v>62.340185895807167</v>
      </c>
      <c r="H37" s="20">
        <f t="shared" si="1"/>
        <v>-12.659814104192833</v>
      </c>
    </row>
    <row r="38" spans="1:8" ht="30">
      <c r="A38" s="27" t="s">
        <v>52</v>
      </c>
      <c r="B38" s="4" t="s">
        <v>48</v>
      </c>
      <c r="C38" s="4"/>
      <c r="D38" s="22">
        <v>0</v>
      </c>
      <c r="E38" s="22">
        <v>0</v>
      </c>
      <c r="F38" s="22">
        <v>0</v>
      </c>
      <c r="G38" s="19" t="e">
        <f>F38/D38*100</f>
        <v>#DIV/0!</v>
      </c>
      <c r="H38" s="20" t="e">
        <f t="shared" si="1"/>
        <v>#DIV/0!</v>
      </c>
    </row>
    <row r="39" spans="1:8" ht="30">
      <c r="A39" s="27" t="s">
        <v>53</v>
      </c>
      <c r="B39" s="4" t="s">
        <v>49</v>
      </c>
      <c r="C39" s="4"/>
      <c r="D39" s="21">
        <v>0</v>
      </c>
      <c r="E39" s="21">
        <v>0</v>
      </c>
      <c r="F39" s="21">
        <v>0</v>
      </c>
      <c r="G39" s="19" t="e">
        <f>F39/D39*100</f>
        <v>#DIV/0!</v>
      </c>
      <c r="H39" s="20" t="e">
        <f t="shared" si="1"/>
        <v>#DIV/0!</v>
      </c>
    </row>
    <row r="40" spans="1:8" ht="45">
      <c r="A40" s="27" t="s">
        <v>54</v>
      </c>
      <c r="B40" s="4" t="s">
        <v>50</v>
      </c>
      <c r="C40" s="4"/>
      <c r="D40" s="21">
        <v>300000</v>
      </c>
      <c r="E40" s="21">
        <v>0</v>
      </c>
      <c r="F40" s="21">
        <v>0</v>
      </c>
      <c r="G40" s="19">
        <f t="shared" si="0"/>
        <v>0</v>
      </c>
      <c r="H40" s="20">
        <f t="shared" si="1"/>
        <v>-75</v>
      </c>
    </row>
    <row r="41" spans="1:8" ht="57">
      <c r="A41" s="5" t="s">
        <v>67</v>
      </c>
      <c r="B41" s="6" t="s">
        <v>68</v>
      </c>
      <c r="C41" s="6" t="s">
        <v>75</v>
      </c>
      <c r="D41" s="1">
        <f>D42+D43+D44</f>
        <v>46533860.079999998</v>
      </c>
      <c r="E41" s="1">
        <f t="shared" ref="E41:F41" si="7">E42+E43+E44</f>
        <v>32554154.289999999</v>
      </c>
      <c r="F41" s="1">
        <f t="shared" si="7"/>
        <v>32097425.159999996</v>
      </c>
      <c r="G41" s="19">
        <f t="shared" si="0"/>
        <v>68.976493901040669</v>
      </c>
      <c r="H41" s="20">
        <f t="shared" si="1"/>
        <v>-6.0235060989593308</v>
      </c>
    </row>
    <row r="42" spans="1:8" ht="30">
      <c r="A42" s="10" t="s">
        <v>73</v>
      </c>
      <c r="B42" s="4" t="s">
        <v>69</v>
      </c>
      <c r="C42" s="6"/>
      <c r="D42" s="21">
        <v>29450929.469999999</v>
      </c>
      <c r="E42" s="21">
        <v>20863167.870000001</v>
      </c>
      <c r="F42" s="21">
        <v>20506037.649999999</v>
      </c>
      <c r="G42" s="19">
        <f t="shared" si="0"/>
        <v>69.627811478372323</v>
      </c>
      <c r="H42" s="20">
        <f t="shared" si="1"/>
        <v>-5.3721885216276775</v>
      </c>
    </row>
    <row r="43" spans="1:8" ht="75">
      <c r="A43" s="12" t="s">
        <v>74</v>
      </c>
      <c r="B43" s="13" t="s">
        <v>70</v>
      </c>
      <c r="C43" s="6"/>
      <c r="D43" s="21">
        <v>13958143.42</v>
      </c>
      <c r="E43" s="21">
        <v>9403943.6699999999</v>
      </c>
      <c r="F43" s="21">
        <v>9304344.7599999998</v>
      </c>
      <c r="G43" s="19">
        <f t="shared" si="0"/>
        <v>66.658899253522634</v>
      </c>
      <c r="H43" s="20">
        <f t="shared" si="1"/>
        <v>-8.3411007464773661</v>
      </c>
    </row>
    <row r="44" spans="1:8" ht="75">
      <c r="A44" s="12" t="s">
        <v>91</v>
      </c>
      <c r="B44" s="13" t="s">
        <v>82</v>
      </c>
      <c r="C44" s="11"/>
      <c r="D44" s="21">
        <v>3124787.19</v>
      </c>
      <c r="E44" s="21">
        <v>2287042.75</v>
      </c>
      <c r="F44" s="21">
        <v>2287042.75</v>
      </c>
      <c r="G44" s="19">
        <f t="shared" si="0"/>
        <v>73.190352204432841</v>
      </c>
      <c r="H44" s="20">
        <f t="shared" si="1"/>
        <v>-1.8096477955671588</v>
      </c>
    </row>
    <row r="45" spans="1:8" ht="47.25">
      <c r="A45" s="5" t="s">
        <v>72</v>
      </c>
      <c r="B45" s="14" t="s">
        <v>71</v>
      </c>
      <c r="C45" s="11" t="s">
        <v>75</v>
      </c>
      <c r="D45" s="1">
        <v>2520500</v>
      </c>
      <c r="E45" s="1">
        <v>1050848.6399999999</v>
      </c>
      <c r="F45" s="1">
        <v>1014380.97</v>
      </c>
      <c r="G45" s="19">
        <f t="shared" si="0"/>
        <v>40.245227930966074</v>
      </c>
      <c r="H45" s="20">
        <f t="shared" si="1"/>
        <v>-34.754772069033926</v>
      </c>
    </row>
    <row r="46" spans="1:8" ht="31.5">
      <c r="A46" s="5" t="s">
        <v>80</v>
      </c>
      <c r="B46" s="14" t="s">
        <v>81</v>
      </c>
      <c r="C46" s="11"/>
      <c r="D46" s="1">
        <v>86750</v>
      </c>
      <c r="E46" s="1">
        <v>2950</v>
      </c>
      <c r="F46" s="1">
        <v>2950</v>
      </c>
      <c r="G46" s="19">
        <f t="shared" si="0"/>
        <v>3.4005763688760808</v>
      </c>
      <c r="H46" s="20">
        <f t="shared" si="1"/>
        <v>-71.599423631123926</v>
      </c>
    </row>
    <row r="47" spans="1:8" ht="31.5">
      <c r="A47" s="5" t="s">
        <v>87</v>
      </c>
      <c r="B47" s="25" t="s">
        <v>90</v>
      </c>
      <c r="C47" s="11"/>
      <c r="D47" s="1">
        <f>D48+D49+D50</f>
        <v>73600</v>
      </c>
      <c r="E47" s="1">
        <f t="shared" ref="E47:F47" si="8">E48+E49+E50</f>
        <v>0</v>
      </c>
      <c r="F47" s="1">
        <f t="shared" si="8"/>
        <v>0</v>
      </c>
      <c r="G47" s="19">
        <f t="shared" si="0"/>
        <v>0</v>
      </c>
      <c r="H47" s="20">
        <f t="shared" si="1"/>
        <v>-75</v>
      </c>
    </row>
    <row r="48" spans="1:8" ht="30">
      <c r="A48" s="3" t="s">
        <v>92</v>
      </c>
      <c r="B48" s="26" t="s">
        <v>93</v>
      </c>
      <c r="C48" s="11"/>
      <c r="D48" s="21">
        <v>50000</v>
      </c>
      <c r="E48" s="21">
        <v>0</v>
      </c>
      <c r="F48" s="21">
        <v>0</v>
      </c>
      <c r="G48" s="19">
        <f t="shared" si="0"/>
        <v>0</v>
      </c>
      <c r="H48" s="20">
        <f t="shared" si="1"/>
        <v>-75</v>
      </c>
    </row>
    <row r="49" spans="1:8" ht="30">
      <c r="A49" s="27" t="s">
        <v>94</v>
      </c>
      <c r="B49" s="26" t="s">
        <v>65</v>
      </c>
      <c r="C49" s="11"/>
      <c r="D49" s="21">
        <v>23600</v>
      </c>
      <c r="E49" s="21">
        <v>0</v>
      </c>
      <c r="F49" s="21">
        <v>0</v>
      </c>
      <c r="G49" s="19">
        <f t="shared" si="0"/>
        <v>0</v>
      </c>
      <c r="H49" s="20">
        <f t="shared" si="1"/>
        <v>-75</v>
      </c>
    </row>
    <row r="50" spans="1:8" ht="45">
      <c r="A50" s="27" t="s">
        <v>95</v>
      </c>
      <c r="B50" s="26" t="s">
        <v>96</v>
      </c>
      <c r="C50" s="11"/>
      <c r="D50" s="21">
        <v>0</v>
      </c>
      <c r="E50" s="21">
        <v>0</v>
      </c>
      <c r="F50" s="21">
        <v>0</v>
      </c>
      <c r="G50" s="19" t="e">
        <f t="shared" si="0"/>
        <v>#DIV/0!</v>
      </c>
      <c r="H50" s="20" t="e">
        <f t="shared" si="1"/>
        <v>#DIV/0!</v>
      </c>
    </row>
    <row r="51" spans="1:8" ht="57">
      <c r="A51" s="5" t="s">
        <v>98</v>
      </c>
      <c r="B51" s="8" t="s">
        <v>99</v>
      </c>
      <c r="C51" s="11"/>
      <c r="D51" s="1">
        <v>1664421</v>
      </c>
      <c r="E51" s="1">
        <v>823898.17</v>
      </c>
      <c r="F51" s="1">
        <v>787634.57</v>
      </c>
      <c r="G51" s="19">
        <f t="shared" si="0"/>
        <v>47.321835641343142</v>
      </c>
      <c r="H51" s="20">
        <f t="shared" si="1"/>
        <v>-27.678164358656858</v>
      </c>
    </row>
    <row r="52" spans="1:8" ht="28.5">
      <c r="A52" s="5" t="s">
        <v>100</v>
      </c>
      <c r="B52" s="8" t="s">
        <v>101</v>
      </c>
      <c r="C52" s="11"/>
      <c r="D52" s="1">
        <v>389275923.74000001</v>
      </c>
      <c r="E52" s="1">
        <v>284951696.89999998</v>
      </c>
      <c r="F52" s="1">
        <v>284951696.89999998</v>
      </c>
      <c r="G52" s="19">
        <f t="shared" si="0"/>
        <v>73.200442031529576</v>
      </c>
      <c r="H52" s="20">
        <f t="shared" si="1"/>
        <v>-1.7995579684704239</v>
      </c>
    </row>
    <row r="53" spans="1:8" ht="42.75">
      <c r="A53" s="5" t="s">
        <v>104</v>
      </c>
      <c r="B53" s="8" t="s">
        <v>105</v>
      </c>
      <c r="C53" s="11"/>
      <c r="D53" s="1">
        <f>D54+D55</f>
        <v>125251</v>
      </c>
      <c r="E53" s="1">
        <f t="shared" ref="E53:F53" si="9">E54+E55</f>
        <v>0</v>
      </c>
      <c r="F53" s="1">
        <f t="shared" si="9"/>
        <v>0</v>
      </c>
      <c r="G53" s="19">
        <f t="shared" si="0"/>
        <v>0</v>
      </c>
      <c r="H53" s="20">
        <f t="shared" si="1"/>
        <v>-75</v>
      </c>
    </row>
    <row r="54" spans="1:8" ht="30">
      <c r="A54" s="10" t="s">
        <v>106</v>
      </c>
      <c r="B54" s="26" t="s">
        <v>108</v>
      </c>
      <c r="C54" s="11"/>
      <c r="D54" s="21">
        <v>119251</v>
      </c>
      <c r="E54" s="21">
        <v>0</v>
      </c>
      <c r="F54" s="21">
        <v>0</v>
      </c>
      <c r="G54" s="19">
        <f t="shared" si="0"/>
        <v>0</v>
      </c>
      <c r="H54" s="20">
        <f t="shared" si="1"/>
        <v>-75</v>
      </c>
    </row>
    <row r="55" spans="1:8" ht="45">
      <c r="A55" s="12" t="s">
        <v>107</v>
      </c>
      <c r="B55" s="26" t="s">
        <v>109</v>
      </c>
      <c r="C55" s="11"/>
      <c r="D55" s="21">
        <v>6000</v>
      </c>
      <c r="E55" s="21">
        <v>0</v>
      </c>
      <c r="F55" s="21">
        <v>0</v>
      </c>
      <c r="G55" s="19">
        <f t="shared" si="0"/>
        <v>0</v>
      </c>
      <c r="H55" s="20">
        <f t="shared" si="1"/>
        <v>-75</v>
      </c>
    </row>
    <row r="56" spans="1:8">
      <c r="A56" s="5"/>
      <c r="B56" s="6" t="s">
        <v>24</v>
      </c>
      <c r="C56" s="6"/>
      <c r="D56" s="1">
        <f>D7+D13+D14+D18+D27+D23+D32+D36+D41+D45+D46+D47+D51+D52+D53</f>
        <v>790636533.96000004</v>
      </c>
      <c r="E56" s="1">
        <f>E7+E13+E14+E18+E27+E23+E32+E36+E41+E45+E46+E47+E51+E52+E53</f>
        <v>526795006.9799999</v>
      </c>
      <c r="F56" s="1">
        <f>F7+F13+F14+F18+F27+F23+F32+F36+F41+F45+F46+F47+F51+F52+F53</f>
        <v>508871433.27999997</v>
      </c>
      <c r="G56" s="19">
        <f>F56/D56*100</f>
        <v>64.362246294293413</v>
      </c>
      <c r="H56" s="20">
        <f t="shared" si="1"/>
        <v>-10.637753705706587</v>
      </c>
    </row>
    <row r="59" spans="1:8">
      <c r="A59" s="16" t="s">
        <v>83</v>
      </c>
      <c r="F59" t="s">
        <v>77</v>
      </c>
    </row>
  </sheetData>
  <mergeCells count="9">
    <mergeCell ref="H5:H6"/>
    <mergeCell ref="A2:G2"/>
    <mergeCell ref="A5:A6"/>
    <mergeCell ref="B5:B6"/>
    <mergeCell ref="C5:C6"/>
    <mergeCell ref="D5:D6"/>
    <mergeCell ref="E5:E6"/>
    <mergeCell ref="F5:F6"/>
    <mergeCell ref="G5:G6"/>
  </mergeCells>
  <pageMargins left="0.70866141732283472" right="0.70866141732283472" top="0.74803149606299213" bottom="0" header="0.31496062992125984" footer="0.31496062992125984"/>
  <pageSetup paperSize="9" scale="55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на 01.10.2022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2022-10-17T05:23:08Z</dcterms:modified>
</cp:coreProperties>
</file>