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10.2022" sheetId="54" r:id="rId1"/>
  </sheets>
  <calcPr calcId="124519"/>
</workbook>
</file>

<file path=xl/calcChain.xml><?xml version="1.0" encoding="utf-8"?>
<calcChain xmlns="http://schemas.openxmlformats.org/spreadsheetml/2006/main">
  <c r="I48" i="54"/>
  <c r="G3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7"/>
  <c r="H54"/>
  <c r="H48"/>
  <c r="H42"/>
  <c r="H37"/>
  <c r="H33"/>
  <c r="H28"/>
  <c r="H24"/>
  <c r="H19"/>
  <c r="H15"/>
  <c r="H57" s="1"/>
  <c r="G12"/>
  <c r="H7"/>
  <c r="G32" l="1"/>
  <c r="G56"/>
  <c r="G55"/>
  <c r="F54"/>
  <c r="E54"/>
  <c r="D54"/>
  <c r="G53"/>
  <c r="G52"/>
  <c r="G51"/>
  <c r="G50"/>
  <c r="G49"/>
  <c r="G48"/>
  <c r="F48"/>
  <c r="E48"/>
  <c r="D48"/>
  <c r="G47"/>
  <c r="G46"/>
  <c r="G45"/>
  <c r="G44"/>
  <c r="G43"/>
  <c r="F42"/>
  <c r="E42"/>
  <c r="D42"/>
  <c r="G41"/>
  <c r="G40"/>
  <c r="G39"/>
  <c r="F37"/>
  <c r="G37" s="1"/>
  <c r="E37"/>
  <c r="D37"/>
  <c r="G36"/>
  <c r="G35"/>
  <c r="G34"/>
  <c r="F33"/>
  <c r="G33" s="1"/>
  <c r="E33"/>
  <c r="D33"/>
  <c r="G31"/>
  <c r="G30"/>
  <c r="G29"/>
  <c r="F28"/>
  <c r="G28" s="1"/>
  <c r="E28"/>
  <c r="D28"/>
  <c r="G27"/>
  <c r="G26"/>
  <c r="G25"/>
  <c r="F24"/>
  <c r="G24" s="1"/>
  <c r="E24"/>
  <c r="D24"/>
  <c r="G23"/>
  <c r="G22"/>
  <c r="G21"/>
  <c r="G20"/>
  <c r="F19"/>
  <c r="G19" s="1"/>
  <c r="E19"/>
  <c r="D19"/>
  <c r="G18"/>
  <c r="G17"/>
  <c r="G16"/>
  <c r="F15"/>
  <c r="E15"/>
  <c r="D15"/>
  <c r="G14"/>
  <c r="G13"/>
  <c r="G11"/>
  <c r="G10"/>
  <c r="G9"/>
  <c r="G8"/>
  <c r="F7"/>
  <c r="E7"/>
  <c r="D7"/>
  <c r="G54" l="1"/>
  <c r="G42"/>
  <c r="F57"/>
  <c r="E57"/>
  <c r="G15"/>
  <c r="D57"/>
  <c r="G7"/>
  <c r="G57" l="1"/>
</calcChain>
</file>

<file path=xl/sharedStrings.xml><?xml version="1.0" encoding="utf-8"?>
<sst xmlns="http://schemas.openxmlformats.org/spreadsheetml/2006/main" count="125" uniqueCount="123">
  <si>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</si>
  <si>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</si>
  <si>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</si>
  <si>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</si>
  <si>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</si>
  <si>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</si>
  <si>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</si>
  <si>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</si>
  <si>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</si>
  <si>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</si>
  <si>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</si>
  <si>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</si>
  <si>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</si>
  <si>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</si>
  <si>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</si>
  <si>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</si>
  <si>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</si>
  <si>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</si>
  <si>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</si>
  <si>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</si>
  <si>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</si>
  <si>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</si>
  <si>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</si>
  <si>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</si>
  <si>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</si>
  <si>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</si>
  <si>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</si>
  <si>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1.1.</t>
  </si>
  <si>
    <t>1.2.</t>
  </si>
  <si>
    <t>1.3.</t>
  </si>
  <si>
    <t>1.4.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</si>
  <si>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</si>
  <si>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</si>
  <si>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</si>
  <si>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</si>
  <si>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</si>
  <si>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</si>
  <si>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</si>
  <si>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</si>
  <si>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</si>
  <si>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</si>
  <si>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</si>
  <si>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</si>
  <si>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</si>
  <si>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</si>
  <si>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</si>
  <si>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</si>
  <si>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</si>
  <si>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</si>
  <si>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</si>
  <si>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</si>
  <si>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</si>
  <si>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</si>
  <si>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</si>
  <si>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</si>
  <si>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</si>
  <si>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</si>
  <si>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</si>
  <si>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</si>
  <si>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</si>
  <si>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</si>
  <si>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</si>
  <si>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</si>
  <si>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</si>
  <si>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</si>
  <si>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</si>
  <si>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</si>
  <si>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</si>
  <si>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</si>
  <si>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</si>
  <si>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</si>
  <si>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</si>
  <si>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</si>
  <si>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</si>
  <si>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</si>
  <si>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Н.В.Смирнова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</si>
  <si>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</si>
  <si>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</si>
  <si>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</si>
  <si>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</si>
  <si>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</si>
  <si>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</si>
  <si>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</si>
  <si>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</si>
  <si>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</si>
  <si>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</si>
  <si>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</si>
  <si>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</si>
  <si>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</si>
  <si>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</si>
  <si>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</si>
  <si>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</si>
  <si>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</si>
  <si>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</si>
  <si>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</si>
  <si>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</si>
  <si>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</si>
  <si>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</si>
  <si>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</si>
  <si>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</si>
  <si>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</si>
  <si>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</si>
  <si>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</si>
  <si>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</si>
  <si>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</si>
  <si>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</si>
  <si>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</si>
  <si>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6.3.</t>
  </si>
  <si>
    <t>Стимулирование развития жилищного строительства на территории Заволжского муниципального района</t>
  </si>
  <si>
    <t>6.4.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</si>
  <si>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</si>
  <si>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6.5.</t>
  </si>
  <si>
    <t>Предоставление субсидий юридическим лицам (за исключением государственны (муниципальных) учреждений), индивидуальным предпринимателям, физическим лицам, предоставляющим услуги в сфере жилищно-коммунального хозяйства</t>
  </si>
  <si>
    <t>Исполнение по муниципальным программам Заволжского муниципального района за январь-сентябрь 2022 года</t>
  </si>
  <si>
    <t>утверждено по состоянию на 01.10.2022</t>
  </si>
  <si>
    <t>профинансировано за январь-сентябрь 2022</t>
  </si>
  <si>
    <t>кассовые расходы на 01.10.2022</t>
  </si>
  <si>
    <t>кассовые расходы на 01.10.2021</t>
  </si>
  <si>
    <t>% исполнения на 01.10.2022</t>
  </si>
  <si>
    <t>% исполнения на 01.10.2021</t>
  </si>
  <si>
    <t>отклонение в сравнении с 2021 годом</t>
  </si>
  <si>
    <t>1.5.</t>
  </si>
  <si>
    <t xml:space="preserve">Поддержка молодых специалистов сферы образования в Заволжском муниципальном районе 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</si>
</sst>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0"/>
  <sheetViews>
    <sheetView tabSelected="1" workbookViewId="0">
      <selection activeCell="O13" sqref="O13"/>
    </sheetView>
  </sheetViews>
  <sheetFormatPr defaultRowHeight="15"/>
  <cols>
    <col min="1" max="1" width="6.42578125" style="9" customWidth="1"/>
    <col min="2" max="2" width="50.7109375" style="23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8.28515625" style="15" customWidth="1"/>
    <col min="9" max="9" width="14.5703125" customWidth="1"/>
    <col min="10" max="10" width="16" customWidth="1"/>
  </cols>
  <sheetData>
    <row r="2" spans="1:13" ht="36" customHeight="1">
      <c r="A2" s="30" t="s">
        <v>113</v>
      </c>
      <c r="B2" s="30"/>
      <c r="C2" s="30"/>
      <c r="D2" s="30"/>
      <c r="E2" s="30"/>
      <c r="F2" s="30"/>
      <c r="G2" s="30"/>
      <c r="M2" t="s">
        <v>81</v>
      </c>
    </row>
    <row r="4" spans="1:13">
      <c r="G4" s="18"/>
      <c r="H4" s="17"/>
    </row>
    <row r="5" spans="1:13">
      <c r="A5" s="31" t="s">
        <v>94</v>
      </c>
      <c r="B5" s="29" t="s">
        <v>25</v>
      </c>
      <c r="C5" s="31" t="s">
        <v>0</v>
      </c>
      <c r="D5" s="31" t="s">
        <v>114</v>
      </c>
      <c r="E5" s="31" t="s">
        <v>115</v>
      </c>
      <c r="F5" s="31" t="s">
        <v>116</v>
      </c>
      <c r="G5" s="31" t="s">
        <v>118</v>
      </c>
      <c r="H5" s="31" t="s">
        <v>117</v>
      </c>
      <c r="I5" s="31" t="s">
        <v>119</v>
      </c>
      <c r="J5" s="32" t="s">
        <v>120</v>
      </c>
    </row>
    <row r="6" spans="1:13" ht="36" customHeight="1">
      <c r="A6" s="31"/>
      <c r="B6" s="29"/>
      <c r="C6" s="31"/>
      <c r="D6" s="31"/>
      <c r="E6" s="31"/>
      <c r="F6" s="31"/>
      <c r="G6" s="31"/>
      <c r="H6" s="31"/>
      <c r="I6" s="31"/>
      <c r="J6" s="33"/>
    </row>
    <row r="7" spans="1:13" ht="42.75">
      <c r="A7" s="5" t="s">
        <v>1</v>
      </c>
      <c r="B7" s="8" t="s">
        <v>2</v>
      </c>
      <c r="C7" s="8" t="s">
        <v>3</v>
      </c>
      <c r="D7" s="19">
        <f>D8+D9+D10+D11+D13</f>
        <v>267312632.22999999</v>
      </c>
      <c r="E7" s="19">
        <f>E8+E9+E10+E11+E13</f>
        <v>166449085.16999999</v>
      </c>
      <c r="F7" s="19">
        <f>F8+F9+F10+F11+F13</f>
        <v>149172476.40000001</v>
      </c>
      <c r="G7" s="19">
        <f>F7/D7*100</f>
        <v>55.804499456520126</v>
      </c>
      <c r="H7" s="19">
        <f>H8+H9+H10+H11+H13+H12</f>
        <v>143995834.09999999</v>
      </c>
      <c r="I7" s="37">
        <v>60.31</v>
      </c>
      <c r="J7" s="35">
        <f>F7-H7</f>
        <v>5176642.3000000119</v>
      </c>
    </row>
    <row r="8" spans="1:13" ht="30">
      <c r="A8" s="3" t="s">
        <v>27</v>
      </c>
      <c r="B8" s="25" t="s">
        <v>35</v>
      </c>
      <c r="C8" s="25"/>
      <c r="D8" s="2">
        <v>105859319.20999999</v>
      </c>
      <c r="E8" s="2">
        <v>65193914.119999997</v>
      </c>
      <c r="F8" s="2">
        <v>57793899.880000003</v>
      </c>
      <c r="G8" s="2">
        <f t="shared" ref="G8:G56" si="0">F8/D8*100</f>
        <v>54.595004305053671</v>
      </c>
      <c r="H8" s="2">
        <v>52011106.289999999</v>
      </c>
      <c r="I8" s="38">
        <v>64.91</v>
      </c>
      <c r="J8" s="36">
        <f t="shared" ref="I8:J57" si="1">F8-H8</f>
        <v>5782793.5900000036</v>
      </c>
    </row>
    <row r="9" spans="1:13" ht="75">
      <c r="A9" s="26" t="s">
        <v>28</v>
      </c>
      <c r="B9" s="4" t="s">
        <v>76</v>
      </c>
      <c r="C9" s="25"/>
      <c r="D9" s="2">
        <v>131115799.02</v>
      </c>
      <c r="E9" s="2">
        <v>82753304.810000002</v>
      </c>
      <c r="F9" s="2">
        <v>74194421.489999995</v>
      </c>
      <c r="G9" s="2">
        <f t="shared" si="0"/>
        <v>56.586942263672292</v>
      </c>
      <c r="H9" s="2">
        <v>75757233.219999999</v>
      </c>
      <c r="I9" s="38">
        <v>59.56</v>
      </c>
      <c r="J9" s="36">
        <f t="shared" si="1"/>
        <v>-1562811.7300000042</v>
      </c>
    </row>
    <row r="10" spans="1:13" ht="30">
      <c r="A10" s="26" t="s">
        <v>29</v>
      </c>
      <c r="B10" s="4" t="s">
        <v>32</v>
      </c>
      <c r="C10" s="25"/>
      <c r="D10" s="2">
        <v>18118934.91</v>
      </c>
      <c r="E10" s="2">
        <v>10262735.51</v>
      </c>
      <c r="F10" s="2">
        <v>9598692.5299999993</v>
      </c>
      <c r="G10" s="2">
        <f t="shared" si="0"/>
        <v>52.976030752792191</v>
      </c>
      <c r="H10" s="2">
        <v>9142825.1899999995</v>
      </c>
      <c r="I10" s="38">
        <v>43.89</v>
      </c>
      <c r="J10" s="36">
        <f t="shared" si="1"/>
        <v>455867.33999999985</v>
      </c>
    </row>
    <row r="11" spans="1:13" ht="30">
      <c r="A11" s="26" t="s">
        <v>30</v>
      </c>
      <c r="B11" s="25" t="s">
        <v>33</v>
      </c>
      <c r="C11" s="25"/>
      <c r="D11" s="2">
        <v>691961</v>
      </c>
      <c r="E11" s="2">
        <v>629376</v>
      </c>
      <c r="F11" s="2">
        <v>629376</v>
      </c>
      <c r="G11" s="2">
        <f t="shared" si="0"/>
        <v>90.955415117325984</v>
      </c>
      <c r="H11" s="2">
        <v>724155</v>
      </c>
      <c r="I11" s="38">
        <v>97.47</v>
      </c>
      <c r="J11" s="36">
        <f t="shared" si="1"/>
        <v>-94779</v>
      </c>
    </row>
    <row r="12" spans="1:13" ht="30">
      <c r="A12" s="28" t="s">
        <v>121</v>
      </c>
      <c r="B12" s="34" t="s">
        <v>122</v>
      </c>
      <c r="C12" s="27"/>
      <c r="D12" s="2">
        <v>0</v>
      </c>
      <c r="E12" s="2">
        <v>0</v>
      </c>
      <c r="F12" s="2">
        <v>0</v>
      </c>
      <c r="G12" s="2" t="e">
        <f t="shared" si="0"/>
        <v>#DIV/0!</v>
      </c>
      <c r="H12" s="2">
        <v>36239.81</v>
      </c>
      <c r="I12" s="38">
        <v>57.99</v>
      </c>
      <c r="J12" s="36">
        <f t="shared" si="1"/>
        <v>-36239.81</v>
      </c>
    </row>
    <row r="13" spans="1:13" ht="45">
      <c r="A13" s="26" t="s">
        <v>31</v>
      </c>
      <c r="B13" s="4" t="s">
        <v>34</v>
      </c>
      <c r="C13" s="25"/>
      <c r="D13" s="2">
        <v>11526618.09</v>
      </c>
      <c r="E13" s="2">
        <v>7609754.7300000004</v>
      </c>
      <c r="F13" s="2">
        <v>6956086.5</v>
      </c>
      <c r="G13" s="2">
        <f t="shared" si="0"/>
        <v>60.348026157254253</v>
      </c>
      <c r="H13" s="2">
        <v>6324274.5899999999</v>
      </c>
      <c r="I13" s="38">
        <v>64.45</v>
      </c>
      <c r="J13" s="36">
        <f t="shared" si="1"/>
        <v>631811.91000000015</v>
      </c>
    </row>
    <row r="14" spans="1:13" ht="42.75">
      <c r="A14" s="5" t="s">
        <v>4</v>
      </c>
      <c r="B14" s="6" t="s">
        <v>5</v>
      </c>
      <c r="C14" s="6" t="s">
        <v>6</v>
      </c>
      <c r="D14" s="1">
        <v>372692.16</v>
      </c>
      <c r="E14" s="1">
        <v>102806.1</v>
      </c>
      <c r="F14" s="1">
        <v>101803.75</v>
      </c>
      <c r="G14" s="19">
        <f t="shared" si="0"/>
        <v>27.315774498717655</v>
      </c>
      <c r="H14" s="1">
        <v>460775.43</v>
      </c>
      <c r="I14" s="37">
        <v>74</v>
      </c>
      <c r="J14" s="35">
        <f t="shared" si="1"/>
        <v>-358971.68</v>
      </c>
    </row>
    <row r="15" spans="1:13" ht="42.75">
      <c r="A15" s="5" t="s">
        <v>7</v>
      </c>
      <c r="B15" s="6" t="s">
        <v>8</v>
      </c>
      <c r="C15" s="6" t="s">
        <v>9</v>
      </c>
      <c r="D15" s="1">
        <f>D16+D18</f>
        <v>16418954.73</v>
      </c>
      <c r="E15" s="1">
        <f>E16+E18</f>
        <v>12453614.699999999</v>
      </c>
      <c r="F15" s="1">
        <f>F16+F18</f>
        <v>12453614.699999999</v>
      </c>
      <c r="G15" s="19">
        <f t="shared" si="0"/>
        <v>75.849010517370488</v>
      </c>
      <c r="H15" s="35">
        <f>H16+H17+H18</f>
        <v>9878283.7300000004</v>
      </c>
      <c r="I15" s="37">
        <v>73.290000000000006</v>
      </c>
      <c r="J15" s="35">
        <f t="shared" si="1"/>
        <v>2575330.9699999988</v>
      </c>
    </row>
    <row r="16" spans="1:13" ht="68.25" customHeight="1">
      <c r="A16" s="26" t="s">
        <v>54</v>
      </c>
      <c r="B16" s="4" t="s">
        <v>36</v>
      </c>
      <c r="C16" s="4"/>
      <c r="D16" s="20">
        <v>12142421.720000001</v>
      </c>
      <c r="E16" s="2">
        <v>9202803.7899999991</v>
      </c>
      <c r="F16" s="2">
        <v>9202803.7899999991</v>
      </c>
      <c r="G16" s="2">
        <f t="shared" si="0"/>
        <v>75.790513640634771</v>
      </c>
      <c r="H16" s="2">
        <v>6847818.1900000004</v>
      </c>
      <c r="I16" s="38">
        <v>72.55</v>
      </c>
      <c r="J16" s="36">
        <f t="shared" si="1"/>
        <v>2354985.5999999987</v>
      </c>
    </row>
    <row r="17" spans="1:10" ht="45">
      <c r="A17" s="26" t="s">
        <v>85</v>
      </c>
      <c r="B17" s="22" t="s">
        <v>86</v>
      </c>
      <c r="C17" s="4"/>
      <c r="D17" s="20">
        <v>0</v>
      </c>
      <c r="E17" s="2">
        <v>0</v>
      </c>
      <c r="F17" s="2">
        <v>0</v>
      </c>
      <c r="G17" s="2" t="e">
        <f t="shared" si="0"/>
        <v>#DIV/0!</v>
      </c>
      <c r="H17" s="36">
        <v>0</v>
      </c>
      <c r="I17" s="36">
        <v>0</v>
      </c>
      <c r="J17" s="36">
        <f t="shared" si="1"/>
        <v>0</v>
      </c>
    </row>
    <row r="18" spans="1:10" ht="30">
      <c r="A18" s="26" t="s">
        <v>82</v>
      </c>
      <c r="B18" s="4" t="s">
        <v>83</v>
      </c>
      <c r="C18" s="4"/>
      <c r="D18" s="20">
        <v>4276533.01</v>
      </c>
      <c r="E18" s="2">
        <v>3250810.91</v>
      </c>
      <c r="F18" s="2">
        <v>3250810.91</v>
      </c>
      <c r="G18" s="2">
        <f t="shared" si="0"/>
        <v>76.015101541330097</v>
      </c>
      <c r="H18" s="2">
        <v>3030465.54</v>
      </c>
      <c r="I18" s="38">
        <v>75</v>
      </c>
      <c r="J18" s="36">
        <f t="shared" si="1"/>
        <v>220345.37000000011</v>
      </c>
    </row>
    <row r="19" spans="1:10" ht="42.75">
      <c r="A19" s="5" t="s">
        <v>10</v>
      </c>
      <c r="B19" s="6" t="s">
        <v>11</v>
      </c>
      <c r="C19" s="6" t="s">
        <v>12</v>
      </c>
      <c r="D19" s="1">
        <f>D20+D21+D22+D23</f>
        <v>1557433.6</v>
      </c>
      <c r="E19" s="1">
        <f>E20+E22+E23</f>
        <v>105840</v>
      </c>
      <c r="F19" s="1">
        <f t="shared" ref="F19:H19" si="2">F20+F21+F22+F23</f>
        <v>105840</v>
      </c>
      <c r="G19" s="19">
        <f t="shared" si="0"/>
        <v>6.7957953392041874</v>
      </c>
      <c r="H19" s="1">
        <f t="shared" si="2"/>
        <v>1899173</v>
      </c>
      <c r="I19" s="37">
        <v>85.89</v>
      </c>
      <c r="J19" s="35">
        <f t="shared" si="1"/>
        <v>-1793333</v>
      </c>
    </row>
    <row r="20" spans="1:10" ht="30">
      <c r="A20" s="26" t="s">
        <v>55</v>
      </c>
      <c r="B20" s="4" t="s">
        <v>37</v>
      </c>
      <c r="C20" s="4"/>
      <c r="D20" s="20">
        <v>141100</v>
      </c>
      <c r="E20" s="20">
        <v>105840</v>
      </c>
      <c r="F20" s="20">
        <v>105840</v>
      </c>
      <c r="G20" s="2">
        <f t="shared" si="0"/>
        <v>75.010630758327423</v>
      </c>
      <c r="H20" s="20">
        <v>105840</v>
      </c>
      <c r="I20" s="38">
        <v>75.010000000000005</v>
      </c>
      <c r="J20" s="36">
        <f t="shared" si="1"/>
        <v>0</v>
      </c>
    </row>
    <row r="21" spans="1:10" ht="30">
      <c r="A21" s="26" t="s">
        <v>56</v>
      </c>
      <c r="B21" s="25" t="s">
        <v>38</v>
      </c>
      <c r="C21" s="4"/>
      <c r="D21" s="20">
        <v>0</v>
      </c>
      <c r="E21" s="20">
        <v>0</v>
      </c>
      <c r="F21" s="20">
        <v>0</v>
      </c>
      <c r="G21" s="2" t="e">
        <f t="shared" si="0"/>
        <v>#DIV/0!</v>
      </c>
      <c r="H21" s="36">
        <v>0</v>
      </c>
      <c r="I21" s="36">
        <v>0</v>
      </c>
      <c r="J21" s="36">
        <f t="shared" si="1"/>
        <v>0</v>
      </c>
    </row>
    <row r="22" spans="1:10" ht="45">
      <c r="A22" s="26" t="s">
        <v>57</v>
      </c>
      <c r="B22" s="25" t="s">
        <v>39</v>
      </c>
      <c r="C22" s="4"/>
      <c r="D22" s="20">
        <v>1416333.6</v>
      </c>
      <c r="E22" s="20">
        <v>0</v>
      </c>
      <c r="F22" s="20">
        <v>0</v>
      </c>
      <c r="G22" s="2">
        <f t="shared" si="0"/>
        <v>0</v>
      </c>
      <c r="H22" s="20">
        <v>1793333</v>
      </c>
      <c r="I22" s="38">
        <v>86.63</v>
      </c>
      <c r="J22" s="36">
        <f t="shared" si="1"/>
        <v>-1793333</v>
      </c>
    </row>
    <row r="23" spans="1:10" ht="45">
      <c r="A23" s="26" t="s">
        <v>99</v>
      </c>
      <c r="B23" s="22" t="s">
        <v>100</v>
      </c>
      <c r="C23" s="4"/>
      <c r="D23" s="20">
        <v>0</v>
      </c>
      <c r="E23" s="20">
        <v>0</v>
      </c>
      <c r="F23" s="20">
        <v>0</v>
      </c>
      <c r="G23" s="2" t="e">
        <f t="shared" si="0"/>
        <v>#DIV/0!</v>
      </c>
      <c r="H23" s="20">
        <v>0</v>
      </c>
      <c r="I23" s="20">
        <v>0</v>
      </c>
      <c r="J23" s="36">
        <f t="shared" si="1"/>
        <v>0</v>
      </c>
    </row>
    <row r="24" spans="1:10" ht="42.75">
      <c r="A24" s="5" t="s">
        <v>13</v>
      </c>
      <c r="B24" s="6" t="s">
        <v>14</v>
      </c>
      <c r="C24" s="6" t="s">
        <v>15</v>
      </c>
      <c r="D24" s="19">
        <f>D25+D26+D27</f>
        <v>455000</v>
      </c>
      <c r="E24" s="19">
        <f t="shared" ref="E24:H24" si="3">E25+E26+E27</f>
        <v>24249</v>
      </c>
      <c r="F24" s="19">
        <f t="shared" si="3"/>
        <v>24249</v>
      </c>
      <c r="G24" s="19">
        <f t="shared" si="0"/>
        <v>5.3294505494505495</v>
      </c>
      <c r="H24" s="19">
        <f t="shared" si="3"/>
        <v>136199</v>
      </c>
      <c r="I24" s="37">
        <v>21.42</v>
      </c>
      <c r="J24" s="35">
        <f t="shared" si="1"/>
        <v>-111950</v>
      </c>
    </row>
    <row r="25" spans="1:10" ht="45">
      <c r="A25" s="26" t="s">
        <v>58</v>
      </c>
      <c r="B25" s="4" t="s">
        <v>40</v>
      </c>
      <c r="C25" s="4"/>
      <c r="D25" s="2">
        <v>205000</v>
      </c>
      <c r="E25" s="2">
        <v>24249</v>
      </c>
      <c r="F25" s="2">
        <v>24249</v>
      </c>
      <c r="G25" s="2">
        <f t="shared" si="0"/>
        <v>11.828780487804877</v>
      </c>
      <c r="H25" s="2">
        <v>16199</v>
      </c>
      <c r="I25" s="38">
        <v>11.57</v>
      </c>
      <c r="J25" s="36">
        <f t="shared" si="1"/>
        <v>8050</v>
      </c>
    </row>
    <row r="26" spans="1:10" ht="30">
      <c r="A26" s="3" t="s">
        <v>59</v>
      </c>
      <c r="B26" s="4" t="s">
        <v>41</v>
      </c>
      <c r="C26" s="4"/>
      <c r="D26" s="2">
        <v>250000</v>
      </c>
      <c r="E26" s="2">
        <v>0</v>
      </c>
      <c r="F26" s="2">
        <v>0</v>
      </c>
      <c r="G26" s="2">
        <f t="shared" si="0"/>
        <v>0</v>
      </c>
      <c r="H26" s="2">
        <v>120000</v>
      </c>
      <c r="I26" s="38">
        <v>60</v>
      </c>
      <c r="J26" s="36">
        <f t="shared" si="1"/>
        <v>-120000</v>
      </c>
    </row>
    <row r="27" spans="1:10" ht="30">
      <c r="A27" s="26" t="s">
        <v>60</v>
      </c>
      <c r="B27" s="4" t="s">
        <v>42</v>
      </c>
      <c r="C27" s="4"/>
      <c r="D27" s="2">
        <v>0</v>
      </c>
      <c r="E27" s="20">
        <v>0</v>
      </c>
      <c r="F27" s="20">
        <v>0</v>
      </c>
      <c r="G27" s="2" t="e">
        <f t="shared" si="0"/>
        <v>#DIV/0!</v>
      </c>
      <c r="H27" s="2">
        <v>0</v>
      </c>
      <c r="I27" s="2">
        <v>0</v>
      </c>
      <c r="J27" s="36">
        <f t="shared" si="1"/>
        <v>0</v>
      </c>
    </row>
    <row r="28" spans="1:10" ht="57">
      <c r="A28" s="5" t="s">
        <v>16</v>
      </c>
      <c r="B28" s="8" t="s">
        <v>17</v>
      </c>
      <c r="C28" s="8" t="s">
        <v>18</v>
      </c>
      <c r="D28" s="19">
        <f>D29+D31+D30+D32</f>
        <v>37099436.25</v>
      </c>
      <c r="E28" s="19">
        <f t="shared" ref="E28:H28" si="4">E29+E31+E30+E32</f>
        <v>12036013.43</v>
      </c>
      <c r="F28" s="19">
        <f t="shared" si="4"/>
        <v>12002547.770000001</v>
      </c>
      <c r="G28" s="19">
        <f t="shared" si="0"/>
        <v>32.352372389486113</v>
      </c>
      <c r="H28" s="19">
        <f t="shared" si="4"/>
        <v>719012.86</v>
      </c>
      <c r="I28" s="37">
        <v>2.57</v>
      </c>
      <c r="J28" s="35">
        <f t="shared" si="1"/>
        <v>11283534.910000002</v>
      </c>
    </row>
    <row r="29" spans="1:10" ht="45">
      <c r="A29" s="26" t="s">
        <v>61</v>
      </c>
      <c r="B29" s="4" t="s">
        <v>43</v>
      </c>
      <c r="C29" s="25"/>
      <c r="D29" s="2">
        <v>32452816.280000001</v>
      </c>
      <c r="E29" s="20">
        <v>9718700.5399999991</v>
      </c>
      <c r="F29" s="20">
        <v>9685234.8800000008</v>
      </c>
      <c r="G29" s="2">
        <f t="shared" si="0"/>
        <v>29.844050502232715</v>
      </c>
      <c r="H29" s="20">
        <v>719012.86</v>
      </c>
      <c r="I29" s="38">
        <v>3.57</v>
      </c>
      <c r="J29" s="36">
        <f t="shared" si="1"/>
        <v>8966222.0200000014</v>
      </c>
    </row>
    <row r="30" spans="1:10" ht="30">
      <c r="A30" s="26" t="s">
        <v>107</v>
      </c>
      <c r="B30" s="25" t="s">
        <v>108</v>
      </c>
      <c r="C30" s="25"/>
      <c r="D30" s="2">
        <v>180381.64</v>
      </c>
      <c r="E30" s="20">
        <v>0</v>
      </c>
      <c r="F30" s="20">
        <v>0</v>
      </c>
      <c r="G30" s="2">
        <f t="shared" si="0"/>
        <v>0</v>
      </c>
      <c r="H30" s="36">
        <v>0</v>
      </c>
      <c r="I30" s="36">
        <v>0</v>
      </c>
      <c r="J30" s="36">
        <f t="shared" si="1"/>
        <v>0</v>
      </c>
    </row>
    <row r="31" spans="1:10" ht="60">
      <c r="A31" s="26" t="s">
        <v>109</v>
      </c>
      <c r="B31" s="25" t="s">
        <v>110</v>
      </c>
      <c r="C31" s="25"/>
      <c r="D31" s="2">
        <v>3466238.33</v>
      </c>
      <c r="E31" s="20">
        <v>2317312.89</v>
      </c>
      <c r="F31" s="20">
        <v>2317312.89</v>
      </c>
      <c r="G31" s="2">
        <f t="shared" si="0"/>
        <v>66.85382450317546</v>
      </c>
      <c r="H31" s="36">
        <v>0</v>
      </c>
      <c r="I31" s="36">
        <v>0</v>
      </c>
      <c r="J31" s="36">
        <f t="shared" si="1"/>
        <v>2317312.89</v>
      </c>
    </row>
    <row r="32" spans="1:10" ht="75">
      <c r="A32" s="26" t="s">
        <v>111</v>
      </c>
      <c r="B32" s="25" t="s">
        <v>112</v>
      </c>
      <c r="C32" s="25"/>
      <c r="D32" s="2">
        <v>1000000</v>
      </c>
      <c r="E32" s="20">
        <v>0</v>
      </c>
      <c r="F32" s="20">
        <v>0</v>
      </c>
      <c r="G32" s="2">
        <f t="shared" si="0"/>
        <v>0</v>
      </c>
      <c r="H32" s="36">
        <v>0</v>
      </c>
      <c r="I32" s="36">
        <v>0</v>
      </c>
      <c r="J32" s="36">
        <f t="shared" si="1"/>
        <v>0</v>
      </c>
    </row>
    <row r="33" spans="1:10" ht="42.75">
      <c r="A33" s="5" t="s">
        <v>19</v>
      </c>
      <c r="B33" s="6" t="s">
        <v>20</v>
      </c>
      <c r="C33" s="6" t="s">
        <v>21</v>
      </c>
      <c r="D33" s="19">
        <f>D34+D35+D36</f>
        <v>21944003.170000002</v>
      </c>
      <c r="E33" s="19">
        <f t="shared" ref="E33:H33" si="5">E34+E35+E36</f>
        <v>13108623.18</v>
      </c>
      <c r="F33" s="19">
        <f t="shared" si="5"/>
        <v>13104591.18</v>
      </c>
      <c r="G33" s="19">
        <f t="shared" si="0"/>
        <v>59.71832522297251</v>
      </c>
      <c r="H33" s="19">
        <f t="shared" si="5"/>
        <v>5228781</v>
      </c>
      <c r="I33" s="37">
        <v>19.059999999999999</v>
      </c>
      <c r="J33" s="35">
        <f t="shared" si="1"/>
        <v>7875810.1799999997</v>
      </c>
    </row>
    <row r="34" spans="1:10" ht="60">
      <c r="A34" s="26" t="s">
        <v>62</v>
      </c>
      <c r="B34" s="4" t="s">
        <v>44</v>
      </c>
      <c r="C34" s="4"/>
      <c r="D34" s="2">
        <v>0</v>
      </c>
      <c r="E34" s="2">
        <v>0</v>
      </c>
      <c r="F34" s="2">
        <v>0</v>
      </c>
      <c r="G34" s="2" t="e">
        <f t="shared" si="0"/>
        <v>#DIV/0!</v>
      </c>
      <c r="H34" s="36">
        <v>0</v>
      </c>
      <c r="I34" s="36">
        <v>0</v>
      </c>
      <c r="J34" s="36">
        <f t="shared" si="1"/>
        <v>0</v>
      </c>
    </row>
    <row r="35" spans="1:10" ht="45">
      <c r="A35" s="26" t="s">
        <v>63</v>
      </c>
      <c r="B35" s="4" t="s">
        <v>45</v>
      </c>
      <c r="C35" s="4"/>
      <c r="D35" s="2">
        <v>21944003.170000002</v>
      </c>
      <c r="E35" s="2">
        <v>13108623.18</v>
      </c>
      <c r="F35" s="2">
        <v>13104591.18</v>
      </c>
      <c r="G35" s="2">
        <f t="shared" si="0"/>
        <v>59.71832522297251</v>
      </c>
      <c r="H35" s="2">
        <v>5228781</v>
      </c>
      <c r="I35" s="36">
        <v>19.059999999999999</v>
      </c>
      <c r="J35" s="36">
        <f t="shared" si="1"/>
        <v>7875810.1799999997</v>
      </c>
    </row>
    <row r="36" spans="1:10" ht="30">
      <c r="A36" s="3" t="s">
        <v>65</v>
      </c>
      <c r="B36" s="4" t="s">
        <v>64</v>
      </c>
      <c r="C36" s="4"/>
      <c r="D36" s="2">
        <v>0</v>
      </c>
      <c r="E36" s="2">
        <v>0</v>
      </c>
      <c r="F36" s="2">
        <v>0</v>
      </c>
      <c r="G36" s="2" t="e">
        <f t="shared" si="0"/>
        <v>#DIV/0!</v>
      </c>
      <c r="H36" s="36">
        <v>0</v>
      </c>
      <c r="I36" s="36">
        <v>0</v>
      </c>
      <c r="J36" s="36">
        <f t="shared" si="1"/>
        <v>0</v>
      </c>
    </row>
    <row r="37" spans="1:10" ht="57">
      <c r="A37" s="5" t="s">
        <v>22</v>
      </c>
      <c r="B37" s="6" t="s">
        <v>23</v>
      </c>
      <c r="C37" s="7" t="s">
        <v>26</v>
      </c>
      <c r="D37" s="1">
        <f>D38+D39+D40+D41</f>
        <v>5196076</v>
      </c>
      <c r="E37" s="1">
        <f>E38+E39+E40+E41</f>
        <v>3131227.4</v>
      </c>
      <c r="F37" s="1">
        <f t="shared" ref="F37:H37" si="6">F38+F39+F40+F41</f>
        <v>3052222.88</v>
      </c>
      <c r="G37" s="19">
        <f t="shared" si="0"/>
        <v>58.740920648581742</v>
      </c>
      <c r="H37" s="1">
        <f t="shared" si="6"/>
        <v>2889873.12</v>
      </c>
      <c r="I37" s="37">
        <v>62.69</v>
      </c>
      <c r="J37" s="35">
        <f t="shared" si="1"/>
        <v>162349.75999999978</v>
      </c>
    </row>
    <row r="38" spans="1:10" ht="30">
      <c r="A38" s="3" t="s">
        <v>50</v>
      </c>
      <c r="B38" s="4" t="s">
        <v>46</v>
      </c>
      <c r="C38" s="4"/>
      <c r="D38" s="20">
        <v>4896076</v>
      </c>
      <c r="E38" s="20">
        <v>3131227.4</v>
      </c>
      <c r="F38" s="20">
        <v>3052222.88</v>
      </c>
      <c r="G38" s="2">
        <f>F38/D38*100</f>
        <v>62.340185895807167</v>
      </c>
      <c r="H38" s="20">
        <v>2889873.12</v>
      </c>
      <c r="I38" s="38">
        <v>72.069999999999993</v>
      </c>
      <c r="J38" s="36">
        <f t="shared" si="1"/>
        <v>162349.75999999978</v>
      </c>
    </row>
    <row r="39" spans="1:10" ht="30">
      <c r="A39" s="26" t="s">
        <v>51</v>
      </c>
      <c r="B39" s="4" t="s">
        <v>47</v>
      </c>
      <c r="C39" s="4"/>
      <c r="D39" s="21">
        <v>0</v>
      </c>
      <c r="E39" s="21">
        <v>0</v>
      </c>
      <c r="F39" s="21">
        <v>0</v>
      </c>
      <c r="G39" s="2" t="e">
        <f>F39/D39*100</f>
        <v>#DIV/0!</v>
      </c>
      <c r="H39" s="21">
        <v>0</v>
      </c>
      <c r="I39" s="21">
        <v>0</v>
      </c>
      <c r="J39" s="36">
        <f t="shared" si="1"/>
        <v>0</v>
      </c>
    </row>
    <row r="40" spans="1:10" ht="30">
      <c r="A40" s="26" t="s">
        <v>52</v>
      </c>
      <c r="B40" s="4" t="s">
        <v>48</v>
      </c>
      <c r="C40" s="4"/>
      <c r="D40" s="20">
        <v>0</v>
      </c>
      <c r="E40" s="20">
        <v>0</v>
      </c>
      <c r="F40" s="20">
        <v>0</v>
      </c>
      <c r="G40" s="2" t="e">
        <f>F40/D40*100</f>
        <v>#DIV/0!</v>
      </c>
      <c r="H40" s="20">
        <v>0</v>
      </c>
      <c r="I40" s="20">
        <v>0</v>
      </c>
      <c r="J40" s="36">
        <f t="shared" si="1"/>
        <v>0</v>
      </c>
    </row>
    <row r="41" spans="1:10" ht="45">
      <c r="A41" s="26" t="s">
        <v>53</v>
      </c>
      <c r="B41" s="4" t="s">
        <v>49</v>
      </c>
      <c r="C41" s="4"/>
      <c r="D41" s="20">
        <v>300000</v>
      </c>
      <c r="E41" s="20">
        <v>0</v>
      </c>
      <c r="F41" s="20">
        <v>0</v>
      </c>
      <c r="G41" s="2">
        <f t="shared" si="0"/>
        <v>0</v>
      </c>
      <c r="H41" s="20">
        <v>0</v>
      </c>
      <c r="I41" s="20">
        <v>0</v>
      </c>
      <c r="J41" s="36">
        <f t="shared" si="1"/>
        <v>0</v>
      </c>
    </row>
    <row r="42" spans="1:10" ht="57">
      <c r="A42" s="5" t="s">
        <v>66</v>
      </c>
      <c r="B42" s="6" t="s">
        <v>67</v>
      </c>
      <c r="C42" s="6" t="s">
        <v>74</v>
      </c>
      <c r="D42" s="1">
        <f>D43+D44+D45</f>
        <v>46533860.079999998</v>
      </c>
      <c r="E42" s="1">
        <f t="shared" ref="E42:H42" si="7">E43+E44+E45</f>
        <v>32554154.289999999</v>
      </c>
      <c r="F42" s="1">
        <f t="shared" si="7"/>
        <v>32097425.159999996</v>
      </c>
      <c r="G42" s="19">
        <f t="shared" si="0"/>
        <v>68.976493901040669</v>
      </c>
      <c r="H42" s="1">
        <f t="shared" si="7"/>
        <v>28500646.449999999</v>
      </c>
      <c r="I42" s="37">
        <v>70.83</v>
      </c>
      <c r="J42" s="35">
        <f t="shared" si="1"/>
        <v>3596778.7099999972</v>
      </c>
    </row>
    <row r="43" spans="1:10" ht="30">
      <c r="A43" s="10" t="s">
        <v>72</v>
      </c>
      <c r="B43" s="4" t="s">
        <v>68</v>
      </c>
      <c r="C43" s="6"/>
      <c r="D43" s="20">
        <v>29450929.469999999</v>
      </c>
      <c r="E43" s="20">
        <v>20863167.870000001</v>
      </c>
      <c r="F43" s="20">
        <v>20506037.649999999</v>
      </c>
      <c r="G43" s="2">
        <f t="shared" si="0"/>
        <v>69.627811478372323</v>
      </c>
      <c r="H43" s="20">
        <v>18495192.34</v>
      </c>
      <c r="I43" s="38">
        <v>70.680000000000007</v>
      </c>
      <c r="J43" s="36">
        <f t="shared" si="1"/>
        <v>2010845.3099999987</v>
      </c>
    </row>
    <row r="44" spans="1:10" ht="75">
      <c r="A44" s="12" t="s">
        <v>73</v>
      </c>
      <c r="B44" s="13" t="s">
        <v>69</v>
      </c>
      <c r="C44" s="6"/>
      <c r="D44" s="20">
        <v>13958143.42</v>
      </c>
      <c r="E44" s="20">
        <v>9403943.6699999999</v>
      </c>
      <c r="F44" s="20">
        <v>9304344.7599999998</v>
      </c>
      <c r="G44" s="2">
        <f t="shared" si="0"/>
        <v>66.658899253522634</v>
      </c>
      <c r="H44" s="20">
        <v>7785282.3600000003</v>
      </c>
      <c r="I44" s="38">
        <v>70.08</v>
      </c>
      <c r="J44" s="36">
        <f t="shared" si="1"/>
        <v>1519062.3999999994</v>
      </c>
    </row>
    <row r="45" spans="1:10" ht="75">
      <c r="A45" s="12" t="s">
        <v>88</v>
      </c>
      <c r="B45" s="13" t="s">
        <v>79</v>
      </c>
      <c r="C45" s="11"/>
      <c r="D45" s="20">
        <v>3124787.19</v>
      </c>
      <c r="E45" s="20">
        <v>2287042.75</v>
      </c>
      <c r="F45" s="20">
        <v>2287042.75</v>
      </c>
      <c r="G45" s="2">
        <f t="shared" si="0"/>
        <v>73.190352204432841</v>
      </c>
      <c r="H45" s="20">
        <v>2220171.75</v>
      </c>
      <c r="I45" s="38">
        <v>75</v>
      </c>
      <c r="J45" s="36">
        <f t="shared" si="1"/>
        <v>66871</v>
      </c>
    </row>
    <row r="46" spans="1:10" ht="47.25">
      <c r="A46" s="5" t="s">
        <v>71</v>
      </c>
      <c r="B46" s="14" t="s">
        <v>70</v>
      </c>
      <c r="C46" s="11" t="s">
        <v>74</v>
      </c>
      <c r="D46" s="1">
        <v>2520500</v>
      </c>
      <c r="E46" s="1">
        <v>1050848.6399999999</v>
      </c>
      <c r="F46" s="1">
        <v>1014380.97</v>
      </c>
      <c r="G46" s="19">
        <f t="shared" si="0"/>
        <v>40.245227930966074</v>
      </c>
      <c r="H46" s="1">
        <v>1560195.56</v>
      </c>
      <c r="I46" s="37">
        <v>48.87</v>
      </c>
      <c r="J46" s="35">
        <f t="shared" si="1"/>
        <v>-545814.59000000008</v>
      </c>
    </row>
    <row r="47" spans="1:10" ht="31.5">
      <c r="A47" s="5" t="s">
        <v>77</v>
      </c>
      <c r="B47" s="14" t="s">
        <v>78</v>
      </c>
      <c r="C47" s="11"/>
      <c r="D47" s="1">
        <v>86750</v>
      </c>
      <c r="E47" s="1">
        <v>2950</v>
      </c>
      <c r="F47" s="1">
        <v>2950</v>
      </c>
      <c r="G47" s="19">
        <f t="shared" si="0"/>
        <v>3.4005763688760808</v>
      </c>
      <c r="H47" s="1">
        <v>1800</v>
      </c>
      <c r="I47" s="37">
        <v>2.64</v>
      </c>
      <c r="J47" s="35">
        <f t="shared" si="1"/>
        <v>1150</v>
      </c>
    </row>
    <row r="48" spans="1:10" ht="31.5">
      <c r="A48" s="5" t="s">
        <v>84</v>
      </c>
      <c r="B48" s="24" t="s">
        <v>87</v>
      </c>
      <c r="C48" s="11"/>
      <c r="D48" s="1">
        <f>D49+D50+D51</f>
        <v>73600</v>
      </c>
      <c r="E48" s="1">
        <f t="shared" ref="E48:I48" si="8">E49+E50+E51</f>
        <v>0</v>
      </c>
      <c r="F48" s="1">
        <f t="shared" si="8"/>
        <v>0</v>
      </c>
      <c r="G48" s="19">
        <f t="shared" si="0"/>
        <v>0</v>
      </c>
      <c r="H48" s="1">
        <f t="shared" si="8"/>
        <v>0</v>
      </c>
      <c r="I48" s="1">
        <f t="shared" si="8"/>
        <v>0</v>
      </c>
      <c r="J48" s="35">
        <f t="shared" si="1"/>
        <v>0</v>
      </c>
    </row>
    <row r="49" spans="1:10" ht="30">
      <c r="A49" s="3" t="s">
        <v>89</v>
      </c>
      <c r="B49" s="25" t="s">
        <v>90</v>
      </c>
      <c r="C49" s="11"/>
      <c r="D49" s="20">
        <v>50000</v>
      </c>
      <c r="E49" s="20">
        <v>0</v>
      </c>
      <c r="F49" s="20">
        <v>0</v>
      </c>
      <c r="G49" s="2">
        <f t="shared" si="0"/>
        <v>0</v>
      </c>
      <c r="H49" s="20">
        <v>0</v>
      </c>
      <c r="I49" s="20">
        <v>0</v>
      </c>
      <c r="J49" s="36">
        <f t="shared" si="1"/>
        <v>0</v>
      </c>
    </row>
    <row r="50" spans="1:10" ht="30">
      <c r="A50" s="26" t="s">
        <v>91</v>
      </c>
      <c r="B50" s="25" t="s">
        <v>64</v>
      </c>
      <c r="C50" s="11"/>
      <c r="D50" s="20">
        <v>23600</v>
      </c>
      <c r="E50" s="20">
        <v>0</v>
      </c>
      <c r="F50" s="20">
        <v>0</v>
      </c>
      <c r="G50" s="2">
        <f t="shared" si="0"/>
        <v>0</v>
      </c>
      <c r="H50" s="20">
        <v>0</v>
      </c>
      <c r="I50" s="20">
        <v>0</v>
      </c>
      <c r="J50" s="36">
        <f t="shared" si="1"/>
        <v>0</v>
      </c>
    </row>
    <row r="51" spans="1:10" ht="45">
      <c r="A51" s="26" t="s">
        <v>92</v>
      </c>
      <c r="B51" s="25" t="s">
        <v>93</v>
      </c>
      <c r="C51" s="11"/>
      <c r="D51" s="20">
        <v>0</v>
      </c>
      <c r="E51" s="20">
        <v>0</v>
      </c>
      <c r="F51" s="20">
        <v>0</v>
      </c>
      <c r="G51" s="2" t="e">
        <f t="shared" si="0"/>
        <v>#DIV/0!</v>
      </c>
      <c r="H51" s="20">
        <v>0</v>
      </c>
      <c r="I51" s="20">
        <v>0</v>
      </c>
      <c r="J51" s="36">
        <f t="shared" si="1"/>
        <v>0</v>
      </c>
    </row>
    <row r="52" spans="1:10" ht="57">
      <c r="A52" s="5" t="s">
        <v>95</v>
      </c>
      <c r="B52" s="8" t="s">
        <v>96</v>
      </c>
      <c r="C52" s="11"/>
      <c r="D52" s="1">
        <v>1664421</v>
      </c>
      <c r="E52" s="1">
        <v>823898.17</v>
      </c>
      <c r="F52" s="1">
        <v>787634.57</v>
      </c>
      <c r="G52" s="19">
        <f t="shared" si="0"/>
        <v>47.321835641343142</v>
      </c>
      <c r="H52" s="1">
        <v>423133.54</v>
      </c>
      <c r="I52" s="37">
        <v>39.1</v>
      </c>
      <c r="J52" s="35">
        <f t="shared" si="1"/>
        <v>364501.02999999997</v>
      </c>
    </row>
    <row r="53" spans="1:10" ht="28.5">
      <c r="A53" s="5" t="s">
        <v>97</v>
      </c>
      <c r="B53" s="8" t="s">
        <v>98</v>
      </c>
      <c r="C53" s="11"/>
      <c r="D53" s="1">
        <v>389275923.74000001</v>
      </c>
      <c r="E53" s="1">
        <v>284951696.89999998</v>
      </c>
      <c r="F53" s="1">
        <v>284951696.89999998</v>
      </c>
      <c r="G53" s="19">
        <f t="shared" si="0"/>
        <v>73.200442031529576</v>
      </c>
      <c r="H53" s="1">
        <v>199167.63</v>
      </c>
      <c r="I53" s="37">
        <v>0.12</v>
      </c>
      <c r="J53" s="35">
        <f t="shared" si="1"/>
        <v>284752529.26999998</v>
      </c>
    </row>
    <row r="54" spans="1:10" ht="42.75">
      <c r="A54" s="5" t="s">
        <v>101</v>
      </c>
      <c r="B54" s="8" t="s">
        <v>102</v>
      </c>
      <c r="C54" s="11"/>
      <c r="D54" s="1">
        <f>D55+D56</f>
        <v>125251</v>
      </c>
      <c r="E54" s="1">
        <f t="shared" ref="E54:H54" si="9">E55+E56</f>
        <v>0</v>
      </c>
      <c r="F54" s="1">
        <f t="shared" si="9"/>
        <v>0</v>
      </c>
      <c r="G54" s="19">
        <f t="shared" si="0"/>
        <v>0</v>
      </c>
      <c r="H54" s="1">
        <f t="shared" si="9"/>
        <v>1899</v>
      </c>
      <c r="I54" s="37">
        <v>1.71</v>
      </c>
      <c r="J54" s="35">
        <f t="shared" si="1"/>
        <v>-1899</v>
      </c>
    </row>
    <row r="55" spans="1:10" ht="30">
      <c r="A55" s="10" t="s">
        <v>103</v>
      </c>
      <c r="B55" s="25" t="s">
        <v>105</v>
      </c>
      <c r="C55" s="11"/>
      <c r="D55" s="20">
        <v>119251</v>
      </c>
      <c r="E55" s="20">
        <v>0</v>
      </c>
      <c r="F55" s="20">
        <v>0</v>
      </c>
      <c r="G55" s="19">
        <f t="shared" si="0"/>
        <v>0</v>
      </c>
      <c r="H55" s="20">
        <v>0</v>
      </c>
      <c r="I55" s="20">
        <v>0</v>
      </c>
      <c r="J55" s="36">
        <f t="shared" si="1"/>
        <v>0</v>
      </c>
    </row>
    <row r="56" spans="1:10" ht="45">
      <c r="A56" s="12" t="s">
        <v>104</v>
      </c>
      <c r="B56" s="25" t="s">
        <v>106</v>
      </c>
      <c r="C56" s="11"/>
      <c r="D56" s="20">
        <v>6000</v>
      </c>
      <c r="E56" s="20">
        <v>0</v>
      </c>
      <c r="F56" s="20">
        <v>0</v>
      </c>
      <c r="G56" s="19">
        <f t="shared" si="0"/>
        <v>0</v>
      </c>
      <c r="H56" s="20">
        <v>1899</v>
      </c>
      <c r="I56" s="38">
        <v>21.1</v>
      </c>
      <c r="J56" s="36">
        <f t="shared" si="1"/>
        <v>-1899</v>
      </c>
    </row>
    <row r="57" spans="1:10">
      <c r="A57" s="5"/>
      <c r="B57" s="6" t="s">
        <v>24</v>
      </c>
      <c r="C57" s="6"/>
      <c r="D57" s="1">
        <f>D7+D14+D15+D19+D28+D24+D33+D37+D42+D46+D47+D48+D52+D53+D54</f>
        <v>790636533.96000004</v>
      </c>
      <c r="E57" s="1">
        <f>E7+E14+E15+E19+E28+E24+E33+E37+E42+E46+E47+E48+E52+E53+E54</f>
        <v>526795006.9799999</v>
      </c>
      <c r="F57" s="1">
        <f>F7+F14+F15+F19+F28+F24+F33+F37+F42+F46+F47+F48+F52+F53+F54</f>
        <v>508871433.27999997</v>
      </c>
      <c r="G57" s="19">
        <f>F57/D57*100</f>
        <v>64.362246294293413</v>
      </c>
      <c r="H57" s="1">
        <f>H7+H14+H15+H19+H28+H24+H33+H37+H42+H46+H47+H48+H52+H53+H54</f>
        <v>195894774.41999999</v>
      </c>
      <c r="I57" s="37">
        <v>37.03</v>
      </c>
      <c r="J57" s="35">
        <f t="shared" si="1"/>
        <v>312976658.86000001</v>
      </c>
    </row>
    <row r="60" spans="1:10">
      <c r="A60" s="16" t="s">
        <v>80</v>
      </c>
      <c r="F60" t="s">
        <v>75</v>
      </c>
    </row>
  </sheetData>
  <mergeCells count="11">
    <mergeCell ref="I5:I6"/>
    <mergeCell ref="J5:J6"/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" top="0.74803149606299213" bottom="0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2022-10-20T11:57:16Z</dcterms:modified>
</cp:coreProperties>
</file>