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22" sheetId="47" r:id="rId1"/>
  </sheets>
  <calcPr calcId="124519"/>
</workbook>
</file>

<file path=xl/calcChain.xml><?xml version="1.0" encoding="utf-8"?>
<calcChain xmlns="http://schemas.openxmlformats.org/spreadsheetml/2006/main">
  <c r="J57" i="47"/>
  <c r="H57"/>
  <c r="H48"/>
  <c r="J15"/>
  <c r="J7"/>
  <c r="H42"/>
  <c r="H37"/>
  <c r="H33"/>
  <c r="H29"/>
  <c r="H25"/>
  <c r="H7"/>
  <c r="J12"/>
  <c r="J13"/>
  <c r="H16"/>
  <c r="H20"/>
  <c r="J14"/>
  <c r="I12" l="1"/>
  <c r="J55" l="1"/>
  <c r="J53"/>
  <c r="J52"/>
  <c r="J51"/>
  <c r="I50"/>
  <c r="I48" s="1"/>
  <c r="J50"/>
  <c r="J49"/>
  <c r="J47"/>
  <c r="J46"/>
  <c r="J45"/>
  <c r="J44"/>
  <c r="J43"/>
  <c r="J41"/>
  <c r="J40"/>
  <c r="H39"/>
  <c r="J39" s="1"/>
  <c r="J38"/>
  <c r="J36"/>
  <c r="J35"/>
  <c r="J34"/>
  <c r="J32"/>
  <c r="J31"/>
  <c r="J30"/>
  <c r="J28"/>
  <c r="J27"/>
  <c r="J26"/>
  <c r="J24"/>
  <c r="J23"/>
  <c r="J22"/>
  <c r="J21"/>
  <c r="J19"/>
  <c r="J18"/>
  <c r="J17"/>
  <c r="J11"/>
  <c r="J10"/>
  <c r="J9"/>
  <c r="J8"/>
  <c r="G56"/>
  <c r="G55"/>
  <c r="F54"/>
  <c r="E54"/>
  <c r="D54"/>
  <c r="G53"/>
  <c r="G52"/>
  <c r="G51"/>
  <c r="G50"/>
  <c r="G49"/>
  <c r="F48"/>
  <c r="E48"/>
  <c r="D48"/>
  <c r="G47"/>
  <c r="G46"/>
  <c r="G45"/>
  <c r="G44"/>
  <c r="G43"/>
  <c r="F42"/>
  <c r="E42"/>
  <c r="D42"/>
  <c r="G41"/>
  <c r="G40"/>
  <c r="G39"/>
  <c r="G38"/>
  <c r="F37"/>
  <c r="J37" s="1"/>
  <c r="E37"/>
  <c r="D37"/>
  <c r="G36"/>
  <c r="G35"/>
  <c r="G34"/>
  <c r="F33"/>
  <c r="J33" s="1"/>
  <c r="E33"/>
  <c r="D33"/>
  <c r="G32"/>
  <c r="G31"/>
  <c r="G30"/>
  <c r="F29"/>
  <c r="J29" s="1"/>
  <c r="E29"/>
  <c r="D29"/>
  <c r="G28"/>
  <c r="G27"/>
  <c r="G26"/>
  <c r="F25"/>
  <c r="J25" s="1"/>
  <c r="E25"/>
  <c r="D25"/>
  <c r="G24"/>
  <c r="G23"/>
  <c r="G22"/>
  <c r="G21"/>
  <c r="F20"/>
  <c r="J20" s="1"/>
  <c r="E20"/>
  <c r="D20"/>
  <c r="G19"/>
  <c r="G18"/>
  <c r="G17"/>
  <c r="F16"/>
  <c r="J16" s="1"/>
  <c r="E16"/>
  <c r="D16"/>
  <c r="G15"/>
  <c r="G14"/>
  <c r="G12"/>
  <c r="G11"/>
  <c r="G10"/>
  <c r="G9"/>
  <c r="G8"/>
  <c r="F7"/>
  <c r="E7"/>
  <c r="D7"/>
  <c r="G42" l="1"/>
  <c r="G48"/>
  <c r="G54"/>
  <c r="J48"/>
  <c r="J42"/>
  <c r="G25"/>
  <c r="G20"/>
  <c r="G37"/>
  <c r="G33"/>
  <c r="G29"/>
  <c r="F57"/>
  <c r="E57"/>
  <c r="G16"/>
  <c r="G7"/>
  <c r="D57"/>
  <c r="G57" l="1"/>
  <c r="J56"/>
  <c r="J54"/>
  <c r="H54"/>
</calcChain>
</file>

<file path=xl/sharedStrings.xml><?xml version="1.0" encoding="utf-8"?>
<sst xmlns="http://schemas.openxmlformats.org/spreadsheetml/2006/main" count="127" uniqueCount="121">
  <si>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</si>
  <si>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</si>
  <si>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</si>
  <si>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</si>
  <si>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</si>
  <si>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</si>
  <si>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</si>
  <si>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</si>
  <si>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</si>
  <si>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</si>
  <si>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</si>
  <si>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</si>
  <si>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</si>
  <si>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</si>
  <si>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</si>
  <si>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</si>
  <si>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</si>
  <si>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</si>
  <si>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</si>
  <si>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</si>
  <si>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</si>
  <si>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</si>
  <si>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</si>
  <si>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</si>
  <si>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</si>
  <si>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</si>
  <si>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</si>
  <si>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</si>
  <si>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</si>
  <si>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</si>
  <si>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</si>
  <si>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</si>
  <si>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</si>
  <si>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</si>
  <si>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</si>
  <si>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</si>
  <si>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</si>
  <si>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</si>
  <si>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</si>
  <si>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</si>
  <si>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</si>
  <si>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</si>
  <si>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</si>
  <si>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</si>
  <si>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</si>
  <si>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</si>
  <si>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</si>
  <si>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</si>
  <si>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</si>
  <si>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</si>
  <si>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</si>
  <si>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</si>
  <si>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</si>
  <si>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</si>
  <si>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</si>
  <si>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</si>
  <si>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</si>
  <si>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</si>
  <si>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</si>
  <si>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</si>
  <si>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</si>
  <si>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</si>
  <si>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</si>
  <si>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</si>
  <si>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</si>
  <si>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</si>
  <si>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</si>
  <si>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</si>
  <si>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</si>
  <si>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</si>
  <si>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</si>
  <si>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</si>
  <si>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</si>
  <si>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</si>
  <si>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</si>
  <si>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</si>
  <si>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</si>
  <si>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Н.В.Смирнова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</si>
  <si>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</si>
  <si>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</si>
  <si>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</si>
  <si>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</si>
  <si>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</si>
  <si>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</si>
  <si>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</si>
  <si>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</si>
  <si>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</si>
  <si>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</si>
  <si>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</si>
  <si>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</si>
  <si>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</si>
  <si>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</si>
  <si>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</si>
  <si>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</si>
  <si>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</si>
  <si>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</si>
  <si>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</si>
  <si>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</si>
  <si>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</si>
  <si>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</si>
  <si>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</si>
  <si>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</si>
  <si>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</si>
  <si>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</si>
  <si>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</si>
  <si>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</si>
  <si>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</si>
  <si>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</si>
  <si>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</si>
  <si>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</si>
  <si>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</si>
  <si>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</si>
  <si>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6.4.</t>
  </si>
  <si>
    <t>Исполнение по муниципальным программам Заволжского муниципального района за январь-июнь 2022 года</t>
  </si>
  <si>
    <t>утверждено по состоянию на 01.07.2022</t>
  </si>
  <si>
    <t>профинансировано за январь-июнь 2022</t>
  </si>
  <si>
    <t>кассовые расходы на 01.07.2022</t>
  </si>
  <si>
    <t>отклонение в сравнении с 2021 годом</t>
  </si>
  <si>
    <t>% исполнения на 01.07.2021</t>
  </si>
  <si>
    <t>% исполнения на 01.07.2022</t>
  </si>
  <si>
    <t>кассовые расходы на 01.07.2021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</si>
</sst>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M55" sqref="M55"/>
    </sheetView>
  </sheetViews>
  <sheetFormatPr defaultRowHeight="15"/>
  <cols>
    <col min="1" max="1" width="6.42578125" style="10" customWidth="1"/>
    <col min="2" max="2" width="31.140625" style="24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6" style="16" customWidth="1"/>
    <col min="9" max="9" width="13.5703125" customWidth="1"/>
    <col min="10" max="10" width="15.7109375" customWidth="1"/>
  </cols>
  <sheetData>
    <row r="2" spans="1:13" ht="36" customHeight="1">
      <c r="A2" s="31" t="s">
        <v>113</v>
      </c>
      <c r="B2" s="31"/>
      <c r="C2" s="31"/>
      <c r="D2" s="31"/>
      <c r="E2" s="31"/>
      <c r="F2" s="31"/>
      <c r="G2" s="31"/>
      <c r="M2" t="s">
        <v>83</v>
      </c>
    </row>
    <row r="4" spans="1:13">
      <c r="G4" s="19"/>
      <c r="H4" s="18"/>
    </row>
    <row r="5" spans="1:13" ht="48.75" customHeight="1">
      <c r="A5" s="32" t="s">
        <v>96</v>
      </c>
      <c r="B5" s="30" t="s">
        <v>25</v>
      </c>
      <c r="C5" s="32" t="s">
        <v>0</v>
      </c>
      <c r="D5" s="32" t="s">
        <v>114</v>
      </c>
      <c r="E5" s="32" t="s">
        <v>115</v>
      </c>
      <c r="F5" s="32" t="s">
        <v>116</v>
      </c>
      <c r="G5" s="32" t="s">
        <v>119</v>
      </c>
      <c r="H5" s="32" t="s">
        <v>120</v>
      </c>
      <c r="I5" s="32" t="s">
        <v>118</v>
      </c>
      <c r="J5" s="33" t="s">
        <v>117</v>
      </c>
    </row>
    <row r="6" spans="1:13" ht="41.25" customHeight="1">
      <c r="A6" s="32"/>
      <c r="B6" s="30"/>
      <c r="C6" s="32"/>
      <c r="D6" s="32"/>
      <c r="E6" s="32"/>
      <c r="F6" s="32"/>
      <c r="G6" s="32"/>
      <c r="H6" s="32"/>
      <c r="I6" s="32"/>
      <c r="J6" s="34"/>
    </row>
    <row r="7" spans="1:13" s="9" customFormat="1" ht="45.75" customHeight="1">
      <c r="A7" s="5" t="s">
        <v>1</v>
      </c>
      <c r="B7" s="8" t="s">
        <v>2</v>
      </c>
      <c r="C7" s="8" t="s">
        <v>3</v>
      </c>
      <c r="D7" s="20">
        <f>D8+D9+D10+D11+D12+D14</f>
        <v>246615755.03</v>
      </c>
      <c r="E7" s="20">
        <f t="shared" ref="E7:F7" si="0">E8+E9+E10+E11+E12+E14</f>
        <v>127920527.65000001</v>
      </c>
      <c r="F7" s="20">
        <f t="shared" si="0"/>
        <v>109039442.92</v>
      </c>
      <c r="G7" s="20">
        <f>F7/D7*100</f>
        <v>44.21430532965573</v>
      </c>
      <c r="H7" s="20">
        <f>H8+H9+H10+H11+H13+H14</f>
        <v>99674129.289999992</v>
      </c>
      <c r="I7" s="35">
        <v>41.7</v>
      </c>
      <c r="J7" s="36">
        <f>F7-H7</f>
        <v>9365313.6300000101</v>
      </c>
      <c r="L7" s="9" t="s">
        <v>83</v>
      </c>
    </row>
    <row r="8" spans="1:13" ht="60">
      <c r="A8" s="3" t="s">
        <v>27</v>
      </c>
      <c r="B8" s="26" t="s">
        <v>37</v>
      </c>
      <c r="C8" s="26"/>
      <c r="D8" s="2">
        <v>89326276.090000004</v>
      </c>
      <c r="E8" s="2">
        <v>44015740.189999998</v>
      </c>
      <c r="F8" s="2">
        <v>37116653.780000001</v>
      </c>
      <c r="G8" s="2">
        <f t="shared" ref="G8:G56" si="1">F8/D8*100</f>
        <v>41.551775585722837</v>
      </c>
      <c r="H8" s="2">
        <v>34478558.359999999</v>
      </c>
      <c r="I8" s="2">
        <v>42.55</v>
      </c>
      <c r="J8" s="38">
        <f t="shared" ref="J8:J59" si="2">F8-H8</f>
        <v>2638095.4200000018</v>
      </c>
      <c r="K8" t="s">
        <v>83</v>
      </c>
    </row>
    <row r="9" spans="1:13" ht="120">
      <c r="A9" s="27" t="s">
        <v>28</v>
      </c>
      <c r="B9" s="4" t="s">
        <v>78</v>
      </c>
      <c r="C9" s="26"/>
      <c r="D9" s="2">
        <v>126673378.11</v>
      </c>
      <c r="E9" s="2">
        <v>71112257.680000007</v>
      </c>
      <c r="F9" s="2">
        <v>60663373.100000001</v>
      </c>
      <c r="G9" s="2">
        <f t="shared" si="1"/>
        <v>47.889599223699115</v>
      </c>
      <c r="H9" s="2">
        <v>54122417.869999997</v>
      </c>
      <c r="I9" s="2">
        <v>42.76</v>
      </c>
      <c r="J9" s="38">
        <f t="shared" si="2"/>
        <v>6540955.2300000042</v>
      </c>
    </row>
    <row r="10" spans="1:13" ht="60">
      <c r="A10" s="27" t="s">
        <v>29</v>
      </c>
      <c r="B10" s="4" t="s">
        <v>33</v>
      </c>
      <c r="C10" s="26"/>
      <c r="D10" s="2">
        <v>18662891.739999998</v>
      </c>
      <c r="E10" s="2">
        <v>7902612.46</v>
      </c>
      <c r="F10" s="2">
        <v>6981253.9299999997</v>
      </c>
      <c r="G10" s="2">
        <f t="shared" si="1"/>
        <v>37.40713940400321</v>
      </c>
      <c r="H10" s="2">
        <v>6583535.7199999997</v>
      </c>
      <c r="I10" s="2">
        <v>31.63</v>
      </c>
      <c r="J10" s="38">
        <f t="shared" si="2"/>
        <v>397718.20999999996</v>
      </c>
    </row>
    <row r="11" spans="1:13" ht="75" customHeight="1">
      <c r="A11" s="27" t="s">
        <v>30</v>
      </c>
      <c r="B11" s="26" t="s">
        <v>34</v>
      </c>
      <c r="C11" s="26"/>
      <c r="D11" s="2">
        <v>691961</v>
      </c>
      <c r="E11" s="2">
        <v>7020</v>
      </c>
      <c r="F11" s="2">
        <v>0</v>
      </c>
      <c r="G11" s="2">
        <f t="shared" si="1"/>
        <v>0</v>
      </c>
      <c r="H11" s="2">
        <v>453105.06</v>
      </c>
      <c r="I11" s="2">
        <v>60.99</v>
      </c>
      <c r="J11" s="38">
        <f t="shared" si="2"/>
        <v>-453105.06</v>
      </c>
    </row>
    <row r="12" spans="1:13" ht="60" hidden="1" customHeight="1">
      <c r="A12" s="27" t="s">
        <v>31</v>
      </c>
      <c r="B12" s="4" t="s">
        <v>35</v>
      </c>
      <c r="C12" s="26"/>
      <c r="D12" s="2"/>
      <c r="E12" s="2"/>
      <c r="F12" s="2"/>
      <c r="G12" s="2" t="e">
        <f t="shared" si="1"/>
        <v>#DIV/0!</v>
      </c>
      <c r="H12" s="2">
        <v>26680.3</v>
      </c>
      <c r="I12" s="2" t="e">
        <f t="shared" ref="I8:I14" si="3">H12/F12*100</f>
        <v>#DIV/0!</v>
      </c>
      <c r="J12" s="38">
        <f t="shared" si="2"/>
        <v>-26680.3</v>
      </c>
    </row>
    <row r="13" spans="1:13" ht="60" customHeight="1">
      <c r="A13" s="29" t="s">
        <v>31</v>
      </c>
      <c r="B13" s="39" t="s">
        <v>35</v>
      </c>
      <c r="C13" s="28"/>
      <c r="D13" s="2">
        <v>0</v>
      </c>
      <c r="E13" s="2">
        <v>0</v>
      </c>
      <c r="F13" s="2">
        <v>0</v>
      </c>
      <c r="G13" s="2">
        <v>0</v>
      </c>
      <c r="H13" s="2">
        <v>26680.3</v>
      </c>
      <c r="I13" s="2">
        <v>42.69</v>
      </c>
      <c r="J13" s="38">
        <f t="shared" si="2"/>
        <v>-26680.3</v>
      </c>
    </row>
    <row r="14" spans="1:13" ht="75">
      <c r="A14" s="27" t="s">
        <v>32</v>
      </c>
      <c r="B14" s="4" t="s">
        <v>36</v>
      </c>
      <c r="C14" s="26"/>
      <c r="D14" s="2">
        <v>11261248.09</v>
      </c>
      <c r="E14" s="2">
        <v>4882897.32</v>
      </c>
      <c r="F14" s="2">
        <v>4278162.1100000003</v>
      </c>
      <c r="G14" s="2">
        <f t="shared" si="1"/>
        <v>37.990123970352919</v>
      </c>
      <c r="H14" s="2">
        <v>4009831.98</v>
      </c>
      <c r="I14" s="2">
        <v>40.86</v>
      </c>
      <c r="J14" s="38">
        <f t="shared" si="2"/>
        <v>268330.13000000035</v>
      </c>
    </row>
    <row r="15" spans="1:13" s="9" customFormat="1" ht="60.75" customHeight="1">
      <c r="A15" s="5" t="s">
        <v>4</v>
      </c>
      <c r="B15" s="6" t="s">
        <v>5</v>
      </c>
      <c r="C15" s="6" t="s">
        <v>6</v>
      </c>
      <c r="D15" s="1">
        <v>372692.16</v>
      </c>
      <c r="E15" s="1">
        <v>97988.9</v>
      </c>
      <c r="F15" s="1">
        <v>97988.9</v>
      </c>
      <c r="G15" s="20">
        <f t="shared" si="1"/>
        <v>26.292181729822271</v>
      </c>
      <c r="H15" s="1">
        <v>350578.1</v>
      </c>
      <c r="I15" s="35">
        <v>56.3</v>
      </c>
      <c r="J15" s="36">
        <f>F15-H15</f>
        <v>-252589.19999999998</v>
      </c>
    </row>
    <row r="16" spans="1:13" s="9" customFormat="1" ht="86.25" customHeight="1">
      <c r="A16" s="5" t="s">
        <v>7</v>
      </c>
      <c r="B16" s="6" t="s">
        <v>8</v>
      </c>
      <c r="C16" s="6" t="s">
        <v>9</v>
      </c>
      <c r="D16" s="1">
        <f>D17+D19</f>
        <v>15954483.810000001</v>
      </c>
      <c r="E16" s="1">
        <f>E17+E19</f>
        <v>8337938.1500000004</v>
      </c>
      <c r="F16" s="1">
        <f>F17+F19</f>
        <v>8337938.1500000004</v>
      </c>
      <c r="G16" s="20">
        <f t="shared" si="1"/>
        <v>52.260782920309346</v>
      </c>
      <c r="H16" s="1">
        <f>H17+H19</f>
        <v>6782439.1600000001</v>
      </c>
      <c r="I16" s="35">
        <v>51.31</v>
      </c>
      <c r="J16" s="36">
        <f t="shared" si="2"/>
        <v>1555498.9900000002</v>
      </c>
    </row>
    <row r="17" spans="1:10" ht="108.75" customHeight="1">
      <c r="A17" s="27" t="s">
        <v>56</v>
      </c>
      <c r="B17" s="4" t="s">
        <v>38</v>
      </c>
      <c r="C17" s="4"/>
      <c r="D17" s="21">
        <v>11757071.720000001</v>
      </c>
      <c r="E17" s="2">
        <v>6132893.4299999997</v>
      </c>
      <c r="F17" s="2">
        <v>6132893.4299999997</v>
      </c>
      <c r="G17" s="2">
        <f t="shared" si="1"/>
        <v>52.163443211521034</v>
      </c>
      <c r="H17" s="2">
        <v>4762128.8</v>
      </c>
      <c r="I17" s="37">
        <v>51.89</v>
      </c>
      <c r="J17" s="38">
        <f t="shared" si="2"/>
        <v>1370764.63</v>
      </c>
    </row>
    <row r="18" spans="1:10" ht="90" hidden="1" customHeight="1">
      <c r="A18" s="27" t="s">
        <v>87</v>
      </c>
      <c r="B18" s="23" t="s">
        <v>88</v>
      </c>
      <c r="C18" s="4"/>
      <c r="D18" s="21"/>
      <c r="E18" s="2"/>
      <c r="F18" s="2"/>
      <c r="G18" s="2" t="e">
        <f t="shared" si="1"/>
        <v>#DIV/0!</v>
      </c>
      <c r="H18" s="2">
        <v>2328939.4</v>
      </c>
      <c r="I18" s="37">
        <v>25.38</v>
      </c>
      <c r="J18" s="38">
        <f t="shared" si="2"/>
        <v>-2328939.4</v>
      </c>
    </row>
    <row r="19" spans="1:10" ht="45">
      <c r="A19" s="27" t="s">
        <v>84</v>
      </c>
      <c r="B19" s="4" t="s">
        <v>85</v>
      </c>
      <c r="C19" s="4"/>
      <c r="D19" s="21">
        <v>4197412.09</v>
      </c>
      <c r="E19" s="2">
        <v>2205044.7200000002</v>
      </c>
      <c r="F19" s="2">
        <v>2205044.7200000002</v>
      </c>
      <c r="G19" s="2">
        <f t="shared" si="1"/>
        <v>52.533434238047384</v>
      </c>
      <c r="H19" s="2">
        <v>2020310.36</v>
      </c>
      <c r="I19" s="38">
        <v>50</v>
      </c>
      <c r="J19" s="38">
        <f t="shared" si="2"/>
        <v>184734.3600000001</v>
      </c>
    </row>
    <row r="20" spans="1:10" s="9" customFormat="1" ht="42.75">
      <c r="A20" s="5" t="s">
        <v>10</v>
      </c>
      <c r="B20" s="6" t="s">
        <v>11</v>
      </c>
      <c r="C20" s="6" t="s">
        <v>12</v>
      </c>
      <c r="D20" s="1">
        <f>D21+D22+D23+D24</f>
        <v>141100</v>
      </c>
      <c r="E20" s="1">
        <f>E21+E23+E24</f>
        <v>70560</v>
      </c>
      <c r="F20" s="1">
        <f t="shared" ref="F20:H20" si="4">F21+F22+F23+F24</f>
        <v>70560</v>
      </c>
      <c r="G20" s="20">
        <f t="shared" si="1"/>
        <v>50.007087172218291</v>
      </c>
      <c r="H20" s="1">
        <f t="shared" si="4"/>
        <v>1120560</v>
      </c>
      <c r="I20" s="35">
        <v>50.68</v>
      </c>
      <c r="J20" s="36">
        <f t="shared" si="2"/>
        <v>-1050000</v>
      </c>
    </row>
    <row r="21" spans="1:10" ht="60">
      <c r="A21" s="27" t="s">
        <v>57</v>
      </c>
      <c r="B21" s="4" t="s">
        <v>39</v>
      </c>
      <c r="C21" s="4"/>
      <c r="D21" s="21">
        <v>141100</v>
      </c>
      <c r="E21" s="21">
        <v>70560</v>
      </c>
      <c r="F21" s="21">
        <v>70560</v>
      </c>
      <c r="G21" s="2">
        <f t="shared" si="1"/>
        <v>50.007087172218291</v>
      </c>
      <c r="H21" s="21">
        <v>70560</v>
      </c>
      <c r="I21" s="37">
        <v>50.01</v>
      </c>
      <c r="J21" s="38">
        <f t="shared" si="2"/>
        <v>0</v>
      </c>
    </row>
    <row r="22" spans="1:10" ht="60">
      <c r="A22" s="27" t="s">
        <v>58</v>
      </c>
      <c r="B22" s="26" t="s">
        <v>40</v>
      </c>
      <c r="C22" s="4"/>
      <c r="D22" s="21">
        <v>0</v>
      </c>
      <c r="E22" s="21">
        <v>0</v>
      </c>
      <c r="F22" s="21">
        <v>0</v>
      </c>
      <c r="G22" s="2" t="e">
        <f t="shared" si="1"/>
        <v>#DIV/0!</v>
      </c>
      <c r="H22" s="21">
        <v>0</v>
      </c>
      <c r="I22" s="21">
        <v>0</v>
      </c>
      <c r="J22" s="38">
        <f t="shared" si="2"/>
        <v>0</v>
      </c>
    </row>
    <row r="23" spans="1:10" ht="75">
      <c r="A23" s="27" t="s">
        <v>59</v>
      </c>
      <c r="B23" s="26" t="s">
        <v>41</v>
      </c>
      <c r="C23" s="4"/>
      <c r="D23" s="21">
        <v>0</v>
      </c>
      <c r="E23" s="21">
        <v>0</v>
      </c>
      <c r="F23" s="21">
        <v>0</v>
      </c>
      <c r="G23" s="2" t="e">
        <f t="shared" si="1"/>
        <v>#DIV/0!</v>
      </c>
      <c r="H23" s="21">
        <v>1050000</v>
      </c>
      <c r="I23" s="38">
        <v>50.72</v>
      </c>
      <c r="J23" s="38">
        <f t="shared" si="2"/>
        <v>-1050000</v>
      </c>
    </row>
    <row r="24" spans="1:10" ht="75">
      <c r="A24" s="27" t="s">
        <v>101</v>
      </c>
      <c r="B24" s="23" t="s">
        <v>102</v>
      </c>
      <c r="C24" s="4"/>
      <c r="D24" s="21">
        <v>0</v>
      </c>
      <c r="E24" s="21">
        <v>0</v>
      </c>
      <c r="F24" s="21">
        <v>0</v>
      </c>
      <c r="G24" s="2" t="e">
        <f t="shared" si="1"/>
        <v>#DIV/0!</v>
      </c>
      <c r="H24" s="21">
        <v>0</v>
      </c>
      <c r="I24" s="21">
        <v>0</v>
      </c>
      <c r="J24" s="38">
        <f t="shared" si="2"/>
        <v>0</v>
      </c>
    </row>
    <row r="25" spans="1:10" s="9" customFormat="1" ht="42.75">
      <c r="A25" s="5" t="s">
        <v>13</v>
      </c>
      <c r="B25" s="6" t="s">
        <v>14</v>
      </c>
      <c r="C25" s="6" t="s">
        <v>15</v>
      </c>
      <c r="D25" s="20">
        <f>D26+D27+D28</f>
        <v>375000</v>
      </c>
      <c r="E25" s="20">
        <f t="shared" ref="E25:H25" si="5">E26+E27+E28</f>
        <v>24249</v>
      </c>
      <c r="F25" s="20">
        <f t="shared" si="5"/>
        <v>24249</v>
      </c>
      <c r="G25" s="20">
        <f t="shared" si="1"/>
        <v>6.4664000000000001</v>
      </c>
      <c r="H25" s="20">
        <f t="shared" si="5"/>
        <v>16199</v>
      </c>
      <c r="I25" s="1">
        <v>2.5499999999999998</v>
      </c>
      <c r="J25" s="36">
        <f t="shared" si="2"/>
        <v>8050</v>
      </c>
    </row>
    <row r="26" spans="1:10" ht="60">
      <c r="A26" s="27" t="s">
        <v>60</v>
      </c>
      <c r="B26" s="4" t="s">
        <v>42</v>
      </c>
      <c r="C26" s="4"/>
      <c r="D26" s="2">
        <v>125000</v>
      </c>
      <c r="E26" s="2">
        <v>24249</v>
      </c>
      <c r="F26" s="2">
        <v>24249</v>
      </c>
      <c r="G26" s="2">
        <f t="shared" si="1"/>
        <v>19.3992</v>
      </c>
      <c r="H26" s="2">
        <v>16199</v>
      </c>
      <c r="I26" s="2">
        <v>11.57</v>
      </c>
      <c r="J26" s="38">
        <f t="shared" si="2"/>
        <v>8050</v>
      </c>
    </row>
    <row r="27" spans="1:10" ht="45">
      <c r="A27" s="3" t="s">
        <v>61</v>
      </c>
      <c r="B27" s="4" t="s">
        <v>43</v>
      </c>
      <c r="C27" s="4"/>
      <c r="D27" s="2">
        <v>250000</v>
      </c>
      <c r="E27" s="2">
        <v>0</v>
      </c>
      <c r="F27" s="2">
        <v>0</v>
      </c>
      <c r="G27" s="2">
        <f t="shared" si="1"/>
        <v>0</v>
      </c>
      <c r="H27" s="2">
        <v>0</v>
      </c>
      <c r="I27" s="2">
        <v>0</v>
      </c>
      <c r="J27" s="38">
        <f t="shared" si="2"/>
        <v>0</v>
      </c>
    </row>
    <row r="28" spans="1:10" ht="45">
      <c r="A28" s="27" t="s">
        <v>62</v>
      </c>
      <c r="B28" s="4" t="s">
        <v>44</v>
      </c>
      <c r="C28" s="4"/>
      <c r="D28" s="2">
        <v>0</v>
      </c>
      <c r="E28" s="21">
        <v>0</v>
      </c>
      <c r="F28" s="21">
        <v>0</v>
      </c>
      <c r="G28" s="2" t="e">
        <f t="shared" si="1"/>
        <v>#DIV/0!</v>
      </c>
      <c r="H28" s="2">
        <v>0</v>
      </c>
      <c r="I28" s="2">
        <v>0</v>
      </c>
      <c r="J28" s="38">
        <f t="shared" si="2"/>
        <v>0</v>
      </c>
    </row>
    <row r="29" spans="1:10" s="9" customFormat="1" ht="71.25">
      <c r="A29" s="5" t="s">
        <v>16</v>
      </c>
      <c r="B29" s="8" t="s">
        <v>17</v>
      </c>
      <c r="C29" s="8" t="s">
        <v>18</v>
      </c>
      <c r="D29" s="20">
        <f>D30+D32+D31</f>
        <v>36131986.25</v>
      </c>
      <c r="E29" s="20">
        <f t="shared" ref="E29:H29" si="6">E30+E32+E31</f>
        <v>648865.6</v>
      </c>
      <c r="F29" s="20">
        <f t="shared" si="6"/>
        <v>608348.17000000004</v>
      </c>
      <c r="G29" s="20">
        <f t="shared" si="1"/>
        <v>1.683683165909541</v>
      </c>
      <c r="H29" s="20">
        <f t="shared" si="6"/>
        <v>500551.35</v>
      </c>
      <c r="I29" s="20">
        <v>1.81</v>
      </c>
      <c r="J29" s="36">
        <f t="shared" si="2"/>
        <v>107796.82000000007</v>
      </c>
    </row>
    <row r="30" spans="1:10" ht="75">
      <c r="A30" s="27" t="s">
        <v>63</v>
      </c>
      <c r="B30" s="4" t="s">
        <v>45</v>
      </c>
      <c r="C30" s="26"/>
      <c r="D30" s="2">
        <v>32452816.280000001</v>
      </c>
      <c r="E30" s="21">
        <v>648865.6</v>
      </c>
      <c r="F30" s="21">
        <v>608348.17000000004</v>
      </c>
      <c r="G30" s="2">
        <f t="shared" si="1"/>
        <v>1.8745620249140362</v>
      </c>
      <c r="H30" s="21">
        <v>500551.35</v>
      </c>
      <c r="I30" s="37">
        <v>1.94</v>
      </c>
      <c r="J30" s="38">
        <f t="shared" si="2"/>
        <v>107796.82000000007</v>
      </c>
    </row>
    <row r="31" spans="1:10" ht="60">
      <c r="A31" s="27" t="s">
        <v>109</v>
      </c>
      <c r="B31" s="26" t="s">
        <v>110</v>
      </c>
      <c r="C31" s="26"/>
      <c r="D31" s="2">
        <v>180381.64</v>
      </c>
      <c r="E31" s="21">
        <v>0</v>
      </c>
      <c r="F31" s="21">
        <v>0</v>
      </c>
      <c r="G31" s="2">
        <f t="shared" si="1"/>
        <v>0</v>
      </c>
      <c r="H31" s="21">
        <v>0</v>
      </c>
      <c r="I31" s="21">
        <v>0</v>
      </c>
      <c r="J31" s="38">
        <f t="shared" si="2"/>
        <v>0</v>
      </c>
    </row>
    <row r="32" spans="1:10" ht="105">
      <c r="A32" s="27" t="s">
        <v>112</v>
      </c>
      <c r="B32" s="26" t="s">
        <v>111</v>
      </c>
      <c r="C32" s="26"/>
      <c r="D32" s="2">
        <v>3498788.33</v>
      </c>
      <c r="E32" s="21">
        <v>0</v>
      </c>
      <c r="F32" s="21">
        <v>0</v>
      </c>
      <c r="G32" s="2">
        <f t="shared" si="1"/>
        <v>0</v>
      </c>
      <c r="H32" s="38">
        <v>0</v>
      </c>
      <c r="I32" s="38">
        <v>0</v>
      </c>
      <c r="J32" s="38">
        <f t="shared" si="2"/>
        <v>0</v>
      </c>
    </row>
    <row r="33" spans="1:10" s="9" customFormat="1" ht="42.75">
      <c r="A33" s="5" t="s">
        <v>19</v>
      </c>
      <c r="B33" s="6" t="s">
        <v>20</v>
      </c>
      <c r="C33" s="6" t="s">
        <v>21</v>
      </c>
      <c r="D33" s="20">
        <f>D34+D35+D36</f>
        <v>21944003.170000002</v>
      </c>
      <c r="E33" s="20">
        <f t="shared" ref="E33:H33" si="7">E34+E35+E36</f>
        <v>3651332.33</v>
      </c>
      <c r="F33" s="20">
        <f t="shared" si="7"/>
        <v>3651332.33</v>
      </c>
      <c r="G33" s="20">
        <f t="shared" si="1"/>
        <v>16.639317364808782</v>
      </c>
      <c r="H33" s="20">
        <f t="shared" si="7"/>
        <v>2905066.75</v>
      </c>
      <c r="I33" s="36">
        <v>10.59</v>
      </c>
      <c r="J33" s="36">
        <f t="shared" si="2"/>
        <v>746265.58000000007</v>
      </c>
    </row>
    <row r="34" spans="1:10" ht="120" hidden="1" customHeight="1">
      <c r="A34" s="27" t="s">
        <v>64</v>
      </c>
      <c r="B34" s="4" t="s">
        <v>46</v>
      </c>
      <c r="C34" s="4"/>
      <c r="D34" s="2"/>
      <c r="E34" s="2"/>
      <c r="F34" s="2"/>
      <c r="G34" s="20" t="e">
        <f t="shared" si="1"/>
        <v>#DIV/0!</v>
      </c>
      <c r="H34" s="38">
        <v>0</v>
      </c>
      <c r="I34" s="38">
        <v>0</v>
      </c>
      <c r="J34" s="38">
        <f t="shared" si="2"/>
        <v>0</v>
      </c>
    </row>
    <row r="35" spans="1:10" ht="75">
      <c r="A35" s="27" t="s">
        <v>65</v>
      </c>
      <c r="B35" s="4" t="s">
        <v>47</v>
      </c>
      <c r="C35" s="4"/>
      <c r="D35" s="2">
        <v>21944003.170000002</v>
      </c>
      <c r="E35" s="2">
        <v>3651332.33</v>
      </c>
      <c r="F35" s="2">
        <v>3651332.33</v>
      </c>
      <c r="G35" s="2">
        <f t="shared" si="1"/>
        <v>16.639317364808782</v>
      </c>
      <c r="H35" s="2">
        <v>2905066.75</v>
      </c>
      <c r="I35" s="37">
        <v>10.59</v>
      </c>
      <c r="J35" s="38">
        <f>F35-H35</f>
        <v>746265.58000000007</v>
      </c>
    </row>
    <row r="36" spans="1:10" ht="60" hidden="1" customHeight="1">
      <c r="A36" s="3" t="s">
        <v>67</v>
      </c>
      <c r="B36" s="4" t="s">
        <v>66</v>
      </c>
      <c r="C36" s="4"/>
      <c r="D36" s="2">
        <v>0</v>
      </c>
      <c r="E36" s="2"/>
      <c r="F36" s="2"/>
      <c r="G36" s="20" t="e">
        <f t="shared" si="1"/>
        <v>#DIV/0!</v>
      </c>
      <c r="H36" s="38">
        <v>0</v>
      </c>
      <c r="I36" s="38">
        <v>0</v>
      </c>
      <c r="J36" s="38">
        <f t="shared" si="2"/>
        <v>0</v>
      </c>
    </row>
    <row r="37" spans="1:10" s="9" customFormat="1" ht="71.25">
      <c r="A37" s="5" t="s">
        <v>22</v>
      </c>
      <c r="B37" s="6" t="s">
        <v>23</v>
      </c>
      <c r="C37" s="7" t="s">
        <v>26</v>
      </c>
      <c r="D37" s="1">
        <f>D38+D39+D40+D41</f>
        <v>4824608</v>
      </c>
      <c r="E37" s="1">
        <f>E38+E39+E40+E41</f>
        <v>1889727.4</v>
      </c>
      <c r="F37" s="1">
        <f t="shared" ref="F37:H37" si="8">F38+F39+F40+F41</f>
        <v>1713046.36</v>
      </c>
      <c r="G37" s="20">
        <f t="shared" si="1"/>
        <v>35.506436170565571</v>
      </c>
      <c r="H37" s="1">
        <f>H38+H41</f>
        <v>1863544.74</v>
      </c>
      <c r="I37" s="36">
        <v>40.42</v>
      </c>
      <c r="J37" s="36">
        <f t="shared" si="2"/>
        <v>-150498.37999999989</v>
      </c>
    </row>
    <row r="38" spans="1:10" ht="60">
      <c r="A38" s="3" t="s">
        <v>52</v>
      </c>
      <c r="B38" s="4" t="s">
        <v>48</v>
      </c>
      <c r="C38" s="4"/>
      <c r="D38" s="21">
        <v>4524608</v>
      </c>
      <c r="E38" s="21">
        <v>1889727.4</v>
      </c>
      <c r="F38" s="21">
        <v>1713046.36</v>
      </c>
      <c r="G38" s="2">
        <f t="shared" si="1"/>
        <v>37.860657984072873</v>
      </c>
      <c r="H38" s="21">
        <v>1863544.74</v>
      </c>
      <c r="I38" s="38">
        <v>46.47</v>
      </c>
      <c r="J38" s="38">
        <f t="shared" si="2"/>
        <v>-150498.37999999989</v>
      </c>
    </row>
    <row r="39" spans="1:10" ht="60" hidden="1" customHeight="1">
      <c r="A39" s="27" t="s">
        <v>53</v>
      </c>
      <c r="B39" s="4" t="s">
        <v>49</v>
      </c>
      <c r="C39" s="4"/>
      <c r="D39" s="22"/>
      <c r="E39" s="22"/>
      <c r="F39" s="22"/>
      <c r="G39" s="2" t="e">
        <f>F39/D39*100</f>
        <v>#DIV/0!</v>
      </c>
      <c r="H39" s="1">
        <f t="shared" ref="H39:J39" si="9">H40+H41+H42+H43</f>
        <v>31384219.009999998</v>
      </c>
      <c r="I39" s="35">
        <v>18.829999999999998</v>
      </c>
      <c r="J39" s="36">
        <f t="shared" si="2"/>
        <v>-31384219.009999998</v>
      </c>
    </row>
    <row r="40" spans="1:10" ht="45" hidden="1" customHeight="1">
      <c r="A40" s="27" t="s">
        <v>54</v>
      </c>
      <c r="B40" s="4" t="s">
        <v>50</v>
      </c>
      <c r="C40" s="4"/>
      <c r="D40" s="21"/>
      <c r="E40" s="21"/>
      <c r="F40" s="21"/>
      <c r="G40" s="2" t="e">
        <f>F40/D40*100</f>
        <v>#DIV/0!</v>
      </c>
      <c r="H40" s="21">
        <v>867930.28</v>
      </c>
      <c r="I40" s="37">
        <v>21.64</v>
      </c>
      <c r="J40" s="38">
        <f t="shared" si="2"/>
        <v>-867930.28</v>
      </c>
    </row>
    <row r="41" spans="1:10" ht="60">
      <c r="A41" s="27" t="s">
        <v>55</v>
      </c>
      <c r="B41" s="4" t="s">
        <v>51</v>
      </c>
      <c r="C41" s="4"/>
      <c r="D41" s="21">
        <v>300000</v>
      </c>
      <c r="E41" s="21">
        <v>0</v>
      </c>
      <c r="F41" s="21">
        <v>0</v>
      </c>
      <c r="G41" s="2">
        <f t="shared" si="1"/>
        <v>0</v>
      </c>
      <c r="H41" s="22">
        <v>0</v>
      </c>
      <c r="I41" s="22">
        <v>0</v>
      </c>
      <c r="J41" s="38">
        <f t="shared" si="2"/>
        <v>0</v>
      </c>
    </row>
    <row r="42" spans="1:10" s="9" customFormat="1" ht="50.25" customHeight="1">
      <c r="A42" s="5" t="s">
        <v>68</v>
      </c>
      <c r="B42" s="6" t="s">
        <v>69</v>
      </c>
      <c r="C42" s="6" t="s">
        <v>76</v>
      </c>
      <c r="D42" s="1">
        <f>D43+D44+D45</f>
        <v>44158383.770000003</v>
      </c>
      <c r="E42" s="1">
        <f t="shared" ref="E42:F42" si="10">E43+E44+E45</f>
        <v>19883353.009999998</v>
      </c>
      <c r="F42" s="1">
        <f t="shared" si="10"/>
        <v>19531122.449999999</v>
      </c>
      <c r="G42" s="20">
        <f t="shared" si="1"/>
        <v>44.229704039278964</v>
      </c>
      <c r="H42" s="1">
        <f>H43+H44+H45</f>
        <v>18532096.369999997</v>
      </c>
      <c r="I42" s="1">
        <v>46.08</v>
      </c>
      <c r="J42" s="36">
        <f t="shared" si="2"/>
        <v>999026.08000000194</v>
      </c>
    </row>
    <row r="43" spans="1:10" ht="60">
      <c r="A43" s="11" t="s">
        <v>74</v>
      </c>
      <c r="B43" s="4" t="s">
        <v>70</v>
      </c>
      <c r="C43" s="6"/>
      <c r="D43" s="21">
        <v>27422573.350000001</v>
      </c>
      <c r="E43" s="21">
        <v>12949378.26</v>
      </c>
      <c r="F43" s="21">
        <v>12655154.5</v>
      </c>
      <c r="G43" s="2">
        <f t="shared" si="1"/>
        <v>46.148675904626579</v>
      </c>
      <c r="H43" s="21">
        <v>11984192.359999999</v>
      </c>
      <c r="I43" s="21">
        <v>45.64</v>
      </c>
      <c r="J43" s="38">
        <f t="shared" si="2"/>
        <v>670962.1400000006</v>
      </c>
    </row>
    <row r="44" spans="1:10" ht="105">
      <c r="A44" s="13" t="s">
        <v>75</v>
      </c>
      <c r="B44" s="14" t="s">
        <v>71</v>
      </c>
      <c r="C44" s="6"/>
      <c r="D44" s="21">
        <v>13780037.42</v>
      </c>
      <c r="E44" s="21">
        <v>5456088.25</v>
      </c>
      <c r="F44" s="21">
        <v>5398081.4500000002</v>
      </c>
      <c r="G44" s="2">
        <f t="shared" si="1"/>
        <v>39.173198776407972</v>
      </c>
      <c r="H44" s="21">
        <v>5067789.51</v>
      </c>
      <c r="I44" s="37">
        <v>46.07</v>
      </c>
      <c r="J44" s="38">
        <f t="shared" si="2"/>
        <v>330291.94000000041</v>
      </c>
    </row>
    <row r="45" spans="1:10" ht="150">
      <c r="A45" s="13" t="s">
        <v>90</v>
      </c>
      <c r="B45" s="14" t="s">
        <v>81</v>
      </c>
      <c r="C45" s="12"/>
      <c r="D45" s="21">
        <v>2955773</v>
      </c>
      <c r="E45" s="21">
        <v>1477886.5</v>
      </c>
      <c r="F45" s="21">
        <v>1477886.5</v>
      </c>
      <c r="G45" s="2">
        <f t="shared" si="1"/>
        <v>50</v>
      </c>
      <c r="H45" s="21">
        <v>1480114.5</v>
      </c>
      <c r="I45" s="37">
        <v>50</v>
      </c>
      <c r="J45" s="38">
        <f t="shared" si="2"/>
        <v>-2228</v>
      </c>
    </row>
    <row r="46" spans="1:10" s="9" customFormat="1" ht="78.75">
      <c r="A46" s="5" t="s">
        <v>73</v>
      </c>
      <c r="B46" s="15" t="s">
        <v>72</v>
      </c>
      <c r="C46" s="12" t="s">
        <v>76</v>
      </c>
      <c r="D46" s="1">
        <v>2520500</v>
      </c>
      <c r="E46" s="1">
        <v>646972.61</v>
      </c>
      <c r="F46" s="1">
        <v>623893.53</v>
      </c>
      <c r="G46" s="20">
        <f t="shared" si="1"/>
        <v>24.752768498313831</v>
      </c>
      <c r="H46" s="1">
        <v>788987.07</v>
      </c>
      <c r="I46" s="35">
        <v>25.56</v>
      </c>
      <c r="J46" s="36">
        <f t="shared" si="2"/>
        <v>-165093.53999999992</v>
      </c>
    </row>
    <row r="47" spans="1:10" s="9" customFormat="1" ht="47.25">
      <c r="A47" s="5" t="s">
        <v>79</v>
      </c>
      <c r="B47" s="15" t="s">
        <v>80</v>
      </c>
      <c r="C47" s="12"/>
      <c r="D47" s="1">
        <v>88350</v>
      </c>
      <c r="E47" s="1">
        <v>2950</v>
      </c>
      <c r="F47" s="1">
        <v>2950</v>
      </c>
      <c r="G47" s="20">
        <f t="shared" si="1"/>
        <v>3.3389926428975669</v>
      </c>
      <c r="H47" s="1">
        <v>0</v>
      </c>
      <c r="I47" s="1">
        <v>0</v>
      </c>
      <c r="J47" s="36">
        <f t="shared" si="2"/>
        <v>2950</v>
      </c>
    </row>
    <row r="48" spans="1:10" s="9" customFormat="1" ht="31.5">
      <c r="A48" s="5" t="s">
        <v>86</v>
      </c>
      <c r="B48" s="25" t="s">
        <v>89</v>
      </c>
      <c r="C48" s="12"/>
      <c r="D48" s="1">
        <f>D49+D50+D51</f>
        <v>73600</v>
      </c>
      <c r="E48" s="1">
        <f t="shared" ref="E48:F48" si="11">E49+E50+E51</f>
        <v>0</v>
      </c>
      <c r="F48" s="1">
        <f t="shared" si="11"/>
        <v>0</v>
      </c>
      <c r="G48" s="20">
        <f t="shared" si="1"/>
        <v>0</v>
      </c>
      <c r="H48" s="1">
        <f>H49+H50</f>
        <v>0</v>
      </c>
      <c r="I48" s="1">
        <f>I49+I50</f>
        <v>29.12</v>
      </c>
      <c r="J48" s="36">
        <f t="shared" si="2"/>
        <v>0</v>
      </c>
    </row>
    <row r="49" spans="1:10" s="9" customFormat="1" ht="60">
      <c r="A49" s="3" t="s">
        <v>91</v>
      </c>
      <c r="B49" s="26" t="s">
        <v>92</v>
      </c>
      <c r="C49" s="12"/>
      <c r="D49" s="21">
        <v>50000</v>
      </c>
      <c r="E49" s="21">
        <v>0</v>
      </c>
      <c r="F49" s="21">
        <v>0</v>
      </c>
      <c r="G49" s="2">
        <f t="shared" si="1"/>
        <v>0</v>
      </c>
      <c r="H49" s="21">
        <v>0</v>
      </c>
      <c r="I49" s="21">
        <v>0</v>
      </c>
      <c r="J49" s="38">
        <f t="shared" si="2"/>
        <v>0</v>
      </c>
    </row>
    <row r="50" spans="1:10" s="9" customFormat="1" ht="60">
      <c r="A50" s="27" t="s">
        <v>93</v>
      </c>
      <c r="B50" s="26" t="s">
        <v>66</v>
      </c>
      <c r="C50" s="12"/>
      <c r="D50" s="21">
        <v>23600</v>
      </c>
      <c r="E50" s="21">
        <v>0</v>
      </c>
      <c r="F50" s="21">
        <v>0</v>
      </c>
      <c r="G50" s="2">
        <f t="shared" si="1"/>
        <v>0</v>
      </c>
      <c r="H50" s="21">
        <v>0</v>
      </c>
      <c r="I50" s="21">
        <f t="shared" ref="H50:J50" si="12">I51+I52+I53</f>
        <v>29.12</v>
      </c>
      <c r="J50" s="38">
        <f t="shared" si="2"/>
        <v>0</v>
      </c>
    </row>
    <row r="51" spans="1:10" s="9" customFormat="1" ht="75" hidden="1" customHeight="1">
      <c r="A51" s="27" t="s">
        <v>94</v>
      </c>
      <c r="B51" s="26" t="s">
        <v>95</v>
      </c>
      <c r="C51" s="12"/>
      <c r="D51" s="21"/>
      <c r="E51" s="21"/>
      <c r="F51" s="21"/>
      <c r="G51" s="20" t="e">
        <f t="shared" si="1"/>
        <v>#DIV/0!</v>
      </c>
      <c r="H51" s="21">
        <v>0</v>
      </c>
      <c r="I51" s="21">
        <v>0</v>
      </c>
      <c r="J51" s="38">
        <f t="shared" si="2"/>
        <v>0</v>
      </c>
    </row>
    <row r="52" spans="1:10" s="9" customFormat="1" ht="99.75">
      <c r="A52" s="5" t="s">
        <v>97</v>
      </c>
      <c r="B52" s="8" t="s">
        <v>98</v>
      </c>
      <c r="C52" s="12"/>
      <c r="D52" s="1">
        <v>1664421</v>
      </c>
      <c r="E52" s="1">
        <v>561718.89</v>
      </c>
      <c r="F52" s="1">
        <v>534878.89</v>
      </c>
      <c r="G52" s="20">
        <f t="shared" si="1"/>
        <v>32.136033491526483</v>
      </c>
      <c r="H52" s="1">
        <v>315075.98</v>
      </c>
      <c r="I52" s="1">
        <v>29.12</v>
      </c>
      <c r="J52" s="36">
        <f t="shared" si="2"/>
        <v>219802.91000000003</v>
      </c>
    </row>
    <row r="53" spans="1:10" s="9" customFormat="1" ht="42.75">
      <c r="A53" s="5" t="s">
        <v>99</v>
      </c>
      <c r="B53" s="8" t="s">
        <v>100</v>
      </c>
      <c r="C53" s="12"/>
      <c r="D53" s="1">
        <v>389275923.74000001</v>
      </c>
      <c r="E53" s="1">
        <v>180850192.75999999</v>
      </c>
      <c r="F53" s="1">
        <v>180850192.75999999</v>
      </c>
      <c r="G53" s="20">
        <f t="shared" si="1"/>
        <v>46.458098672650259</v>
      </c>
      <c r="H53" s="1">
        <v>0</v>
      </c>
      <c r="I53" s="1">
        <v>0</v>
      </c>
      <c r="J53" s="36">
        <f t="shared" si="2"/>
        <v>180850192.75999999</v>
      </c>
    </row>
    <row r="54" spans="1:10" s="9" customFormat="1" ht="57">
      <c r="A54" s="5" t="s">
        <v>103</v>
      </c>
      <c r="B54" s="8" t="s">
        <v>104</v>
      </c>
      <c r="C54" s="12"/>
      <c r="D54" s="1">
        <f>D55+D56</f>
        <v>184400</v>
      </c>
      <c r="E54" s="1">
        <f t="shared" ref="E54:F54" si="13">E55+E56</f>
        <v>0</v>
      </c>
      <c r="F54" s="1">
        <f t="shared" si="13"/>
        <v>0</v>
      </c>
      <c r="G54" s="20">
        <f t="shared" si="1"/>
        <v>0</v>
      </c>
      <c r="H54" s="1">
        <f>H55+H56</f>
        <v>1899</v>
      </c>
      <c r="I54" s="35">
        <v>1.57</v>
      </c>
      <c r="J54" s="36">
        <f t="shared" si="2"/>
        <v>-1899</v>
      </c>
    </row>
    <row r="55" spans="1:10" s="9" customFormat="1" ht="60">
      <c r="A55" s="11" t="s">
        <v>105</v>
      </c>
      <c r="B55" s="26" t="s">
        <v>107</v>
      </c>
      <c r="C55" s="12"/>
      <c r="D55" s="21">
        <v>178400</v>
      </c>
      <c r="E55" s="21">
        <v>0</v>
      </c>
      <c r="F55" s="21">
        <v>0</v>
      </c>
      <c r="G55" s="2">
        <f t="shared" si="1"/>
        <v>0</v>
      </c>
      <c r="H55" s="21">
        <v>0</v>
      </c>
      <c r="I55" s="21">
        <v>0</v>
      </c>
      <c r="J55" s="38">
        <f t="shared" si="2"/>
        <v>0</v>
      </c>
    </row>
    <row r="56" spans="1:10" s="9" customFormat="1" ht="75">
      <c r="A56" s="13" t="s">
        <v>106</v>
      </c>
      <c r="B56" s="26" t="s">
        <v>108</v>
      </c>
      <c r="C56" s="12"/>
      <c r="D56" s="21">
        <v>6000</v>
      </c>
      <c r="E56" s="21">
        <v>0</v>
      </c>
      <c r="F56" s="21">
        <v>0</v>
      </c>
      <c r="G56" s="2">
        <f t="shared" si="1"/>
        <v>0</v>
      </c>
      <c r="H56" s="21">
        <v>1899</v>
      </c>
      <c r="I56" s="37">
        <v>9.99</v>
      </c>
      <c r="J56" s="38">
        <f t="shared" si="2"/>
        <v>-1899</v>
      </c>
    </row>
    <row r="57" spans="1:10">
      <c r="A57" s="5"/>
      <c r="B57" s="6" t="s">
        <v>24</v>
      </c>
      <c r="C57" s="6"/>
      <c r="D57" s="1">
        <f>D7+D15+D16+D20+D29+D25+D33+D37+D42+D46+D47+D48+D52+D53+D54</f>
        <v>764325206.93000007</v>
      </c>
      <c r="E57" s="1">
        <f>E7+E15+E16+E20+E29+E25+E33+E37+E42+E46+E47+E48+E52+E53+E54</f>
        <v>344586376.30000001</v>
      </c>
      <c r="F57" s="1">
        <f>F7+F15+F16+F20+F29+F25+F33+F37+F42+F46+F47+F48+F52+F53+F54</f>
        <v>325085943.45999998</v>
      </c>
      <c r="G57" s="20">
        <f>F57/D57*100</f>
        <v>42.532411663582963</v>
      </c>
      <c r="H57" s="1">
        <f>H7+H15+H16+H29+H20+H33+H37+H42+H46+H47+H48+H52+H53+H54+H25</f>
        <v>132851126.80999996</v>
      </c>
      <c r="I57" s="1">
        <v>25.13</v>
      </c>
      <c r="J57" s="1">
        <f>J7+J15+J16+J29+J20+J33+J37+J42+J46+J47+J48+J52+J53+J54+J25</f>
        <v>192234816.65000001</v>
      </c>
    </row>
    <row r="58" spans="1:10">
      <c r="H58" s="40"/>
      <c r="I58" s="41"/>
      <c r="J58" s="42"/>
    </row>
    <row r="59" spans="1:10">
      <c r="H59" s="43"/>
      <c r="I59" s="44"/>
      <c r="J59" s="45"/>
    </row>
    <row r="60" spans="1:10">
      <c r="A60" s="17" t="s">
        <v>82</v>
      </c>
      <c r="F60" t="s">
        <v>77</v>
      </c>
    </row>
  </sheetData>
  <mergeCells count="11">
    <mergeCell ref="I5:I6"/>
    <mergeCell ref="J5:J6"/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2022-10-20T13:20:05Z</dcterms:modified>
</cp:coreProperties>
</file>