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а 01.04.2022" sheetId="48" r:id="rId1"/>
  </sheets>
  <calcPr calcId="124519"/>
</workbook>
</file>

<file path=xl/calcChain.xml><?xml version="1.0" encoding="utf-8"?>
<calcChain xmlns="http://schemas.openxmlformats.org/spreadsheetml/2006/main">
  <c r="H7" i="48"/>
  <c r="H58" s="1"/>
  <c r="G12"/>
  <c r="G13"/>
  <c r="H20"/>
  <c r="J57"/>
  <c r="J56"/>
  <c r="H55"/>
  <c r="J55" s="1"/>
  <c r="J54"/>
  <c r="J53"/>
  <c r="J52"/>
  <c r="J51"/>
  <c r="J50"/>
  <c r="I49"/>
  <c r="H49"/>
  <c r="J49" s="1"/>
  <c r="J48"/>
  <c r="J47"/>
  <c r="J46"/>
  <c r="J45"/>
  <c r="J44"/>
  <c r="H43"/>
  <c r="J43" s="1"/>
  <c r="J42"/>
  <c r="J41"/>
  <c r="J40"/>
  <c r="J39"/>
  <c r="H38"/>
  <c r="J38" s="1"/>
  <c r="J37"/>
  <c r="J36"/>
  <c r="J35"/>
  <c r="H34"/>
  <c r="J34" s="1"/>
  <c r="J33"/>
  <c r="J32"/>
  <c r="J31"/>
  <c r="J30"/>
  <c r="H29"/>
  <c r="J29" s="1"/>
  <c r="J28"/>
  <c r="J27"/>
  <c r="J26"/>
  <c r="H25"/>
  <c r="J25" s="1"/>
  <c r="J24"/>
  <c r="J23"/>
  <c r="J22"/>
  <c r="J21"/>
  <c r="J19"/>
  <c r="J18"/>
  <c r="J17"/>
  <c r="H16"/>
  <c r="J16" s="1"/>
  <c r="J15"/>
  <c r="J14"/>
  <c r="J12"/>
  <c r="J11"/>
  <c r="J10"/>
  <c r="J9"/>
  <c r="J8"/>
  <c r="G33"/>
  <c r="E29"/>
  <c r="F29"/>
  <c r="D29"/>
  <c r="G31"/>
  <c r="G32"/>
  <c r="J7" l="1"/>
  <c r="G29"/>
  <c r="G57" l="1"/>
  <c r="G56"/>
  <c r="G55"/>
  <c r="F55"/>
  <c r="E55"/>
  <c r="D55"/>
  <c r="G54"/>
  <c r="G53"/>
  <c r="G52"/>
  <c r="G51"/>
  <c r="G50"/>
  <c r="G49"/>
  <c r="F49"/>
  <c r="E49"/>
  <c r="D49"/>
  <c r="G48"/>
  <c r="G47"/>
  <c r="G46"/>
  <c r="G45"/>
  <c r="G44"/>
  <c r="F43"/>
  <c r="G43" s="1"/>
  <c r="E43"/>
  <c r="D43"/>
  <c r="G42"/>
  <c r="G41"/>
  <c r="G40"/>
  <c r="G39"/>
  <c r="F38"/>
  <c r="G38" s="1"/>
  <c r="E38"/>
  <c r="D38"/>
  <c r="G37"/>
  <c r="G36"/>
  <c r="G35"/>
  <c r="F34"/>
  <c r="G34" s="1"/>
  <c r="E34"/>
  <c r="D34"/>
  <c r="G30"/>
  <c r="G28"/>
  <c r="G27"/>
  <c r="G26"/>
  <c r="F25"/>
  <c r="G25" s="1"/>
  <c r="E25"/>
  <c r="D25"/>
  <c r="G24"/>
  <c r="G23"/>
  <c r="G22"/>
  <c r="G21"/>
  <c r="F20"/>
  <c r="E20"/>
  <c r="D20"/>
  <c r="G19"/>
  <c r="G18"/>
  <c r="G17"/>
  <c r="F16"/>
  <c r="E16"/>
  <c r="D16"/>
  <c r="G15"/>
  <c r="G14"/>
  <c r="G11"/>
  <c r="G10"/>
  <c r="G9"/>
  <c r="G8"/>
  <c r="F7"/>
  <c r="E7"/>
  <c r="D7"/>
  <c r="D58" s="1"/>
  <c r="G20" l="1"/>
  <c r="J20"/>
  <c r="F58"/>
  <c r="E58"/>
  <c r="G16"/>
  <c r="G7"/>
  <c r="G58" l="1"/>
  <c r="J58"/>
</calcChain>
</file>

<file path=xl/sharedStrings.xml><?xml version="1.0" encoding="utf-8"?>
<sst xmlns="http://schemas.openxmlformats.org/spreadsheetml/2006/main" count="129" uniqueCount="123">
  <si>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</si>
  <si>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</si>
  <si>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</si>
  <si>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</si>
  <si>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</si>
  <si>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 xml:space="preserve">Развитие физической культуры и спорта в  Заволжском муниципальном районе </t>
  </si>
  <si>
    <t>Постановление от 05.11.2013 №1107-п</t>
  </si>
  <si>
    <t>3.</t>
  </si>
  <si>
    <t xml:space="preserve">Развитие культуры и повышение эффективности реализации молодежной политики в Заволжском муниципальном районе 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</si>
  <si>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</si>
  <si>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</si>
  <si>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</si>
  <si>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</si>
  <si>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</si>
  <si>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</si>
  <si>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</si>
  <si>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</si>
  <si>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Обеспечение качественным  жильем  и услугами жилищно-коммунального хозяйства населения  Заволжского муниципального района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</si>
  <si>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</si>
  <si>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</si>
  <si>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</si>
  <si>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</si>
  <si>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</si>
  <si>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Долгосрочная сбалансированность и устойчивость бюджетной системы Заволжского муниципального района</t>
  </si>
  <si>
    <t>ИТОГО</t>
  </si>
  <si>
    <t>Наименование  муниципальной программы</t>
  </si>
  <si>
    <t>Постановление  от 14.10.2013 №1020-п</t>
  </si>
  <si>
    <t>1.1.</t>
  </si>
  <si>
    <t>1.2.</t>
  </si>
  <si>
    <t>1.3.</t>
  </si>
  <si>
    <t>1.4.</t>
  </si>
  <si>
    <t>1.5.</t>
  </si>
  <si>
    <t>1.6.</t>
  </si>
  <si>
    <t xml:space="preserve">Предоставление дополнительного образования детям в Заволжском муниципальном районе </t>
  </si>
  <si>
    <t xml:space="preserve">Организация отдыха, оздоровления и занятости детей и подростков в Заволжском муниципальном районе  </t>
  </si>
  <si>
    <t xml:space="preserve">Поддержка молодых специалистов сферы образования в Заволжском муниципальном районе </t>
  </si>
  <si>
    <t xml:space="preserve">Обеспечение деятельности органа управления образованием и образовательных учреждений Заволжского муниципального района </t>
  </si>
  <si>
    <r>
      <t xml:space="preserve">Предоставление дошкольного образования и воспитания  </t>
    </r>
    <r>
      <rPr>
        <sz val="11"/>
        <color rgb="FF000000"/>
        <rFont val="Times New Roman"/>
        <family val="1"/>
        <charset val="204"/>
      </rPr>
      <t xml:space="preserve">в Заволжском муниципальном районе </t>
    </r>
  </si>
  <si>
    <t xml:space="preserve">
Предоставление
дополнительного образования детям  в сфере культуры и искусства в Заволжском муниципальном районе 
</t>
  </si>
  <si>
    <t xml:space="preserve">Повышение качества жизни граждан пожилого возраста в Заволжском муниципальном районе </t>
  </si>
  <si>
    <t xml:space="preserve">Поддержка молодых специалистов здравоохранения в Заволжском мунципальном районе 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</si>
  <si>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</si>
  <si>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 xml:space="preserve">Развитие субъектов малого и среднего предпринимательства в Заволжском мунципальном районе </t>
  </si>
  <si>
    <t>Развитие сельскохозяйственного производства в Заволжском муниципальном районе</t>
  </si>
  <si>
    <t>Устойчивое развитие сельских территорий Заволжского муниципального района</t>
  </si>
  <si>
    <t>Выравнивание обеспеченности населения Заволжского муниципального района  объектами социальной и инженерной инфраструктуры</t>
  </si>
  <si>
    <t xml:space="preserve">Развитие автомобильных дорог общего пользования местного значения Заволжского муниципального района до сельских населенных пунктов, не обеспеченных круглогодичной транспортной связью </t>
  </si>
  <si>
    <t xml:space="preserve">Капитальный ремонт, ремонт и содержание автомобильных дорог общего  пользования местного значения Заволжского муниципального района </t>
  </si>
  <si>
    <t>Организация управления муниципальными финансами Заволжского муниципального района</t>
  </si>
  <si>
    <t xml:space="preserve">Повышение качества управления муниципальными финансами Заволжского муниципального района </t>
  </si>
  <si>
    <t xml:space="preserve">Управление муниципальным долгом Заволжского муниципального района </t>
  </si>
  <si>
    <t>Обеспечение  финансирования непредвиденных расходов бюджета  Заволжского муниципального района</t>
  </si>
  <si>
    <t>10.1.</t>
  </si>
  <si>
    <t>10.2.</t>
  </si>
  <si>
    <t>10.3.</t>
  </si>
  <si>
    <t>10.4.</t>
  </si>
  <si>
    <t>3.1.</t>
  </si>
  <si>
    <t>4.1.</t>
  </si>
  <si>
    <t>4.2.</t>
  </si>
  <si>
    <t>4.3.</t>
  </si>
  <si>
    <t>5.1.</t>
  </si>
  <si>
    <t>5.2.</t>
  </si>
  <si>
    <t>5.3.</t>
  </si>
  <si>
    <t>6.1.</t>
  </si>
  <si>
    <t>7.1.</t>
  </si>
  <si>
    <t>7.2.</t>
  </si>
  <si>
    <t>Повышение безопасности дорожного движения в Заволжском муниципальном районе</t>
  </si>
  <si>
    <t>7.3.</t>
  </si>
  <si>
    <t>11.</t>
  </si>
  <si>
    <t xml:space="preserve">Совершенствование местного самоуправления Заволжского муниципального района
</t>
  </si>
  <si>
    <t>Подпрограмма "Обеспечение деятельности администрации Заволжского муниципального района"</t>
  </si>
  <si>
    <t>Обеспечение деятельности Муниципального учреждения «Управление по материально-техническому обеспечению деятельности органов местного самоуправления Заволжского муниципального района</t>
  </si>
  <si>
    <t>Управление муниципальным имуществом Заволжского муниципального района Ивановской области</t>
  </si>
  <si>
    <t>12.</t>
  </si>
  <si>
    <t>11.1</t>
  </si>
  <si>
    <t>11.2</t>
  </si>
  <si>
    <t>постановление от 27.10.2014 №868-п</t>
  </si>
  <si>
    <t xml:space="preserve">Предоставление общедоступного и бесплатного начального общего, основного (общего), среднего общего образования по основным общеобразовательным программам  в Заволжском муниципальном районе </t>
  </si>
  <si>
    <t>13.</t>
  </si>
  <si>
    <t>Улучшение условий и охраны труда в Заволжском муниципальном районе</t>
  </si>
  <si>
    <t>Организация предоставления государственных и мунциипальных услуг на базе муниципального учреждения "Многофункциональный центр предоставления государственных и мунциипальных услуг Заволжского муниципального района"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</si>
  <si>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</si>
  <si>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</si>
  <si>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</si>
  <si>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</si>
  <si>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</si>
  <si>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</si>
  <si>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Организация и осуществление мероприятий межпоселенческого характера по работе с детьми и молодёжью в Заволжском муниципальном районе</t>
  </si>
  <si>
    <t>Обеспечение жильем молодых семей в Заволжском муниципальном районе</t>
  </si>
  <si>
    <t>Безопасность Заволжского муниципального района</t>
  </si>
  <si>
    <t>11.3.</t>
  </si>
  <si>
    <t>15.1.</t>
  </si>
  <si>
    <t>Профилактика преступлений и правонарушений на территории Заволжского муниципального района</t>
  </si>
  <si>
    <t>15.2.</t>
  </si>
  <si>
    <t>15.3.</t>
  </si>
  <si>
    <t>Обеспечение мероприятий по построению и развитию АПК «Безопасный город» на территории Заволжского муниципального района»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</si>
  <si>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</si>
  <si>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</si>
  <si>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</si>
  <si>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17.</t>
  </si>
  <si>
    <t>Охрана окружающей среды на территории Заволжского муниципального района</t>
  </si>
  <si>
    <t>4.4.</t>
  </si>
  <si>
    <t>Субсидирование погребения умерших, не имеющих супруга, близких родственников, иных родственников либо законного представителя умершего</t>
  </si>
  <si>
    <t>18.</t>
  </si>
  <si>
    <t>Энергосбережение и повышение энергетической эффективности Заволжского муниципального района</t>
  </si>
  <si>
    <t>18.1</t>
  </si>
  <si>
    <t>18.2</t>
  </si>
  <si>
    <t>Энергосбережение в социальной сфере на территории Заволжского муниципального района</t>
  </si>
  <si>
    <t>Энергосбережение и повышение энергетической эффективности в муниципальном жилом фонде Заволжского муниципального района</t>
  </si>
  <si>
    <t>Исполнение по муниципальным программам Заволжского муниципального района за январь-март 2022 года</t>
  </si>
  <si>
    <t>утверждено по состоянию на 01.04.2022</t>
  </si>
  <si>
    <t>профинансировано за январь-март 2022</t>
  </si>
  <si>
    <t>кассовые расходы за январь-март 2022</t>
  </si>
  <si>
    <t>6.3.</t>
  </si>
  <si>
    <t>Стимулирование развития жилищного строительства на территории Заволжского муниципального района</t>
  </si>
  <si>
    <t>6.4.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</si>
  <si>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</si>
  <si>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Зам.начальника финансового отдела</t>
  </si>
  <si>
    <t>Н.В.Селезнева</t>
  </si>
  <si>
    <t>отклонение в сравнении с 2021 годом</t>
  </si>
  <si>
    <t>% исполнения на 01.04.2022</t>
  </si>
  <si>
    <t>% исполнения на 01.04.2021</t>
  </si>
  <si>
    <t>кассовые расходы на 01.04.2021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</si>
</sst>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1"/>
  <sheetViews>
    <sheetView tabSelected="1" workbookViewId="0">
      <selection activeCell="P13" sqref="P13"/>
    </sheetView>
  </sheetViews>
  <sheetFormatPr defaultRowHeight="15"/>
  <cols>
    <col min="1" max="1" width="6.42578125" style="10" customWidth="1"/>
    <col min="2" max="2" width="36.28515625" style="24" customWidth="1"/>
    <col min="3" max="3" width="16.28515625" hidden="1" customWidth="1"/>
    <col min="4" max="4" width="15.5703125" customWidth="1"/>
    <col min="5" max="5" width="17.140625" customWidth="1"/>
    <col min="6" max="6" width="16.5703125" customWidth="1"/>
    <col min="7" max="7" width="13.7109375" customWidth="1"/>
    <col min="8" max="8" width="15.85546875" style="16" customWidth="1"/>
    <col min="9" max="9" width="14.42578125" customWidth="1"/>
    <col min="10" max="10" width="17.140625" customWidth="1"/>
  </cols>
  <sheetData>
    <row r="2" spans="1:13" ht="36" customHeight="1">
      <c r="A2" s="32" t="s">
        <v>109</v>
      </c>
      <c r="B2" s="32"/>
      <c r="C2" s="32"/>
      <c r="D2" s="32"/>
      <c r="E2" s="32"/>
      <c r="F2" s="32"/>
      <c r="G2" s="32"/>
      <c r="M2" t="s">
        <v>81</v>
      </c>
    </row>
    <row r="4" spans="1:13">
      <c r="G4" s="19"/>
      <c r="H4" s="18"/>
    </row>
    <row r="5" spans="1:13" ht="48.75" customHeight="1">
      <c r="A5" s="33" t="s">
        <v>96</v>
      </c>
      <c r="B5" s="31" t="s">
        <v>25</v>
      </c>
      <c r="C5" s="33" t="s">
        <v>0</v>
      </c>
      <c r="D5" s="33" t="s">
        <v>110</v>
      </c>
      <c r="E5" s="33" t="s">
        <v>111</v>
      </c>
      <c r="F5" s="33" t="s">
        <v>112</v>
      </c>
      <c r="G5" s="33" t="s">
        <v>120</v>
      </c>
      <c r="H5" s="33" t="s">
        <v>122</v>
      </c>
      <c r="I5" s="33" t="s">
        <v>121</v>
      </c>
      <c r="J5" s="34" t="s">
        <v>119</v>
      </c>
    </row>
    <row r="6" spans="1:13" ht="41.25" customHeight="1">
      <c r="A6" s="33"/>
      <c r="B6" s="31"/>
      <c r="C6" s="33"/>
      <c r="D6" s="33"/>
      <c r="E6" s="33"/>
      <c r="F6" s="33"/>
      <c r="G6" s="33"/>
      <c r="H6" s="33"/>
      <c r="I6" s="33"/>
      <c r="J6" s="35"/>
    </row>
    <row r="7" spans="1:13" s="9" customFormat="1" ht="45.75" customHeight="1">
      <c r="A7" s="5" t="s">
        <v>1</v>
      </c>
      <c r="B7" s="8" t="s">
        <v>2</v>
      </c>
      <c r="C7" s="8" t="s">
        <v>3</v>
      </c>
      <c r="D7" s="20">
        <f>D8+D9+D10+D11+D12+D14</f>
        <v>239559081.96000001</v>
      </c>
      <c r="E7" s="20">
        <f t="shared" ref="E7:F7" si="0">E8+E9+E10+E11+E12+E14</f>
        <v>63202131.200000003</v>
      </c>
      <c r="F7" s="20">
        <f t="shared" si="0"/>
        <v>49502255.579999998</v>
      </c>
      <c r="G7" s="20">
        <f>F7/D7*100</f>
        <v>20.663902689469129</v>
      </c>
      <c r="H7" s="20">
        <f>H8+H9+H10+H11+H14+H13</f>
        <v>41270468.659999996</v>
      </c>
      <c r="I7" s="36">
        <v>17.260000000000002</v>
      </c>
      <c r="J7" s="37">
        <f>F7-H7</f>
        <v>8231786.9200000018</v>
      </c>
      <c r="L7" s="9" t="s">
        <v>81</v>
      </c>
    </row>
    <row r="8" spans="1:13" ht="45.75" customHeight="1">
      <c r="A8" s="3" t="s">
        <v>27</v>
      </c>
      <c r="B8" s="26" t="s">
        <v>37</v>
      </c>
      <c r="C8" s="26"/>
      <c r="D8" s="2">
        <v>87735271.590000004</v>
      </c>
      <c r="E8" s="2">
        <v>22453086.350000001</v>
      </c>
      <c r="F8" s="2">
        <v>16850664.059999999</v>
      </c>
      <c r="G8" s="2">
        <f t="shared" ref="G8:G57" si="1">F8/D8*100</f>
        <v>19.206259642924071</v>
      </c>
      <c r="H8" s="2">
        <v>15255458.560000001</v>
      </c>
      <c r="I8" s="38">
        <v>19.12</v>
      </c>
      <c r="J8" s="39">
        <f t="shared" ref="J8:J58" si="2">F8-H8</f>
        <v>1595205.4999999981</v>
      </c>
      <c r="K8" t="s">
        <v>81</v>
      </c>
    </row>
    <row r="9" spans="1:13" ht="93.75" customHeight="1">
      <c r="A9" s="27" t="s">
        <v>28</v>
      </c>
      <c r="B9" s="4" t="s">
        <v>77</v>
      </c>
      <c r="C9" s="26"/>
      <c r="D9" s="2">
        <v>121944465.54000001</v>
      </c>
      <c r="E9" s="2">
        <v>34602838.079999998</v>
      </c>
      <c r="F9" s="2">
        <v>28048097.02</v>
      </c>
      <c r="G9" s="2">
        <f t="shared" si="1"/>
        <v>23.000713395065652</v>
      </c>
      <c r="H9" s="2">
        <v>21902148.289999999</v>
      </c>
      <c r="I9" s="38">
        <v>17.05</v>
      </c>
      <c r="J9" s="39">
        <f t="shared" si="2"/>
        <v>6145948.7300000004</v>
      </c>
    </row>
    <row r="10" spans="1:13" ht="45">
      <c r="A10" s="27" t="s">
        <v>29</v>
      </c>
      <c r="B10" s="4" t="s">
        <v>33</v>
      </c>
      <c r="C10" s="26"/>
      <c r="D10" s="2">
        <v>18025314.739999998</v>
      </c>
      <c r="E10" s="2">
        <v>3736478.71</v>
      </c>
      <c r="F10" s="2">
        <v>2837540.27</v>
      </c>
      <c r="G10" s="2">
        <f t="shared" si="1"/>
        <v>15.741973501872957</v>
      </c>
      <c r="H10" s="2">
        <v>2452649.71</v>
      </c>
      <c r="I10" s="38">
        <v>12.14</v>
      </c>
      <c r="J10" s="39">
        <f t="shared" si="2"/>
        <v>384890.56000000006</v>
      </c>
    </row>
    <row r="11" spans="1:13" ht="50.25" customHeight="1">
      <c r="A11" s="27" t="s">
        <v>30</v>
      </c>
      <c r="B11" s="26" t="s">
        <v>34</v>
      </c>
      <c r="C11" s="26"/>
      <c r="D11" s="2">
        <v>691961</v>
      </c>
      <c r="E11" s="2">
        <v>0</v>
      </c>
      <c r="F11" s="2">
        <v>0</v>
      </c>
      <c r="G11" s="2">
        <f t="shared" si="1"/>
        <v>0</v>
      </c>
      <c r="H11" s="2">
        <v>0</v>
      </c>
      <c r="I11" s="2">
        <v>0</v>
      </c>
      <c r="J11" s="39">
        <f t="shared" si="2"/>
        <v>0</v>
      </c>
    </row>
    <row r="12" spans="1:13" ht="45" hidden="1" customHeight="1">
      <c r="A12" s="27" t="s">
        <v>31</v>
      </c>
      <c r="B12" s="4" t="s">
        <v>35</v>
      </c>
      <c r="C12" s="26"/>
      <c r="D12" s="2"/>
      <c r="E12" s="2"/>
      <c r="F12" s="2"/>
      <c r="G12" s="2" t="e">
        <f t="shared" si="1"/>
        <v>#DIV/0!</v>
      </c>
      <c r="H12" s="2">
        <v>9619.0499999999993</v>
      </c>
      <c r="I12" s="38">
        <v>57.99</v>
      </c>
      <c r="J12" s="39">
        <f t="shared" si="2"/>
        <v>-9619.0499999999993</v>
      </c>
    </row>
    <row r="13" spans="1:13" ht="45" customHeight="1">
      <c r="A13" s="30" t="s">
        <v>31</v>
      </c>
      <c r="B13" s="40" t="s">
        <v>35</v>
      </c>
      <c r="C13" s="29"/>
      <c r="D13" s="2">
        <v>0</v>
      </c>
      <c r="E13" s="2">
        <v>0</v>
      </c>
      <c r="F13" s="2">
        <v>0</v>
      </c>
      <c r="G13" s="2" t="e">
        <f t="shared" si="1"/>
        <v>#DIV/0!</v>
      </c>
      <c r="H13" s="2">
        <v>9619.0499999999993</v>
      </c>
      <c r="I13" s="38">
        <v>15.39</v>
      </c>
      <c r="J13" s="39"/>
    </row>
    <row r="14" spans="1:13" ht="63" customHeight="1">
      <c r="A14" s="27" t="s">
        <v>32</v>
      </c>
      <c r="B14" s="4" t="s">
        <v>36</v>
      </c>
      <c r="C14" s="26"/>
      <c r="D14" s="2">
        <v>11162069.09</v>
      </c>
      <c r="E14" s="2">
        <v>2409728.06</v>
      </c>
      <c r="F14" s="2">
        <v>1765954.23</v>
      </c>
      <c r="G14" s="2">
        <f t="shared" si="1"/>
        <v>15.821029378702761</v>
      </c>
      <c r="H14" s="2">
        <v>1650593.05</v>
      </c>
      <c r="I14" s="38">
        <v>16.82</v>
      </c>
      <c r="J14" s="39">
        <f t="shared" si="2"/>
        <v>115361.17999999993</v>
      </c>
    </row>
    <row r="15" spans="1:13" s="9" customFormat="1" ht="47.25" customHeight="1">
      <c r="A15" s="5" t="s">
        <v>4</v>
      </c>
      <c r="B15" s="6" t="s">
        <v>5</v>
      </c>
      <c r="C15" s="6" t="s">
        <v>6</v>
      </c>
      <c r="D15" s="1">
        <v>372692.16</v>
      </c>
      <c r="E15" s="1">
        <v>44059.02</v>
      </c>
      <c r="F15" s="1">
        <v>33125.93</v>
      </c>
      <c r="G15" s="20">
        <f t="shared" si="1"/>
        <v>8.8882819536638493</v>
      </c>
      <c r="H15" s="1">
        <v>287511.58</v>
      </c>
      <c r="I15" s="36">
        <v>46.17</v>
      </c>
      <c r="J15" s="37">
        <f t="shared" si="2"/>
        <v>-254385.65000000002</v>
      </c>
    </row>
    <row r="16" spans="1:13" s="9" customFormat="1" ht="72.75" customHeight="1">
      <c r="A16" s="5" t="s">
        <v>7</v>
      </c>
      <c r="B16" s="6" t="s">
        <v>8</v>
      </c>
      <c r="C16" s="6" t="s">
        <v>9</v>
      </c>
      <c r="D16" s="1">
        <f>D17+D19</f>
        <v>14454483.810000001</v>
      </c>
      <c r="E16" s="1">
        <f>E17+E19</f>
        <v>3606982.09</v>
      </c>
      <c r="F16" s="1">
        <f>F17+F19</f>
        <v>3606982.09</v>
      </c>
      <c r="G16" s="20">
        <f t="shared" si="1"/>
        <v>24.95407056670258</v>
      </c>
      <c r="H16" s="37">
        <f>H17+H18+H19</f>
        <v>3339094.58</v>
      </c>
      <c r="I16" s="36">
        <v>25.26</v>
      </c>
      <c r="J16" s="37">
        <f t="shared" si="2"/>
        <v>267887.50999999978</v>
      </c>
    </row>
    <row r="17" spans="1:10" ht="78" customHeight="1">
      <c r="A17" s="27" t="s">
        <v>56</v>
      </c>
      <c r="B17" s="4" t="s">
        <v>38</v>
      </c>
      <c r="C17" s="4"/>
      <c r="D17" s="21">
        <v>10257071.720000001</v>
      </c>
      <c r="E17" s="2">
        <v>2498392.9300000002</v>
      </c>
      <c r="F17" s="2">
        <v>2498392.9300000002</v>
      </c>
      <c r="G17" s="20">
        <f t="shared" si="1"/>
        <v>24.357760169780697</v>
      </c>
      <c r="H17" s="2">
        <v>2328939.4</v>
      </c>
      <c r="I17" s="38">
        <v>25.38</v>
      </c>
      <c r="J17" s="39">
        <f t="shared" si="2"/>
        <v>169453.53000000026</v>
      </c>
    </row>
    <row r="18" spans="1:10" ht="75" hidden="1" customHeight="1">
      <c r="A18" s="27" t="s">
        <v>86</v>
      </c>
      <c r="B18" s="23" t="s">
        <v>87</v>
      </c>
      <c r="C18" s="4"/>
      <c r="D18" s="21"/>
      <c r="E18" s="2"/>
      <c r="F18" s="2"/>
      <c r="G18" s="20" t="e">
        <f t="shared" si="1"/>
        <v>#DIV/0!</v>
      </c>
      <c r="H18" s="39">
        <v>0</v>
      </c>
      <c r="I18" s="39">
        <v>0</v>
      </c>
      <c r="J18" s="39">
        <f t="shared" si="2"/>
        <v>0</v>
      </c>
    </row>
    <row r="19" spans="1:10" ht="30">
      <c r="A19" s="27" t="s">
        <v>83</v>
      </c>
      <c r="B19" s="4" t="s">
        <v>84</v>
      </c>
      <c r="C19" s="4"/>
      <c r="D19" s="21">
        <v>4197412.09</v>
      </c>
      <c r="E19" s="2">
        <v>1108589.1599999999</v>
      </c>
      <c r="F19" s="2">
        <v>1108589.1599999999</v>
      </c>
      <c r="G19" s="2">
        <f t="shared" si="1"/>
        <v>26.411253797098581</v>
      </c>
      <c r="H19" s="2">
        <v>1010155.18</v>
      </c>
      <c r="I19" s="38">
        <v>25</v>
      </c>
      <c r="J19" s="39">
        <f t="shared" si="2"/>
        <v>98433.979999999865</v>
      </c>
    </row>
    <row r="20" spans="1:10" s="9" customFormat="1" ht="42.75">
      <c r="A20" s="5" t="s">
        <v>10</v>
      </c>
      <c r="B20" s="6" t="s">
        <v>11</v>
      </c>
      <c r="C20" s="6" t="s">
        <v>12</v>
      </c>
      <c r="D20" s="1">
        <f>D21+D22+D23+D24</f>
        <v>141100</v>
      </c>
      <c r="E20" s="1">
        <f>E21+E23+E24</f>
        <v>35280</v>
      </c>
      <c r="F20" s="1">
        <f t="shared" ref="F20" si="3">F21+F22+F23+F24</f>
        <v>35280</v>
      </c>
      <c r="G20" s="20">
        <f t="shared" si="1"/>
        <v>25.003543586109146</v>
      </c>
      <c r="H20" s="1">
        <f>H21</f>
        <v>35280</v>
      </c>
      <c r="I20" s="36">
        <v>1.6</v>
      </c>
      <c r="J20" s="37">
        <f t="shared" si="2"/>
        <v>0</v>
      </c>
    </row>
    <row r="21" spans="1:10" ht="48" customHeight="1">
      <c r="A21" s="27" t="s">
        <v>57</v>
      </c>
      <c r="B21" s="4" t="s">
        <v>39</v>
      </c>
      <c r="C21" s="4"/>
      <c r="D21" s="21">
        <v>141100</v>
      </c>
      <c r="E21" s="21">
        <v>35280</v>
      </c>
      <c r="F21" s="21">
        <v>35280</v>
      </c>
      <c r="G21" s="20">
        <f t="shared" si="1"/>
        <v>25.003543586109146</v>
      </c>
      <c r="H21" s="21">
        <v>35280</v>
      </c>
      <c r="I21" s="38">
        <v>25</v>
      </c>
      <c r="J21" s="39">
        <f t="shared" si="2"/>
        <v>0</v>
      </c>
    </row>
    <row r="22" spans="1:10" ht="45" hidden="1" customHeight="1">
      <c r="A22" s="27" t="s">
        <v>58</v>
      </c>
      <c r="B22" s="26" t="s">
        <v>40</v>
      </c>
      <c r="C22" s="4"/>
      <c r="D22" s="21"/>
      <c r="E22" s="21"/>
      <c r="F22" s="21"/>
      <c r="G22" s="20" t="e">
        <f t="shared" si="1"/>
        <v>#DIV/0!</v>
      </c>
      <c r="H22" s="39">
        <v>0</v>
      </c>
      <c r="I22" s="39">
        <v>0</v>
      </c>
      <c r="J22" s="39">
        <f t="shared" si="2"/>
        <v>0</v>
      </c>
    </row>
    <row r="23" spans="1:10" ht="60" hidden="1" customHeight="1">
      <c r="A23" s="27" t="s">
        <v>59</v>
      </c>
      <c r="B23" s="26" t="s">
        <v>41</v>
      </c>
      <c r="C23" s="4"/>
      <c r="D23" s="21"/>
      <c r="E23" s="21"/>
      <c r="F23" s="21"/>
      <c r="G23" s="20" t="e">
        <f t="shared" si="1"/>
        <v>#DIV/0!</v>
      </c>
      <c r="H23" s="21">
        <v>1793333</v>
      </c>
      <c r="I23" s="38">
        <v>86.63</v>
      </c>
      <c r="J23" s="39">
        <f t="shared" si="2"/>
        <v>-1793333</v>
      </c>
    </row>
    <row r="24" spans="1:10" ht="75" hidden="1" customHeight="1">
      <c r="A24" s="27" t="s">
        <v>101</v>
      </c>
      <c r="B24" s="23" t="s">
        <v>102</v>
      </c>
      <c r="C24" s="4"/>
      <c r="D24" s="21"/>
      <c r="E24" s="21"/>
      <c r="F24" s="21"/>
      <c r="G24" s="20" t="e">
        <f t="shared" si="1"/>
        <v>#DIV/0!</v>
      </c>
      <c r="H24" s="21">
        <v>0</v>
      </c>
      <c r="I24" s="21">
        <v>0</v>
      </c>
      <c r="J24" s="39">
        <f t="shared" si="2"/>
        <v>0</v>
      </c>
    </row>
    <row r="25" spans="1:10" s="9" customFormat="1" ht="42.75">
      <c r="A25" s="5" t="s">
        <v>13</v>
      </c>
      <c r="B25" s="6" t="s">
        <v>14</v>
      </c>
      <c r="C25" s="6" t="s">
        <v>15</v>
      </c>
      <c r="D25" s="20">
        <f>D26+D27+D28</f>
        <v>370000</v>
      </c>
      <c r="E25" s="20">
        <f t="shared" ref="E25:F25" si="4">E26+E27+E28</f>
        <v>0</v>
      </c>
      <c r="F25" s="20">
        <f t="shared" si="4"/>
        <v>0</v>
      </c>
      <c r="G25" s="20">
        <f t="shared" si="1"/>
        <v>0</v>
      </c>
      <c r="H25" s="20">
        <f t="shared" ref="H25:J25" si="5">H26+H27+H28</f>
        <v>0</v>
      </c>
      <c r="I25" s="20">
        <v>0</v>
      </c>
      <c r="J25" s="37">
        <f t="shared" si="2"/>
        <v>0</v>
      </c>
    </row>
    <row r="26" spans="1:10" ht="45">
      <c r="A26" s="27" t="s">
        <v>60</v>
      </c>
      <c r="B26" s="4" t="s">
        <v>42</v>
      </c>
      <c r="C26" s="4"/>
      <c r="D26" s="2">
        <v>120000</v>
      </c>
      <c r="E26" s="2">
        <v>0</v>
      </c>
      <c r="F26" s="2">
        <v>0</v>
      </c>
      <c r="G26" s="2">
        <f t="shared" si="1"/>
        <v>0</v>
      </c>
      <c r="H26" s="2">
        <v>0</v>
      </c>
      <c r="I26" s="2">
        <v>0</v>
      </c>
      <c r="J26" s="39">
        <f t="shared" si="2"/>
        <v>0</v>
      </c>
    </row>
    <row r="27" spans="1:10" ht="47.25" customHeight="1">
      <c r="A27" s="3" t="s">
        <v>61</v>
      </c>
      <c r="B27" s="4" t="s">
        <v>43</v>
      </c>
      <c r="C27" s="4"/>
      <c r="D27" s="2">
        <v>250000</v>
      </c>
      <c r="E27" s="2">
        <v>0</v>
      </c>
      <c r="F27" s="2">
        <v>0</v>
      </c>
      <c r="G27" s="2">
        <f t="shared" si="1"/>
        <v>0</v>
      </c>
      <c r="H27" s="2">
        <v>0</v>
      </c>
      <c r="I27" s="2">
        <v>0</v>
      </c>
      <c r="J27" s="39">
        <f t="shared" si="2"/>
        <v>0</v>
      </c>
    </row>
    <row r="28" spans="1:10" ht="45" hidden="1" customHeight="1">
      <c r="A28" s="27" t="s">
        <v>62</v>
      </c>
      <c r="B28" s="4" t="s">
        <v>44</v>
      </c>
      <c r="C28" s="4"/>
      <c r="D28" s="2"/>
      <c r="E28" s="21"/>
      <c r="F28" s="21"/>
      <c r="G28" s="20" t="e">
        <f t="shared" si="1"/>
        <v>#DIV/0!</v>
      </c>
      <c r="H28" s="2">
        <v>0</v>
      </c>
      <c r="I28" s="2">
        <v>0</v>
      </c>
      <c r="J28" s="39">
        <f t="shared" si="2"/>
        <v>0</v>
      </c>
    </row>
    <row r="29" spans="1:10" s="9" customFormat="1" ht="74.25" customHeight="1">
      <c r="A29" s="5" t="s">
        <v>16</v>
      </c>
      <c r="B29" s="8" t="s">
        <v>17</v>
      </c>
      <c r="C29" s="8" t="s">
        <v>18</v>
      </c>
      <c r="D29" s="20">
        <f>D30+D31+D32+D33</f>
        <v>32329002.98</v>
      </c>
      <c r="E29" s="20">
        <f t="shared" ref="E29:F29" si="6">E30+E31+E32+E33</f>
        <v>398257.99</v>
      </c>
      <c r="F29" s="20">
        <f t="shared" si="6"/>
        <v>398257.99</v>
      </c>
      <c r="G29" s="20">
        <f>F29/D29*100</f>
        <v>1.2318907274881881</v>
      </c>
      <c r="H29" s="20">
        <f t="shared" ref="H29:J29" si="7">H30+H32+H31+H33</f>
        <v>370728.59</v>
      </c>
      <c r="I29" s="36">
        <v>1.48</v>
      </c>
      <c r="J29" s="37">
        <f t="shared" si="2"/>
        <v>27529.399999999965</v>
      </c>
    </row>
    <row r="30" spans="1:10" ht="78" customHeight="1">
      <c r="A30" s="27" t="s">
        <v>63</v>
      </c>
      <c r="B30" s="4" t="s">
        <v>45</v>
      </c>
      <c r="C30" s="26"/>
      <c r="D30" s="2">
        <v>32115257.870000001</v>
      </c>
      <c r="E30" s="21">
        <v>398257.99</v>
      </c>
      <c r="F30" s="21">
        <v>398257.99</v>
      </c>
      <c r="G30" s="2">
        <f t="shared" si="1"/>
        <v>1.240089653373224</v>
      </c>
      <c r="H30" s="21">
        <v>370728.59</v>
      </c>
      <c r="I30" s="38">
        <v>1.48</v>
      </c>
      <c r="J30" s="39">
        <f t="shared" si="2"/>
        <v>27529.399999999965</v>
      </c>
    </row>
    <row r="31" spans="1:10" ht="30" hidden="1" customHeight="1">
      <c r="A31" s="27" t="s">
        <v>82</v>
      </c>
      <c r="B31" s="23" t="s">
        <v>88</v>
      </c>
      <c r="C31" s="26"/>
      <c r="D31" s="2"/>
      <c r="E31" s="21"/>
      <c r="F31" s="21"/>
      <c r="G31" s="2" t="e">
        <f t="shared" si="1"/>
        <v>#DIV/0!</v>
      </c>
      <c r="H31" s="39">
        <v>0</v>
      </c>
      <c r="I31" s="39">
        <v>0</v>
      </c>
      <c r="J31" s="39">
        <f t="shared" si="2"/>
        <v>0</v>
      </c>
    </row>
    <row r="32" spans="1:10" ht="60.75" customHeight="1">
      <c r="A32" s="27" t="s">
        <v>113</v>
      </c>
      <c r="B32" s="28" t="s">
        <v>114</v>
      </c>
      <c r="C32" s="26"/>
      <c r="D32" s="2">
        <v>180381.64</v>
      </c>
      <c r="E32" s="21">
        <v>0</v>
      </c>
      <c r="F32" s="21">
        <v>0</v>
      </c>
      <c r="G32" s="2">
        <f t="shared" si="1"/>
        <v>0</v>
      </c>
      <c r="H32" s="39">
        <v>0</v>
      </c>
      <c r="I32" s="39">
        <v>0</v>
      </c>
      <c r="J32" s="39">
        <f t="shared" si="2"/>
        <v>0</v>
      </c>
    </row>
    <row r="33" spans="1:10" ht="105" customHeight="1">
      <c r="A33" s="27" t="s">
        <v>115</v>
      </c>
      <c r="B33" s="28" t="s">
        <v>116</v>
      </c>
      <c r="C33" s="26"/>
      <c r="D33" s="2">
        <v>33363.47</v>
      </c>
      <c r="E33" s="21">
        <v>0</v>
      </c>
      <c r="F33" s="21">
        <v>0</v>
      </c>
      <c r="G33" s="2">
        <f t="shared" si="1"/>
        <v>0</v>
      </c>
      <c r="H33" s="39">
        <v>0</v>
      </c>
      <c r="I33" s="39">
        <v>0</v>
      </c>
      <c r="J33" s="39">
        <f t="shared" si="2"/>
        <v>0</v>
      </c>
    </row>
    <row r="34" spans="1:10" s="9" customFormat="1" ht="42.75">
      <c r="A34" s="5" t="s">
        <v>19</v>
      </c>
      <c r="B34" s="6" t="s">
        <v>20</v>
      </c>
      <c r="C34" s="6" t="s">
        <v>21</v>
      </c>
      <c r="D34" s="20">
        <f>D35+D36+D37</f>
        <v>16378804.050000001</v>
      </c>
      <c r="E34" s="20">
        <f t="shared" ref="E34:F34" si="8">E35+E36+E37</f>
        <v>2411947.33</v>
      </c>
      <c r="F34" s="20">
        <f t="shared" si="8"/>
        <v>2411947.33</v>
      </c>
      <c r="G34" s="20">
        <f t="shared" si="1"/>
        <v>14.726028363468943</v>
      </c>
      <c r="H34" s="20">
        <f t="shared" ref="H34:J34" si="9">H35+H36+H37</f>
        <v>1684970</v>
      </c>
      <c r="I34" s="36">
        <v>9.9499999999999993</v>
      </c>
      <c r="J34" s="37">
        <f t="shared" si="2"/>
        <v>726977.33000000007</v>
      </c>
    </row>
    <row r="35" spans="1:10" ht="90" hidden="1" customHeight="1">
      <c r="A35" s="27" t="s">
        <v>64</v>
      </c>
      <c r="B35" s="4" t="s">
        <v>46</v>
      </c>
      <c r="C35" s="4"/>
      <c r="D35" s="2"/>
      <c r="E35" s="2"/>
      <c r="F35" s="2"/>
      <c r="G35" s="20" t="e">
        <f t="shared" si="1"/>
        <v>#DIV/0!</v>
      </c>
      <c r="H35" s="39">
        <v>0</v>
      </c>
      <c r="I35" s="39">
        <v>0</v>
      </c>
      <c r="J35" s="39">
        <f t="shared" si="2"/>
        <v>0</v>
      </c>
    </row>
    <row r="36" spans="1:10" ht="75">
      <c r="A36" s="27" t="s">
        <v>65</v>
      </c>
      <c r="B36" s="4" t="s">
        <v>47</v>
      </c>
      <c r="C36" s="4"/>
      <c r="D36" s="2">
        <v>16378804.050000001</v>
      </c>
      <c r="E36" s="2">
        <v>2411947.33</v>
      </c>
      <c r="F36" s="2">
        <v>2411947.33</v>
      </c>
      <c r="G36" s="2">
        <f t="shared" si="1"/>
        <v>14.726028363468943</v>
      </c>
      <c r="H36" s="2">
        <v>1684970</v>
      </c>
      <c r="I36" s="39">
        <v>9.9499999999999993</v>
      </c>
      <c r="J36" s="39">
        <f t="shared" si="2"/>
        <v>726977.33000000007</v>
      </c>
    </row>
    <row r="37" spans="1:10" ht="45" hidden="1" customHeight="1">
      <c r="A37" s="3" t="s">
        <v>67</v>
      </c>
      <c r="B37" s="4" t="s">
        <v>66</v>
      </c>
      <c r="C37" s="4"/>
      <c r="D37" s="2">
        <v>0</v>
      </c>
      <c r="E37" s="2"/>
      <c r="F37" s="2"/>
      <c r="G37" s="20" t="e">
        <f t="shared" si="1"/>
        <v>#DIV/0!</v>
      </c>
      <c r="H37" s="39">
        <v>0</v>
      </c>
      <c r="I37" s="39">
        <v>0</v>
      </c>
      <c r="J37" s="39">
        <f t="shared" si="2"/>
        <v>0</v>
      </c>
    </row>
    <row r="38" spans="1:10" s="9" customFormat="1" ht="57.75" customHeight="1">
      <c r="A38" s="5" t="s">
        <v>22</v>
      </c>
      <c r="B38" s="6" t="s">
        <v>23</v>
      </c>
      <c r="C38" s="7" t="s">
        <v>26</v>
      </c>
      <c r="D38" s="1">
        <f>D39+D40+D41+D42</f>
        <v>4834558</v>
      </c>
      <c r="E38" s="1">
        <f>E39+E40+E41+E42</f>
        <v>905957.4</v>
      </c>
      <c r="F38" s="1">
        <f t="shared" ref="F38" si="10">F39+F40+F41+F42</f>
        <v>821158.35</v>
      </c>
      <c r="G38" s="20">
        <f t="shared" si="1"/>
        <v>16.985179410403184</v>
      </c>
      <c r="H38" s="1">
        <f t="shared" ref="H38:J38" si="11">H39+H40+H41+H42</f>
        <v>867930.28</v>
      </c>
      <c r="I38" s="36">
        <v>18.829999999999998</v>
      </c>
      <c r="J38" s="37">
        <f t="shared" si="2"/>
        <v>-46771.930000000051</v>
      </c>
    </row>
    <row r="39" spans="1:10" ht="45">
      <c r="A39" s="3" t="s">
        <v>52</v>
      </c>
      <c r="B39" s="4" t="s">
        <v>48</v>
      </c>
      <c r="C39" s="4"/>
      <c r="D39" s="21">
        <v>4534558</v>
      </c>
      <c r="E39" s="21">
        <v>905957.4</v>
      </c>
      <c r="F39" s="21">
        <v>821158.35</v>
      </c>
      <c r="G39" s="2">
        <f t="shared" si="1"/>
        <v>18.108895067611883</v>
      </c>
      <c r="H39" s="21">
        <v>867930.28</v>
      </c>
      <c r="I39" s="38">
        <v>21.64</v>
      </c>
      <c r="J39" s="39">
        <f t="shared" si="2"/>
        <v>-46771.930000000051</v>
      </c>
    </row>
    <row r="40" spans="1:10" ht="61.5" hidden="1" customHeight="1">
      <c r="A40" s="27" t="s">
        <v>53</v>
      </c>
      <c r="B40" s="4" t="s">
        <v>49</v>
      </c>
      <c r="C40" s="4"/>
      <c r="D40" s="22"/>
      <c r="E40" s="22"/>
      <c r="F40" s="22"/>
      <c r="G40" s="2" t="e">
        <f>F40/D40*100</f>
        <v>#DIV/0!</v>
      </c>
      <c r="H40" s="22">
        <v>0</v>
      </c>
      <c r="I40" s="22">
        <v>0</v>
      </c>
      <c r="J40" s="39">
        <f t="shared" si="2"/>
        <v>0</v>
      </c>
    </row>
    <row r="41" spans="1:10" ht="45" hidden="1" customHeight="1">
      <c r="A41" s="27" t="s">
        <v>54</v>
      </c>
      <c r="B41" s="4" t="s">
        <v>50</v>
      </c>
      <c r="C41" s="4"/>
      <c r="D41" s="21"/>
      <c r="E41" s="21"/>
      <c r="F41" s="21"/>
      <c r="G41" s="2" t="e">
        <f>F41/D41*100</f>
        <v>#DIV/0!</v>
      </c>
      <c r="H41" s="21">
        <v>0</v>
      </c>
      <c r="I41" s="21">
        <v>0</v>
      </c>
      <c r="J41" s="39">
        <f t="shared" si="2"/>
        <v>0</v>
      </c>
    </row>
    <row r="42" spans="1:10" ht="46.5" customHeight="1">
      <c r="A42" s="27" t="s">
        <v>55</v>
      </c>
      <c r="B42" s="4" t="s">
        <v>51</v>
      </c>
      <c r="C42" s="4"/>
      <c r="D42" s="21">
        <v>300000</v>
      </c>
      <c r="E42" s="21">
        <v>0</v>
      </c>
      <c r="F42" s="21">
        <v>0</v>
      </c>
      <c r="G42" s="2">
        <f t="shared" si="1"/>
        <v>0</v>
      </c>
      <c r="H42" s="21">
        <v>0</v>
      </c>
      <c r="I42" s="21">
        <v>0</v>
      </c>
      <c r="J42" s="39">
        <f t="shared" si="2"/>
        <v>0</v>
      </c>
    </row>
    <row r="43" spans="1:10" s="9" customFormat="1" ht="45.75" customHeight="1">
      <c r="A43" s="5" t="s">
        <v>68</v>
      </c>
      <c r="B43" s="6" t="s">
        <v>69</v>
      </c>
      <c r="C43" s="6" t="s">
        <v>76</v>
      </c>
      <c r="D43" s="1">
        <f>D44+D45+D46</f>
        <v>44148383.770000003</v>
      </c>
      <c r="E43" s="1">
        <f t="shared" ref="E43:F43" si="12">E44+E45+E46</f>
        <v>9555800.6999999993</v>
      </c>
      <c r="F43" s="1">
        <f t="shared" si="12"/>
        <v>9283457.2599999998</v>
      </c>
      <c r="G43" s="20">
        <f t="shared" si="1"/>
        <v>21.027853042965425</v>
      </c>
      <c r="H43" s="1">
        <f t="shared" ref="H43:J43" si="13">H44+H45+H46</f>
        <v>8524728.790000001</v>
      </c>
      <c r="I43" s="36">
        <v>21.2</v>
      </c>
      <c r="J43" s="37">
        <f t="shared" si="2"/>
        <v>758728.46999999881</v>
      </c>
    </row>
    <row r="44" spans="1:10" ht="46.5" customHeight="1">
      <c r="A44" s="11" t="s">
        <v>74</v>
      </c>
      <c r="B44" s="4" t="s">
        <v>70</v>
      </c>
      <c r="C44" s="6"/>
      <c r="D44" s="21">
        <v>27412573.350000001</v>
      </c>
      <c r="E44" s="21">
        <v>5943121.7999999998</v>
      </c>
      <c r="F44" s="21">
        <v>5748084.0800000001</v>
      </c>
      <c r="G44" s="2">
        <f t="shared" si="1"/>
        <v>20.968786865097435</v>
      </c>
      <c r="H44" s="21">
        <v>5459522.4800000004</v>
      </c>
      <c r="I44" s="38">
        <v>20.79</v>
      </c>
      <c r="J44" s="39">
        <f t="shared" si="2"/>
        <v>288561.59999999963</v>
      </c>
    </row>
    <row r="45" spans="1:10" ht="105">
      <c r="A45" s="13" t="s">
        <v>75</v>
      </c>
      <c r="B45" s="14" t="s">
        <v>71</v>
      </c>
      <c r="C45" s="6"/>
      <c r="D45" s="21">
        <v>13780037.42</v>
      </c>
      <c r="E45" s="21">
        <v>2873735.65</v>
      </c>
      <c r="F45" s="21">
        <v>2796429.93</v>
      </c>
      <c r="G45" s="2">
        <f t="shared" si="1"/>
        <v>20.293340611262288</v>
      </c>
      <c r="H45" s="21">
        <v>2325149.06</v>
      </c>
      <c r="I45" s="38">
        <v>21.14</v>
      </c>
      <c r="J45" s="39">
        <f t="shared" si="2"/>
        <v>471280.87000000011</v>
      </c>
    </row>
    <row r="46" spans="1:10" ht="121.5" customHeight="1">
      <c r="A46" s="13" t="s">
        <v>90</v>
      </c>
      <c r="B46" s="14" t="s">
        <v>80</v>
      </c>
      <c r="C46" s="12"/>
      <c r="D46" s="21">
        <v>2955773</v>
      </c>
      <c r="E46" s="21">
        <v>738943.25</v>
      </c>
      <c r="F46" s="21">
        <v>738943.25</v>
      </c>
      <c r="G46" s="2">
        <f t="shared" si="1"/>
        <v>25</v>
      </c>
      <c r="H46" s="21">
        <v>740057.25</v>
      </c>
      <c r="I46" s="38">
        <v>25</v>
      </c>
      <c r="J46" s="39">
        <f t="shared" si="2"/>
        <v>-1114</v>
      </c>
    </row>
    <row r="47" spans="1:10" s="9" customFormat="1" ht="66" customHeight="1">
      <c r="A47" s="5" t="s">
        <v>73</v>
      </c>
      <c r="B47" s="15" t="s">
        <v>72</v>
      </c>
      <c r="C47" s="12" t="s">
        <v>76</v>
      </c>
      <c r="D47" s="1">
        <v>2460500</v>
      </c>
      <c r="E47" s="1">
        <v>215827.68</v>
      </c>
      <c r="F47" s="1">
        <v>171363.86</v>
      </c>
      <c r="G47" s="20">
        <f t="shared" si="1"/>
        <v>6.964595001016054</v>
      </c>
      <c r="H47" s="1">
        <v>374501.34</v>
      </c>
      <c r="I47" s="36">
        <v>5.79</v>
      </c>
      <c r="J47" s="37">
        <f t="shared" si="2"/>
        <v>-203137.48000000004</v>
      </c>
    </row>
    <row r="48" spans="1:10" s="9" customFormat="1" ht="47.25">
      <c r="A48" s="5" t="s">
        <v>78</v>
      </c>
      <c r="B48" s="15" t="s">
        <v>79</v>
      </c>
      <c r="C48" s="12"/>
      <c r="D48" s="1">
        <v>35400</v>
      </c>
      <c r="E48" s="1">
        <v>0</v>
      </c>
      <c r="F48" s="1">
        <v>0</v>
      </c>
      <c r="G48" s="20">
        <f t="shared" si="1"/>
        <v>0</v>
      </c>
      <c r="H48" s="1">
        <v>0</v>
      </c>
      <c r="I48" s="1">
        <v>0</v>
      </c>
      <c r="J48" s="37">
        <f t="shared" si="2"/>
        <v>0</v>
      </c>
    </row>
    <row r="49" spans="1:10" s="9" customFormat="1" ht="31.5">
      <c r="A49" s="5" t="s">
        <v>85</v>
      </c>
      <c r="B49" s="25" t="s">
        <v>89</v>
      </c>
      <c r="C49" s="12"/>
      <c r="D49" s="1">
        <f>D50+D51+D52</f>
        <v>73600</v>
      </c>
      <c r="E49" s="1">
        <f t="shared" ref="E49:F49" si="14">E50+E51+E52</f>
        <v>0</v>
      </c>
      <c r="F49" s="1">
        <f t="shared" si="14"/>
        <v>0</v>
      </c>
      <c r="G49" s="20">
        <f t="shared" si="1"/>
        <v>0</v>
      </c>
      <c r="H49" s="1">
        <f t="shared" ref="H49:J49" si="15">H50+H51+H52</f>
        <v>0</v>
      </c>
      <c r="I49" s="1">
        <f t="shared" si="15"/>
        <v>0</v>
      </c>
      <c r="J49" s="37">
        <f t="shared" si="2"/>
        <v>0</v>
      </c>
    </row>
    <row r="50" spans="1:10" s="9" customFormat="1" ht="48" customHeight="1">
      <c r="A50" s="3" t="s">
        <v>91</v>
      </c>
      <c r="B50" s="26" t="s">
        <v>92</v>
      </c>
      <c r="C50" s="12"/>
      <c r="D50" s="21">
        <v>50000</v>
      </c>
      <c r="E50" s="21">
        <v>0</v>
      </c>
      <c r="F50" s="21">
        <v>0</v>
      </c>
      <c r="G50" s="2">
        <f t="shared" si="1"/>
        <v>0</v>
      </c>
      <c r="H50" s="21">
        <v>0</v>
      </c>
      <c r="I50" s="21">
        <v>0</v>
      </c>
      <c r="J50" s="39">
        <f t="shared" si="2"/>
        <v>0</v>
      </c>
    </row>
    <row r="51" spans="1:10" s="9" customFormat="1" ht="50.25" customHeight="1">
      <c r="A51" s="27" t="s">
        <v>93</v>
      </c>
      <c r="B51" s="26" t="s">
        <v>66</v>
      </c>
      <c r="C51" s="12"/>
      <c r="D51" s="21">
        <v>23600</v>
      </c>
      <c r="E51" s="21">
        <v>0</v>
      </c>
      <c r="F51" s="21">
        <v>0</v>
      </c>
      <c r="G51" s="2">
        <f t="shared" si="1"/>
        <v>0</v>
      </c>
      <c r="H51" s="21">
        <v>0</v>
      </c>
      <c r="I51" s="21">
        <v>0</v>
      </c>
      <c r="J51" s="39">
        <f t="shared" si="2"/>
        <v>0</v>
      </c>
    </row>
    <row r="52" spans="1:10" s="9" customFormat="1" ht="60" hidden="1" customHeight="1">
      <c r="A52" s="27" t="s">
        <v>94</v>
      </c>
      <c r="B52" s="26" t="s">
        <v>95</v>
      </c>
      <c r="C52" s="12"/>
      <c r="D52" s="21"/>
      <c r="E52" s="21"/>
      <c r="F52" s="21"/>
      <c r="G52" s="20" t="e">
        <f t="shared" si="1"/>
        <v>#DIV/0!</v>
      </c>
      <c r="H52" s="21">
        <v>0</v>
      </c>
      <c r="I52" s="21">
        <v>0</v>
      </c>
      <c r="J52" s="39">
        <f t="shared" si="2"/>
        <v>0</v>
      </c>
    </row>
    <row r="53" spans="1:10" s="9" customFormat="1" ht="85.5" customHeight="1">
      <c r="A53" s="5" t="s">
        <v>97</v>
      </c>
      <c r="B53" s="8" t="s">
        <v>98</v>
      </c>
      <c r="C53" s="12"/>
      <c r="D53" s="1">
        <v>1663600</v>
      </c>
      <c r="E53" s="1">
        <v>188421.82</v>
      </c>
      <c r="F53" s="1">
        <v>141779.82</v>
      </c>
      <c r="G53" s="20">
        <f t="shared" si="1"/>
        <v>8.5224705458042802</v>
      </c>
      <c r="H53" s="1">
        <v>96543.72</v>
      </c>
      <c r="I53" s="36">
        <v>8.92</v>
      </c>
      <c r="J53" s="37">
        <f t="shared" si="2"/>
        <v>45236.100000000006</v>
      </c>
    </row>
    <row r="54" spans="1:10" s="9" customFormat="1" ht="42.75">
      <c r="A54" s="5" t="s">
        <v>99</v>
      </c>
      <c r="B54" s="8" t="s">
        <v>100</v>
      </c>
      <c r="C54" s="12"/>
      <c r="D54" s="1">
        <v>389275923.74000001</v>
      </c>
      <c r="E54" s="1">
        <v>46752196.700000003</v>
      </c>
      <c r="F54" s="1">
        <v>46752196.700000003</v>
      </c>
      <c r="G54" s="20">
        <f t="shared" si="1"/>
        <v>12.010040654665842</v>
      </c>
      <c r="H54" s="1">
        <v>0</v>
      </c>
      <c r="I54" s="1">
        <v>0</v>
      </c>
      <c r="J54" s="37">
        <f t="shared" si="2"/>
        <v>46752196.700000003</v>
      </c>
    </row>
    <row r="55" spans="1:10" s="9" customFormat="1" ht="57">
      <c r="A55" s="5" t="s">
        <v>103</v>
      </c>
      <c r="B55" s="8" t="s">
        <v>104</v>
      </c>
      <c r="C55" s="12"/>
      <c r="D55" s="1">
        <f>D56+D57</f>
        <v>243510</v>
      </c>
      <c r="E55" s="1">
        <f t="shared" ref="E55:F55" si="16">E56+E57</f>
        <v>0</v>
      </c>
      <c r="F55" s="1">
        <f t="shared" si="16"/>
        <v>0</v>
      </c>
      <c r="G55" s="2">
        <f t="shared" si="1"/>
        <v>0</v>
      </c>
      <c r="H55" s="1">
        <f t="shared" ref="H55:J55" si="17">H56+H57</f>
        <v>1899</v>
      </c>
      <c r="I55" s="36">
        <v>1.57</v>
      </c>
      <c r="J55" s="37">
        <f t="shared" si="2"/>
        <v>-1899</v>
      </c>
    </row>
    <row r="56" spans="1:10" s="9" customFormat="1" ht="47.25" customHeight="1">
      <c r="A56" s="11" t="s">
        <v>105</v>
      </c>
      <c r="B56" s="26" t="s">
        <v>107</v>
      </c>
      <c r="C56" s="12"/>
      <c r="D56" s="21">
        <v>237510</v>
      </c>
      <c r="E56" s="21">
        <v>0</v>
      </c>
      <c r="F56" s="21">
        <v>0</v>
      </c>
      <c r="G56" s="2">
        <f t="shared" si="1"/>
        <v>0</v>
      </c>
      <c r="H56" s="21">
        <v>0</v>
      </c>
      <c r="I56" s="21">
        <v>0</v>
      </c>
      <c r="J56" s="39">
        <f t="shared" si="2"/>
        <v>0</v>
      </c>
    </row>
    <row r="57" spans="1:10" s="9" customFormat="1" ht="60">
      <c r="A57" s="13" t="s">
        <v>106</v>
      </c>
      <c r="B57" s="26" t="s">
        <v>108</v>
      </c>
      <c r="C57" s="12"/>
      <c r="D57" s="21">
        <v>6000</v>
      </c>
      <c r="E57" s="21">
        <v>0</v>
      </c>
      <c r="F57" s="21">
        <v>0</v>
      </c>
      <c r="G57" s="2">
        <f t="shared" si="1"/>
        <v>0</v>
      </c>
      <c r="H57" s="21">
        <v>1899</v>
      </c>
      <c r="I57" s="38">
        <v>9.99</v>
      </c>
      <c r="J57" s="39">
        <f t="shared" si="2"/>
        <v>-1899</v>
      </c>
    </row>
    <row r="58" spans="1:10">
      <c r="A58" s="5"/>
      <c r="B58" s="6" t="s">
        <v>24</v>
      </c>
      <c r="C58" s="6"/>
      <c r="D58" s="1">
        <f>D7+D15+D16+D20+D29+D25+D34+D38+D43+D47+D48+D49+D53+D54+D55</f>
        <v>746340640.47000003</v>
      </c>
      <c r="E58" s="1">
        <f>E7+E15+E16+E20+E29+E25+E34+E38+E43+E47+E48+E49+E53+E54+E55</f>
        <v>127316861.93000001</v>
      </c>
      <c r="F58" s="1">
        <f>F7+F15+F16+F20+F29+F25+F34+F38+F43+F47+F48+F49+F53+F54+F55</f>
        <v>113157804.91</v>
      </c>
      <c r="G58" s="20">
        <f>F58/D58*100</f>
        <v>15.161683388799526</v>
      </c>
      <c r="H58" s="1">
        <f>H7+H15+H16+H20+H29+H25+H34+H38+H43+H47+H48+H49+H53+H54+H55</f>
        <v>56853656.539999999</v>
      </c>
      <c r="I58" s="36">
        <v>10.95</v>
      </c>
      <c r="J58" s="37">
        <f t="shared" si="2"/>
        <v>56304148.369999997</v>
      </c>
    </row>
    <row r="61" spans="1:10">
      <c r="A61" s="17" t="s">
        <v>117</v>
      </c>
      <c r="F61" t="s">
        <v>118</v>
      </c>
    </row>
  </sheetData>
  <mergeCells count="11">
    <mergeCell ref="I5:I6"/>
    <mergeCell ref="J5:J6"/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01.04.2022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2022-10-20T12:51:09Z</dcterms:modified>
</cp:coreProperties>
</file>