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на 01.01.2023" sheetId="57" r:id="rId1"/>
  </sheets>
  <calcPr calcId="145621"/>
</workbook>
</file>

<file path=xl/calcChain.xml><?xml version="1.0" encoding="utf-8"?>
<calcChain xmlns="http://schemas.openxmlformats.org/spreadsheetml/2006/main">
  <c r="H11" i="57" l="1"/>
  <c r="H13" i="57"/>
  <c r="H16" i="57"/>
  <c r="H20" i="57"/>
  <c r="H22" i="57"/>
  <c r="H23" i="57"/>
  <c r="H24" i="57"/>
  <c r="H25" i="57"/>
  <c r="H26" i="57"/>
  <c r="H29" i="57"/>
  <c r="H31" i="57"/>
  <c r="H33" i="57"/>
  <c r="H34" i="57"/>
  <c r="H35" i="57"/>
  <c r="H38" i="57"/>
  <c r="H39" i="57"/>
  <c r="H40" i="57"/>
  <c r="H44" i="57"/>
  <c r="H47" i="57"/>
  <c r="H48" i="57"/>
  <c r="H49" i="57"/>
  <c r="H50" i="57"/>
  <c r="H53" i="57"/>
  <c r="H54" i="57"/>
  <c r="H55" i="57"/>
  <c r="G55" i="57"/>
  <c r="G54" i="57"/>
  <c r="F53" i="57"/>
  <c r="G53" i="57" s="1"/>
  <c r="E53" i="57"/>
  <c r="D53" i="57"/>
  <c r="G52" i="57"/>
  <c r="H52" i="57" s="1"/>
  <c r="G51" i="57"/>
  <c r="H51" i="57" s="1"/>
  <c r="G50" i="57"/>
  <c r="G49" i="57"/>
  <c r="G48" i="57"/>
  <c r="G47" i="57"/>
  <c r="D47" i="57"/>
  <c r="G46" i="57"/>
  <c r="H46" i="57" s="1"/>
  <c r="G45" i="57"/>
  <c r="H45" i="57" s="1"/>
  <c r="G44" i="57"/>
  <c r="G43" i="57"/>
  <c r="H43" i="57" s="1"/>
  <c r="G42" i="57"/>
  <c r="H42" i="57" s="1"/>
  <c r="F41" i="57"/>
  <c r="E41" i="57"/>
  <c r="D41" i="57"/>
  <c r="G40" i="57"/>
  <c r="G39" i="57"/>
  <c r="G38" i="57"/>
  <c r="G37" i="57"/>
  <c r="H37" i="57" s="1"/>
  <c r="F36" i="57"/>
  <c r="G36" i="57" s="1"/>
  <c r="H36" i="57" s="1"/>
  <c r="E36" i="57"/>
  <c r="D36" i="57"/>
  <c r="G35" i="57"/>
  <c r="G34" i="57"/>
  <c r="G33" i="57"/>
  <c r="F32" i="57"/>
  <c r="G32" i="57" s="1"/>
  <c r="H32" i="57" s="1"/>
  <c r="E32" i="57"/>
  <c r="D32" i="57"/>
  <c r="G31" i="57"/>
  <c r="G30" i="57"/>
  <c r="H30" i="57" s="1"/>
  <c r="G29" i="57"/>
  <c r="G28" i="57"/>
  <c r="H28" i="57" s="1"/>
  <c r="F27" i="57"/>
  <c r="E27" i="57"/>
  <c r="D27" i="57"/>
  <c r="G26" i="57"/>
  <c r="G25" i="57"/>
  <c r="G24" i="57"/>
  <c r="F23" i="57"/>
  <c r="G23" i="57" s="1"/>
  <c r="E23" i="57"/>
  <c r="D23" i="57"/>
  <c r="G22" i="57"/>
  <c r="G21" i="57"/>
  <c r="H21" i="57" s="1"/>
  <c r="G20" i="57"/>
  <c r="G19" i="57"/>
  <c r="H19" i="57" s="1"/>
  <c r="F18" i="57"/>
  <c r="G18" i="57" s="1"/>
  <c r="H18" i="57" s="1"/>
  <c r="E18" i="57"/>
  <c r="D18" i="57"/>
  <c r="G17" i="57"/>
  <c r="H17" i="57" s="1"/>
  <c r="G16" i="57"/>
  <c r="G15" i="57"/>
  <c r="H15" i="57" s="1"/>
  <c r="F14" i="57"/>
  <c r="G14" i="57" s="1"/>
  <c r="H14" i="57" s="1"/>
  <c r="E14" i="57"/>
  <c r="D14" i="57"/>
  <c r="G13" i="57"/>
  <c r="G12" i="57"/>
  <c r="H12" i="57" s="1"/>
  <c r="G11" i="57"/>
  <c r="G10" i="57"/>
  <c r="H10" i="57" s="1"/>
  <c r="G9" i="57"/>
  <c r="H9" i="57" s="1"/>
  <c r="G8" i="57"/>
  <c r="H8" i="57" s="1"/>
  <c r="F7" i="57"/>
  <c r="E7" i="57"/>
  <c r="D7" i="57"/>
  <c r="G27" i="57" l="1"/>
  <c r="H27" i="57" s="1"/>
  <c r="E56" i="57"/>
  <c r="F56" i="57"/>
  <c r="G41" i="57"/>
  <c r="H41" i="57" s="1"/>
  <c r="D56" i="57"/>
  <c r="G7" i="57"/>
  <c r="H7" i="57" s="1"/>
  <c r="G56" i="57" l="1"/>
  <c r="H56" i="57" s="1"/>
</calcChain>
</file>

<file path=xl/sharedStrings.xml><?xml version="1.0" encoding="utf-8"?>
<sst xmlns="http://schemas.openxmlformats.org/spreadsheetml/2006/main" count="122" uniqueCount="120">
  <si>
    <t>НПА</t>
  </si>
  <si>
    <t>1.</t>
  </si>
  <si>
    <t>Развитие  образования   в Заволжском  муниципальном  районе</t>
  </si>
  <si>
    <t>Постановление от 01.11.2013 №1092-п</t>
  </si>
  <si>
    <t>2.</t>
  </si>
  <si>
    <t xml:space="preserve">Развитие физической культуры и спорта в  Заволжском муниципальном районе </t>
  </si>
  <si>
    <t>Постановление от 05.11.2013 №1107-п</t>
  </si>
  <si>
    <t>3.</t>
  </si>
  <si>
    <t xml:space="preserve">Развитие культуры и повышение эффективности реализации молодежной политики в Заволжском муниципальном районе </t>
  </si>
  <si>
    <t>Постановление от 08.11.2013 №1116-п</t>
  </si>
  <si>
    <t xml:space="preserve">4. </t>
  </si>
  <si>
    <t xml:space="preserve">Социальная  поддержка  граждан  Заволжского муниципального  района   </t>
  </si>
  <si>
    <t>Постановление от 29.10.2013 №1066-п</t>
  </si>
  <si>
    <t>5.</t>
  </si>
  <si>
    <t xml:space="preserve">Экономическое развитие Заволжского муниципального района </t>
  </si>
  <si>
    <t>Постановление от 14.10.2013 №1021-п</t>
  </si>
  <si>
    <t>6.</t>
  </si>
  <si>
    <t>Обеспечение качественным  жильем  и услугами жилищно-коммунального хозяйства населения  Заволжского муниципального района</t>
  </si>
  <si>
    <t>Постановление от 05.11.2013 №1066-п</t>
  </si>
  <si>
    <t>7.</t>
  </si>
  <si>
    <t xml:space="preserve">Развитие транспортной системы Заволжского муниципального района </t>
  </si>
  <si>
    <t>Постановление от 29.10.2013 №1068-п</t>
  </si>
  <si>
    <t>10.</t>
  </si>
  <si>
    <t>Долгосрочная сбалансированность и устойчивость бюджетной системы Заволжского муниципального района</t>
  </si>
  <si>
    <t>ИТОГО</t>
  </si>
  <si>
    <t>Наименование  муниципальной программы</t>
  </si>
  <si>
    <t>Постановление  от 14.10.2013 №1020-п</t>
  </si>
  <si>
    <t>% исполнения</t>
  </si>
  <si>
    <t>1.1.</t>
  </si>
  <si>
    <t>1.2.</t>
  </si>
  <si>
    <t>1.3.</t>
  </si>
  <si>
    <t>1.4.</t>
  </si>
  <si>
    <t>1.6.</t>
  </si>
  <si>
    <t xml:space="preserve">Предоставление дополнительного образования детям в Заволжском муниципальном районе </t>
  </si>
  <si>
    <t xml:space="preserve">Организация отдыха, оздоровления и занятости детей и подростков в Заволжском муниципальном районе  </t>
  </si>
  <si>
    <t xml:space="preserve">Обеспечение деятельности органа управления образованием и образовательных учреждений Заволжского муниципального района </t>
  </si>
  <si>
    <r>
      <t xml:space="preserve">Предоставление дошкольного образования и воспитания  </t>
    </r>
    <r>
      <rPr>
        <sz val="11"/>
        <color rgb="FF000000"/>
        <rFont val="Times New Roman"/>
        <family val="1"/>
        <charset val="204"/>
      </rPr>
      <t xml:space="preserve">в Заволжском муниципальном районе </t>
    </r>
  </si>
  <si>
    <t xml:space="preserve">
Предоставление
дополнительного образования детям  в сфере культуры и искусства в Заволжском муниципальном районе 
</t>
  </si>
  <si>
    <t xml:space="preserve">Повышение качества жизни граждан пожилого возраста в Заволжском муниципальном районе </t>
  </si>
  <si>
    <t xml:space="preserve">Поддержка молодых специалистов здравоохранения в Заволжском мунципальном районе  </t>
  </si>
  <si>
    <t>Профилактика социального сиротства, развитие семейных форм устройства детей-сирот и детей, оставшихся без попечения родителей</t>
  </si>
  <si>
    <t xml:space="preserve">Развитие субъектов малого и среднего предпринимательства в Заволжском мунципальном районе </t>
  </si>
  <si>
    <t>Развитие сельскохозяйственного производства в Заволжском муниципальном районе</t>
  </si>
  <si>
    <t>Устойчивое развитие сельских территорий Заволжского муниципального района</t>
  </si>
  <si>
    <t>Выравнивание обеспеченности населения Заволжского муниципального района  объектами социальной и инженерной инфраструктуры</t>
  </si>
  <si>
    <t xml:space="preserve">Развитие автомобильных дорог общего пользования местного значения Заволжского муниципального района до сельских населенных пунктов, не обеспеченных круглогодичной транспортной связью </t>
  </si>
  <si>
    <t xml:space="preserve">Капитальный ремонт, ремонт и содержание автомобильных дорог общего  пользования местного значения Заволжского муниципального района </t>
  </si>
  <si>
    <t>Организация управления муниципальными финансами Заволжского муниципального района</t>
  </si>
  <si>
    <t xml:space="preserve">Повышение качества управления муниципальными финансами Заволжского муниципального района </t>
  </si>
  <si>
    <t xml:space="preserve">Управление муниципальным долгом Заволжского муниципального района </t>
  </si>
  <si>
    <t>Обеспечение  финансирования непредвиденных расходов бюджета  Заволжского муниципального района</t>
  </si>
  <si>
    <t>10.1.</t>
  </si>
  <si>
    <t>10.2.</t>
  </si>
  <si>
    <t>10.3.</t>
  </si>
  <si>
    <t>10.4.</t>
  </si>
  <si>
    <t>3.1.</t>
  </si>
  <si>
    <t>4.1.</t>
  </si>
  <si>
    <t>4.2.</t>
  </si>
  <si>
    <t>4.3.</t>
  </si>
  <si>
    <t>5.1.</t>
  </si>
  <si>
    <t>5.2.</t>
  </si>
  <si>
    <t>5.3.</t>
  </si>
  <si>
    <t>6.1.</t>
  </si>
  <si>
    <t>7.1.</t>
  </si>
  <si>
    <t>7.2.</t>
  </si>
  <si>
    <t>Повышение безопасности дорожного движения в Заволжском муниципальном районе</t>
  </si>
  <si>
    <t>7.3.</t>
  </si>
  <si>
    <t>11.</t>
  </si>
  <si>
    <t xml:space="preserve">Совершенствование местного самоуправления Заволжского муниципального района
</t>
  </si>
  <si>
    <t>Подпрограмма "Обеспечение деятельности администрации Заволжского муниципального района"</t>
  </si>
  <si>
    <t>Обеспечение деятельности Муниципального учреждения «Управление по материально-техническому обеспечению деятельности органов местного самоуправления Заволжского муниципального района</t>
  </si>
  <si>
    <t>Управление муниципальным имуществом Заволжского муниципального района Ивановской области</t>
  </si>
  <si>
    <t>12.</t>
  </si>
  <si>
    <t>11.1</t>
  </si>
  <si>
    <t>11.2</t>
  </si>
  <si>
    <t>постановление от 27.10.2014 №868-п</t>
  </si>
  <si>
    <t>отклонение от плана % (- недовыполнение, + перевыполнение)</t>
  </si>
  <si>
    <t>Н.В.Смирнова</t>
  </si>
  <si>
    <t>план</t>
  </si>
  <si>
    <t xml:space="preserve">Предоставление общедоступного и бесплатного начального общего, основного (общего), среднего общего образования по основным общеобразовательным программам  в Заволжском муниципальном районе </t>
  </si>
  <si>
    <t>13.</t>
  </si>
  <si>
    <t>Улучшение условий и охраны труда в Заволжском муниципальном районе</t>
  </si>
  <si>
    <t>Организация предоставления государственных и мунциипальных услуг на базе муниципального учреждения "Многофункциональный центр предоставления государственных и мунциипальных услуг Заволжского муниципального района"</t>
  </si>
  <si>
    <t>Начальник финансового отдела</t>
  </si>
  <si>
    <t xml:space="preserve"> </t>
  </si>
  <si>
    <t>3.3.</t>
  </si>
  <si>
    <t>Библиотечное дело в Заволжском муниципальном районе</t>
  </si>
  <si>
    <t>15.</t>
  </si>
  <si>
    <t>3.2.</t>
  </si>
  <si>
    <t>Организация и осуществление мероприятий межпоселенческого характера по работе с детьми и молодёжью в Заволжском муниципальном районе</t>
  </si>
  <si>
    <t>Безопасность Заволжского муниципального района</t>
  </si>
  <si>
    <t>11.3.</t>
  </si>
  <si>
    <t>15.1.</t>
  </si>
  <si>
    <t>Профилактика преступлений и правонарушений на территории Заволжского муниципального района</t>
  </si>
  <si>
    <t>15.2.</t>
  </si>
  <si>
    <t>15.3.</t>
  </si>
  <si>
    <t>Обеспечение мероприятий по построению и развитию АПК «Безопасный город» на территории Заволжского муниципального района»</t>
  </si>
  <si>
    <t>№ программы</t>
  </si>
  <si>
    <t>16.</t>
  </si>
  <si>
    <t>Поддержка и развитие информационно-коммуникационных технологий в органах местного самоуправления Заволжского муниципального района</t>
  </si>
  <si>
    <t>17.</t>
  </si>
  <si>
    <t>Охрана окружающей среды на территории Заволжского муниципального района</t>
  </si>
  <si>
    <t>4.4.</t>
  </si>
  <si>
    <t>Субсидирование погребения умерших, не имеющих супруга, близких родственников, иных родственников либо законного представителя умершего</t>
  </si>
  <si>
    <t>18.</t>
  </si>
  <si>
    <t>Энергосбережение и повышение энергетической эффективности Заволжского муниципального района</t>
  </si>
  <si>
    <t>18.1</t>
  </si>
  <si>
    <t>18.2</t>
  </si>
  <si>
    <t>Энергосбережение в социальной сфере на территории Заволжского муниципального района</t>
  </si>
  <si>
    <t>Энергосбережение и повышение энергетической эффективности в муниципальном жилом фонде Заволжского муниципального района</t>
  </si>
  <si>
    <t>6.3.</t>
  </si>
  <si>
    <t>Стимулирование развития жилищного строительства на территории Заволжского муниципального района</t>
  </si>
  <si>
    <t>6.4.</t>
  </si>
  <si>
    <t>Предупреждение аварийных ситуаций на объектах ЖКХ, расположенных на территории сельских поселений Заволжского муниципального района и развитие коммунальной инфраструктуры</t>
  </si>
  <si>
    <t>6.5.</t>
  </si>
  <si>
    <t>Предоставление субсидий юридическим лицам (за исключением государственны (муниципальных) учреждений), индивидуальным предпринимателям, физическим лицам, предоставляющим услуги в сфере жилищно-коммунального хозяйства</t>
  </si>
  <si>
    <t>Исполнение по муниципальным программам Заволжского муниципального района за январь-декабрь 2022 года</t>
  </si>
  <si>
    <t>утверждено по состоянию на 01.01.2023</t>
  </si>
  <si>
    <t>профинансировано за январь-декабрь 2022</t>
  </si>
  <si>
    <t>кассовые расходы на 01.01.2023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</si>
</sst>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4" fontId="4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16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0" fillId="0" borderId="0" xfId="0" applyAlignment="1">
      <alignment horizontal="center"/>
    </xf>
    <xf numFmtId="49" fontId="1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0" fillId="0" borderId="0" xfId="0" applyFont="1"/>
    <xf numFmtId="0" fontId="0" fillId="0" borderId="0" xfId="0" applyAlignment="1">
      <alignment horizontal="left"/>
    </xf>
    <xf numFmtId="10" fontId="0" fillId="0" borderId="0" xfId="0" applyNumberFormat="1" applyFont="1"/>
    <xf numFmtId="0" fontId="0" fillId="0" borderId="0" xfId="0" applyAlignment="1">
      <alignment horizontal="right"/>
    </xf>
    <xf numFmtId="4" fontId="3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vertical="top"/>
    </xf>
    <xf numFmtId="4" fontId="2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5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9"/>
  <sheetViews>
    <sheetView tabSelected="1" workbookViewId="0">
      <selection activeCell="L66" sqref="L66"/>
    </sheetView>
  </sheetViews>
  <sheetFormatPr defaultRowHeight="15" x14ac:dyDescent="0.25"/>
  <cols>
    <col min="1" max="1" width="6.42578125" style="9" customWidth="1"/>
    <col min="2" max="2" width="50.7109375" style="24" customWidth="1"/>
    <col min="3" max="3" width="16.28515625" hidden="1" customWidth="1"/>
    <col min="4" max="4" width="15.5703125" customWidth="1"/>
    <col min="5" max="5" width="17.140625" customWidth="1"/>
    <col min="6" max="6" width="16.5703125" customWidth="1"/>
    <col min="7" max="7" width="13.7109375" customWidth="1"/>
    <col min="8" max="8" width="13.85546875" style="15" customWidth="1"/>
  </cols>
  <sheetData>
    <row r="2" spans="1:13" ht="36" customHeight="1" x14ac:dyDescent="0.3">
      <c r="A2" s="29" t="s">
        <v>116</v>
      </c>
      <c r="B2" s="29"/>
      <c r="C2" s="29"/>
      <c r="D2" s="29"/>
      <c r="E2" s="29"/>
      <c r="F2" s="29"/>
      <c r="G2" s="29"/>
      <c r="M2" t="s">
        <v>84</v>
      </c>
    </row>
    <row r="4" spans="1:13" x14ac:dyDescent="0.25">
      <c r="G4" s="18" t="s">
        <v>78</v>
      </c>
      <c r="H4" s="17">
        <v>1</v>
      </c>
    </row>
    <row r="5" spans="1:13" x14ac:dyDescent="0.25">
      <c r="A5" s="30" t="s">
        <v>97</v>
      </c>
      <c r="B5" s="28" t="s">
        <v>25</v>
      </c>
      <c r="C5" s="30" t="s">
        <v>0</v>
      </c>
      <c r="D5" s="30" t="s">
        <v>117</v>
      </c>
      <c r="E5" s="30" t="s">
        <v>118</v>
      </c>
      <c r="F5" s="30" t="s">
        <v>119</v>
      </c>
      <c r="G5" s="30" t="s">
        <v>27</v>
      </c>
      <c r="H5" s="28" t="s">
        <v>76</v>
      </c>
    </row>
    <row r="6" spans="1:13" ht="36" customHeight="1" x14ac:dyDescent="0.25">
      <c r="A6" s="30"/>
      <c r="B6" s="28"/>
      <c r="C6" s="30"/>
      <c r="D6" s="30"/>
      <c r="E6" s="30"/>
      <c r="F6" s="30"/>
      <c r="G6" s="30"/>
      <c r="H6" s="28"/>
    </row>
    <row r="7" spans="1:13" ht="42.75" x14ac:dyDescent="0.25">
      <c r="A7" s="5" t="s">
        <v>1</v>
      </c>
      <c r="B7" s="8" t="s">
        <v>2</v>
      </c>
      <c r="C7" s="8" t="s">
        <v>3</v>
      </c>
      <c r="D7" s="19">
        <f>D8+D9+D10+D11+D12</f>
        <v>267750700.70999998</v>
      </c>
      <c r="E7" s="19">
        <f>E8+E9+E10+E11+E12</f>
        <v>245262593.66999999</v>
      </c>
      <c r="F7" s="19">
        <f>F8+F9+F10+F11+F12</f>
        <v>245262593.66999999</v>
      </c>
      <c r="G7" s="19">
        <f>F7/D7*100</f>
        <v>91.601102450761914</v>
      </c>
      <c r="H7" s="20">
        <f>G7-12*100/12</f>
        <v>-8.398897549238086</v>
      </c>
    </row>
    <row r="8" spans="1:13" ht="30" x14ac:dyDescent="0.25">
      <c r="A8" s="3" t="s">
        <v>28</v>
      </c>
      <c r="B8" s="26" t="s">
        <v>36</v>
      </c>
      <c r="C8" s="26"/>
      <c r="D8" s="2">
        <v>109502953.05</v>
      </c>
      <c r="E8" s="2">
        <v>97981050.569999993</v>
      </c>
      <c r="F8" s="2">
        <v>97981050.569999993</v>
      </c>
      <c r="G8" s="19">
        <f t="shared" ref="G8:G55" si="0">F8/D8*100</f>
        <v>89.477998392665256</v>
      </c>
      <c r="H8" s="20">
        <f t="shared" ref="H8:H56" si="1">G8-12*100/12</f>
        <v>-10.522001607334744</v>
      </c>
    </row>
    <row r="9" spans="1:13" ht="75" x14ac:dyDescent="0.25">
      <c r="A9" s="27" t="s">
        <v>29</v>
      </c>
      <c r="B9" s="4" t="s">
        <v>79</v>
      </c>
      <c r="C9" s="26"/>
      <c r="D9" s="2">
        <v>130831833.45</v>
      </c>
      <c r="E9" s="2">
        <v>122102317.19</v>
      </c>
      <c r="F9" s="2">
        <v>122102317.19</v>
      </c>
      <c r="G9" s="19">
        <f t="shared" si="0"/>
        <v>93.327681780645406</v>
      </c>
      <c r="H9" s="20">
        <f t="shared" si="1"/>
        <v>-6.6723182193545938</v>
      </c>
    </row>
    <row r="10" spans="1:13" ht="30" x14ac:dyDescent="0.25">
      <c r="A10" s="27" t="s">
        <v>30</v>
      </c>
      <c r="B10" s="4" t="s">
        <v>33</v>
      </c>
      <c r="C10" s="26"/>
      <c r="D10" s="2">
        <v>15276312.1</v>
      </c>
      <c r="E10" s="2">
        <v>13952465.619999999</v>
      </c>
      <c r="F10" s="2">
        <v>13952465.619999999</v>
      </c>
      <c r="G10" s="19">
        <f t="shared" si="0"/>
        <v>91.333991664126842</v>
      </c>
      <c r="H10" s="20">
        <f t="shared" si="1"/>
        <v>-8.6660083358731583</v>
      </c>
    </row>
    <row r="11" spans="1:13" ht="30" x14ac:dyDescent="0.25">
      <c r="A11" s="27" t="s">
        <v>31</v>
      </c>
      <c r="B11" s="26" t="s">
        <v>34</v>
      </c>
      <c r="C11" s="26"/>
      <c r="D11" s="2">
        <v>629376</v>
      </c>
      <c r="E11" s="2">
        <v>629376</v>
      </c>
      <c r="F11" s="2">
        <v>629376</v>
      </c>
      <c r="G11" s="19">
        <f t="shared" si="0"/>
        <v>100</v>
      </c>
      <c r="H11" s="20">
        <f t="shared" si="1"/>
        <v>0</v>
      </c>
    </row>
    <row r="12" spans="1:13" ht="45" x14ac:dyDescent="0.25">
      <c r="A12" s="27" t="s">
        <v>32</v>
      </c>
      <c r="B12" s="4" t="s">
        <v>35</v>
      </c>
      <c r="C12" s="26"/>
      <c r="D12" s="2">
        <v>11510226.109999999</v>
      </c>
      <c r="E12" s="2">
        <v>10597384.289999999</v>
      </c>
      <c r="F12" s="2">
        <v>10597384.289999999</v>
      </c>
      <c r="G12" s="19">
        <f t="shared" si="0"/>
        <v>92.069297238158256</v>
      </c>
      <c r="H12" s="20">
        <f t="shared" si="1"/>
        <v>-7.9307027618417436</v>
      </c>
    </row>
    <row r="13" spans="1:13" ht="42.75" x14ac:dyDescent="0.25">
      <c r="A13" s="5" t="s">
        <v>4</v>
      </c>
      <c r="B13" s="6" t="s">
        <v>5</v>
      </c>
      <c r="C13" s="6" t="s">
        <v>6</v>
      </c>
      <c r="D13" s="1">
        <v>169529.15</v>
      </c>
      <c r="E13" s="1">
        <v>108203.75</v>
      </c>
      <c r="F13" s="1">
        <v>108203.75</v>
      </c>
      <c r="G13" s="19">
        <f t="shared" si="0"/>
        <v>63.826044075605878</v>
      </c>
      <c r="H13" s="20">
        <f t="shared" si="1"/>
        <v>-36.173955924394122</v>
      </c>
    </row>
    <row r="14" spans="1:13" ht="42.75" x14ac:dyDescent="0.25">
      <c r="A14" s="5" t="s">
        <v>7</v>
      </c>
      <c r="B14" s="6" t="s">
        <v>8</v>
      </c>
      <c r="C14" s="6" t="s">
        <v>9</v>
      </c>
      <c r="D14" s="1">
        <f>D15+D17</f>
        <v>16418954.73</v>
      </c>
      <c r="E14" s="1">
        <f>E15+E17</f>
        <v>16179251.970000001</v>
      </c>
      <c r="F14" s="1">
        <f>F15+F17</f>
        <v>16179251.970000001</v>
      </c>
      <c r="G14" s="19">
        <f t="shared" si="0"/>
        <v>98.54008513975603</v>
      </c>
      <c r="H14" s="20">
        <f t="shared" si="1"/>
        <v>-1.4599148602439698</v>
      </c>
    </row>
    <row r="15" spans="1:13" ht="63.75" customHeight="1" x14ac:dyDescent="0.25">
      <c r="A15" s="27" t="s">
        <v>55</v>
      </c>
      <c r="B15" s="4" t="s">
        <v>37</v>
      </c>
      <c r="C15" s="4"/>
      <c r="D15" s="21">
        <v>12142421.720000001</v>
      </c>
      <c r="E15" s="2">
        <v>12067707.300000001</v>
      </c>
      <c r="F15" s="2">
        <v>12067707.300000001</v>
      </c>
      <c r="G15" s="19">
        <f t="shared" si="0"/>
        <v>99.384682712206114</v>
      </c>
      <c r="H15" s="20">
        <f t="shared" si="1"/>
        <v>-0.61531728779388573</v>
      </c>
    </row>
    <row r="16" spans="1:13" ht="45" x14ac:dyDescent="0.25">
      <c r="A16" s="27" t="s">
        <v>88</v>
      </c>
      <c r="B16" s="23" t="s">
        <v>89</v>
      </c>
      <c r="C16" s="4"/>
      <c r="D16" s="21">
        <v>0</v>
      </c>
      <c r="E16" s="2">
        <v>0</v>
      </c>
      <c r="F16" s="2">
        <v>0</v>
      </c>
      <c r="G16" s="19" t="e">
        <f t="shared" si="0"/>
        <v>#DIV/0!</v>
      </c>
      <c r="H16" s="20" t="e">
        <f t="shared" si="1"/>
        <v>#DIV/0!</v>
      </c>
    </row>
    <row r="17" spans="1:8" ht="30" x14ac:dyDescent="0.25">
      <c r="A17" s="27" t="s">
        <v>85</v>
      </c>
      <c r="B17" s="4" t="s">
        <v>86</v>
      </c>
      <c r="C17" s="4"/>
      <c r="D17" s="21">
        <v>4276533.01</v>
      </c>
      <c r="E17" s="2">
        <v>4111544.67</v>
      </c>
      <c r="F17" s="2">
        <v>4111544.67</v>
      </c>
      <c r="G17" s="19">
        <f t="shared" si="0"/>
        <v>96.142007097473567</v>
      </c>
      <c r="H17" s="20">
        <f t="shared" si="1"/>
        <v>-3.8579929025264335</v>
      </c>
    </row>
    <row r="18" spans="1:8" ht="42.75" x14ac:dyDescent="0.25">
      <c r="A18" s="5" t="s">
        <v>10</v>
      </c>
      <c r="B18" s="6" t="s">
        <v>11</v>
      </c>
      <c r="C18" s="6" t="s">
        <v>12</v>
      </c>
      <c r="D18" s="1">
        <f>D19+D20+D21+D22</f>
        <v>1751101</v>
      </c>
      <c r="E18" s="1">
        <f>E19+E21+E22</f>
        <v>1669434</v>
      </c>
      <c r="F18" s="1">
        <f t="shared" ref="F18" si="2">F19+F20+F21+F22</f>
        <v>1669434</v>
      </c>
      <c r="G18" s="19">
        <f t="shared" si="0"/>
        <v>95.336248451688405</v>
      </c>
      <c r="H18" s="20">
        <f t="shared" si="1"/>
        <v>-4.6637515483115948</v>
      </c>
    </row>
    <row r="19" spans="1:8" ht="30" x14ac:dyDescent="0.25">
      <c r="A19" s="27" t="s">
        <v>56</v>
      </c>
      <c r="B19" s="4" t="s">
        <v>38</v>
      </c>
      <c r="C19" s="4"/>
      <c r="D19" s="21">
        <v>141100</v>
      </c>
      <c r="E19" s="21">
        <v>141100</v>
      </c>
      <c r="F19" s="21">
        <v>141100</v>
      </c>
      <c r="G19" s="19">
        <f t="shared" si="0"/>
        <v>100</v>
      </c>
      <c r="H19" s="20">
        <f t="shared" si="1"/>
        <v>0</v>
      </c>
    </row>
    <row r="20" spans="1:8" ht="30" x14ac:dyDescent="0.25">
      <c r="A20" s="27" t="s">
        <v>57</v>
      </c>
      <c r="B20" s="26" t="s">
        <v>39</v>
      </c>
      <c r="C20" s="4"/>
      <c r="D20" s="21">
        <v>0</v>
      </c>
      <c r="E20" s="21">
        <v>0</v>
      </c>
      <c r="F20" s="21">
        <v>0</v>
      </c>
      <c r="G20" s="19" t="e">
        <f t="shared" si="0"/>
        <v>#DIV/0!</v>
      </c>
      <c r="H20" s="20" t="e">
        <f t="shared" si="1"/>
        <v>#DIV/0!</v>
      </c>
    </row>
    <row r="21" spans="1:8" ht="45" x14ac:dyDescent="0.25">
      <c r="A21" s="27" t="s">
        <v>58</v>
      </c>
      <c r="B21" s="26" t="s">
        <v>40</v>
      </c>
      <c r="C21" s="4"/>
      <c r="D21" s="21">
        <v>1610001</v>
      </c>
      <c r="E21" s="21">
        <v>1528334</v>
      </c>
      <c r="F21" s="21">
        <v>1528334</v>
      </c>
      <c r="G21" s="19">
        <f t="shared" si="0"/>
        <v>94.927518678559835</v>
      </c>
      <c r="H21" s="20">
        <f t="shared" si="1"/>
        <v>-5.0724813214401649</v>
      </c>
    </row>
    <row r="22" spans="1:8" ht="45" x14ac:dyDescent="0.25">
      <c r="A22" s="27" t="s">
        <v>102</v>
      </c>
      <c r="B22" s="23" t="s">
        <v>103</v>
      </c>
      <c r="C22" s="4"/>
      <c r="D22" s="21">
        <v>0</v>
      </c>
      <c r="E22" s="21">
        <v>0</v>
      </c>
      <c r="F22" s="21">
        <v>0</v>
      </c>
      <c r="G22" s="19" t="e">
        <f t="shared" si="0"/>
        <v>#DIV/0!</v>
      </c>
      <c r="H22" s="20" t="e">
        <f t="shared" si="1"/>
        <v>#DIV/0!</v>
      </c>
    </row>
    <row r="23" spans="1:8" ht="42.75" x14ac:dyDescent="0.25">
      <c r="A23" s="5" t="s">
        <v>13</v>
      </c>
      <c r="B23" s="6" t="s">
        <v>14</v>
      </c>
      <c r="C23" s="6" t="s">
        <v>15</v>
      </c>
      <c r="D23" s="19">
        <f>D24+D25+D26</f>
        <v>454249</v>
      </c>
      <c r="E23" s="19">
        <f t="shared" ref="E23:F23" si="3">E24+E25+E26</f>
        <v>454249</v>
      </c>
      <c r="F23" s="19">
        <f t="shared" si="3"/>
        <v>454249</v>
      </c>
      <c r="G23" s="19">
        <f t="shared" si="0"/>
        <v>100</v>
      </c>
      <c r="H23" s="20">
        <f t="shared" si="1"/>
        <v>0</v>
      </c>
    </row>
    <row r="24" spans="1:8" ht="45" x14ac:dyDescent="0.25">
      <c r="A24" s="27" t="s">
        <v>59</v>
      </c>
      <c r="B24" s="4" t="s">
        <v>41</v>
      </c>
      <c r="C24" s="4"/>
      <c r="D24" s="2">
        <v>204249</v>
      </c>
      <c r="E24" s="2">
        <v>204249</v>
      </c>
      <c r="F24" s="2">
        <v>204249</v>
      </c>
      <c r="G24" s="19">
        <f t="shared" si="0"/>
        <v>100</v>
      </c>
      <c r="H24" s="20">
        <f t="shared" si="1"/>
        <v>0</v>
      </c>
    </row>
    <row r="25" spans="1:8" ht="30" x14ac:dyDescent="0.25">
      <c r="A25" s="3" t="s">
        <v>60</v>
      </c>
      <c r="B25" s="4" t="s">
        <v>42</v>
      </c>
      <c r="C25" s="4"/>
      <c r="D25" s="2">
        <v>250000</v>
      </c>
      <c r="E25" s="2">
        <v>250000</v>
      </c>
      <c r="F25" s="2">
        <v>250000</v>
      </c>
      <c r="G25" s="19">
        <f t="shared" si="0"/>
        <v>100</v>
      </c>
      <c r="H25" s="20">
        <f t="shared" si="1"/>
        <v>0</v>
      </c>
    </row>
    <row r="26" spans="1:8" ht="30" x14ac:dyDescent="0.25">
      <c r="A26" s="27" t="s">
        <v>61</v>
      </c>
      <c r="B26" s="4" t="s">
        <v>43</v>
      </c>
      <c r="C26" s="4"/>
      <c r="D26" s="2">
        <v>0</v>
      </c>
      <c r="E26" s="21">
        <v>0</v>
      </c>
      <c r="F26" s="21">
        <v>0</v>
      </c>
      <c r="G26" s="19" t="e">
        <f t="shared" si="0"/>
        <v>#DIV/0!</v>
      </c>
      <c r="H26" s="20" t="e">
        <f t="shared" si="1"/>
        <v>#DIV/0!</v>
      </c>
    </row>
    <row r="27" spans="1:8" ht="57" x14ac:dyDescent="0.25">
      <c r="A27" s="5" t="s">
        <v>16</v>
      </c>
      <c r="B27" s="8" t="s">
        <v>17</v>
      </c>
      <c r="C27" s="8" t="s">
        <v>18</v>
      </c>
      <c r="D27" s="19">
        <f>D28+D30+D29+D31</f>
        <v>39839093.280000001</v>
      </c>
      <c r="E27" s="19">
        <f t="shared" ref="E27:F27" si="4">E28+E30+E29+E31</f>
        <v>30410696.260000002</v>
      </c>
      <c r="F27" s="19">
        <f t="shared" si="4"/>
        <v>30410696.260000002</v>
      </c>
      <c r="G27" s="19">
        <f t="shared" si="0"/>
        <v>76.33380620955738</v>
      </c>
      <c r="H27" s="20">
        <f t="shared" si="1"/>
        <v>-23.66619379044262</v>
      </c>
    </row>
    <row r="28" spans="1:8" ht="45" x14ac:dyDescent="0.25">
      <c r="A28" s="27" t="s">
        <v>62</v>
      </c>
      <c r="B28" s="4" t="s">
        <v>44</v>
      </c>
      <c r="C28" s="26"/>
      <c r="D28" s="2">
        <v>35291284.939999998</v>
      </c>
      <c r="E28" s="21">
        <v>26872405.73</v>
      </c>
      <c r="F28" s="21">
        <v>26872405.73</v>
      </c>
      <c r="G28" s="19">
        <f t="shared" si="0"/>
        <v>76.144594269340885</v>
      </c>
      <c r="H28" s="20">
        <f t="shared" si="1"/>
        <v>-23.855405730659115</v>
      </c>
    </row>
    <row r="29" spans="1:8" ht="30" x14ac:dyDescent="0.25">
      <c r="A29" s="27" t="s">
        <v>110</v>
      </c>
      <c r="B29" s="26" t="s">
        <v>111</v>
      </c>
      <c r="C29" s="26"/>
      <c r="D29" s="2">
        <v>180381.64</v>
      </c>
      <c r="E29" s="2">
        <v>180381.64</v>
      </c>
      <c r="F29" s="2">
        <v>180381.64</v>
      </c>
      <c r="G29" s="19">
        <f t="shared" si="0"/>
        <v>100</v>
      </c>
      <c r="H29" s="20">
        <f t="shared" si="1"/>
        <v>0</v>
      </c>
    </row>
    <row r="30" spans="1:8" ht="60" x14ac:dyDescent="0.25">
      <c r="A30" s="27" t="s">
        <v>112</v>
      </c>
      <c r="B30" s="26" t="s">
        <v>113</v>
      </c>
      <c r="C30" s="26"/>
      <c r="D30" s="2">
        <v>3367426.7</v>
      </c>
      <c r="E30" s="21">
        <v>2357908.89</v>
      </c>
      <c r="F30" s="21">
        <v>2357908.89</v>
      </c>
      <c r="G30" s="19">
        <f t="shared" si="0"/>
        <v>70.021090288320153</v>
      </c>
      <c r="H30" s="20">
        <f t="shared" si="1"/>
        <v>-29.978909711679847</v>
      </c>
    </row>
    <row r="31" spans="1:8" ht="75" x14ac:dyDescent="0.25">
      <c r="A31" s="27" t="s">
        <v>114</v>
      </c>
      <c r="B31" s="26" t="s">
        <v>115</v>
      </c>
      <c r="C31" s="26"/>
      <c r="D31" s="2">
        <v>1000000</v>
      </c>
      <c r="E31" s="2">
        <v>1000000</v>
      </c>
      <c r="F31" s="2">
        <v>1000000</v>
      </c>
      <c r="G31" s="19">
        <f t="shared" si="0"/>
        <v>100</v>
      </c>
      <c r="H31" s="20">
        <f t="shared" si="1"/>
        <v>0</v>
      </c>
    </row>
    <row r="32" spans="1:8" ht="42.75" x14ac:dyDescent="0.25">
      <c r="A32" s="5" t="s">
        <v>19</v>
      </c>
      <c r="B32" s="6" t="s">
        <v>20</v>
      </c>
      <c r="C32" s="6" t="s">
        <v>21</v>
      </c>
      <c r="D32" s="19">
        <f>D33+D34+D35</f>
        <v>15480889.119999999</v>
      </c>
      <c r="E32" s="19">
        <f t="shared" ref="E32:F32" si="5">E33+E34+E35</f>
        <v>13783405.91</v>
      </c>
      <c r="F32" s="19">
        <f t="shared" si="5"/>
        <v>13783405.91</v>
      </c>
      <c r="G32" s="19">
        <f t="shared" si="0"/>
        <v>89.034975983343273</v>
      </c>
      <c r="H32" s="20">
        <f t="shared" si="1"/>
        <v>-10.965024016656727</v>
      </c>
    </row>
    <row r="33" spans="1:8" ht="60" x14ac:dyDescent="0.25">
      <c r="A33" s="27" t="s">
        <v>63</v>
      </c>
      <c r="B33" s="4" t="s">
        <v>45</v>
      </c>
      <c r="C33" s="4"/>
      <c r="D33" s="2">
        <v>0</v>
      </c>
      <c r="E33" s="2">
        <v>0</v>
      </c>
      <c r="F33" s="2">
        <v>0</v>
      </c>
      <c r="G33" s="19" t="e">
        <f t="shared" si="0"/>
        <v>#DIV/0!</v>
      </c>
      <c r="H33" s="20" t="e">
        <f t="shared" si="1"/>
        <v>#DIV/0!</v>
      </c>
    </row>
    <row r="34" spans="1:8" ht="45" x14ac:dyDescent="0.25">
      <c r="A34" s="27" t="s">
        <v>64</v>
      </c>
      <c r="B34" s="4" t="s">
        <v>46</v>
      </c>
      <c r="C34" s="4"/>
      <c r="D34" s="2">
        <v>15480889.119999999</v>
      </c>
      <c r="E34" s="2">
        <v>13783405.91</v>
      </c>
      <c r="F34" s="2">
        <v>13783405.91</v>
      </c>
      <c r="G34" s="19">
        <f t="shared" si="0"/>
        <v>89.034975983343273</v>
      </c>
      <c r="H34" s="20">
        <f t="shared" si="1"/>
        <v>-10.965024016656727</v>
      </c>
    </row>
    <row r="35" spans="1:8" ht="30" x14ac:dyDescent="0.25">
      <c r="A35" s="3" t="s">
        <v>66</v>
      </c>
      <c r="B35" s="4" t="s">
        <v>65</v>
      </c>
      <c r="C35" s="4"/>
      <c r="D35" s="2">
        <v>0</v>
      </c>
      <c r="E35" s="2">
        <v>0</v>
      </c>
      <c r="F35" s="2">
        <v>0</v>
      </c>
      <c r="G35" s="19" t="e">
        <f t="shared" si="0"/>
        <v>#DIV/0!</v>
      </c>
      <c r="H35" s="20" t="e">
        <f t="shared" si="1"/>
        <v>#DIV/0!</v>
      </c>
    </row>
    <row r="36" spans="1:8" ht="57" x14ac:dyDescent="0.25">
      <c r="A36" s="5" t="s">
        <v>22</v>
      </c>
      <c r="B36" s="6" t="s">
        <v>23</v>
      </c>
      <c r="C36" s="7" t="s">
        <v>26</v>
      </c>
      <c r="D36" s="1">
        <f>D37+D38+D39+D40</f>
        <v>5196076</v>
      </c>
      <c r="E36" s="1">
        <f>E37+E38+E39+E40</f>
        <v>4191831.55</v>
      </c>
      <c r="F36" s="1">
        <f t="shared" ref="F36" si="6">F37+F38+F39+F40</f>
        <v>4191831.55</v>
      </c>
      <c r="G36" s="19">
        <f t="shared" si="0"/>
        <v>80.673022296055706</v>
      </c>
      <c r="H36" s="20">
        <f t="shared" si="1"/>
        <v>-19.326977703944294</v>
      </c>
    </row>
    <row r="37" spans="1:8" ht="30" x14ac:dyDescent="0.25">
      <c r="A37" s="3" t="s">
        <v>51</v>
      </c>
      <c r="B37" s="4" t="s">
        <v>47</v>
      </c>
      <c r="C37" s="4"/>
      <c r="D37" s="21">
        <v>4896076</v>
      </c>
      <c r="E37" s="21">
        <v>4191831.55</v>
      </c>
      <c r="F37" s="21">
        <v>4191831.55</v>
      </c>
      <c r="G37" s="19">
        <f t="shared" si="0"/>
        <v>85.61614546016034</v>
      </c>
      <c r="H37" s="20">
        <f t="shared" si="1"/>
        <v>-14.38385453983966</v>
      </c>
    </row>
    <row r="38" spans="1:8" ht="30" x14ac:dyDescent="0.25">
      <c r="A38" s="27" t="s">
        <v>52</v>
      </c>
      <c r="B38" s="4" t="s">
        <v>48</v>
      </c>
      <c r="C38" s="4"/>
      <c r="D38" s="22">
        <v>0</v>
      </c>
      <c r="E38" s="22">
        <v>0</v>
      </c>
      <c r="F38" s="22">
        <v>0</v>
      </c>
      <c r="G38" s="19" t="e">
        <f>F38/D38*100</f>
        <v>#DIV/0!</v>
      </c>
      <c r="H38" s="20" t="e">
        <f t="shared" si="1"/>
        <v>#DIV/0!</v>
      </c>
    </row>
    <row r="39" spans="1:8" ht="30" x14ac:dyDescent="0.25">
      <c r="A39" s="27" t="s">
        <v>53</v>
      </c>
      <c r="B39" s="4" t="s">
        <v>49</v>
      </c>
      <c r="C39" s="4"/>
      <c r="D39" s="21">
        <v>0</v>
      </c>
      <c r="E39" s="21">
        <v>0</v>
      </c>
      <c r="F39" s="21">
        <v>0</v>
      </c>
      <c r="G39" s="19" t="e">
        <f>F39/D39*100</f>
        <v>#DIV/0!</v>
      </c>
      <c r="H39" s="20" t="e">
        <f t="shared" si="1"/>
        <v>#DIV/0!</v>
      </c>
    </row>
    <row r="40" spans="1:8" ht="45" x14ac:dyDescent="0.25">
      <c r="A40" s="27" t="s">
        <v>54</v>
      </c>
      <c r="B40" s="4" t="s">
        <v>50</v>
      </c>
      <c r="C40" s="4"/>
      <c r="D40" s="21">
        <v>300000</v>
      </c>
      <c r="E40" s="21">
        <v>0</v>
      </c>
      <c r="F40" s="21">
        <v>0</v>
      </c>
      <c r="G40" s="19">
        <f t="shared" si="0"/>
        <v>0</v>
      </c>
      <c r="H40" s="20">
        <f t="shared" si="1"/>
        <v>-100</v>
      </c>
    </row>
    <row r="41" spans="1:8" ht="34.5" customHeight="1" x14ac:dyDescent="0.25">
      <c r="A41" s="5" t="s">
        <v>67</v>
      </c>
      <c r="B41" s="6" t="s">
        <v>68</v>
      </c>
      <c r="C41" s="6" t="s">
        <v>75</v>
      </c>
      <c r="D41" s="1">
        <f>D42+D43+D44</f>
        <v>46825862.079999998</v>
      </c>
      <c r="E41" s="1">
        <f t="shared" ref="E41" si="7">E42+E43+E44</f>
        <v>43753412.890000001</v>
      </c>
      <c r="F41" s="1">
        <f>F42+F43+F44</f>
        <v>43753412.890000001</v>
      </c>
      <c r="G41" s="19">
        <f t="shared" si="0"/>
        <v>93.438563534076863</v>
      </c>
      <c r="H41" s="20">
        <f t="shared" si="1"/>
        <v>-6.561436465923137</v>
      </c>
    </row>
    <row r="42" spans="1:8" ht="30" x14ac:dyDescent="0.25">
      <c r="A42" s="10" t="s">
        <v>73</v>
      </c>
      <c r="B42" s="4" t="s">
        <v>69</v>
      </c>
      <c r="C42" s="6"/>
      <c r="D42" s="21">
        <v>29646929.469999999</v>
      </c>
      <c r="E42" s="21">
        <v>28062921.190000001</v>
      </c>
      <c r="F42" s="21">
        <v>28062921.190000001</v>
      </c>
      <c r="G42" s="19">
        <f t="shared" si="0"/>
        <v>94.657091616847296</v>
      </c>
      <c r="H42" s="20">
        <f t="shared" si="1"/>
        <v>-5.3429083831527038</v>
      </c>
    </row>
    <row r="43" spans="1:8" ht="75" x14ac:dyDescent="0.25">
      <c r="A43" s="12" t="s">
        <v>74</v>
      </c>
      <c r="B43" s="13" t="s">
        <v>70</v>
      </c>
      <c r="C43" s="6"/>
      <c r="D43" s="21">
        <v>14054145.42</v>
      </c>
      <c r="E43" s="21">
        <v>12565704.51</v>
      </c>
      <c r="F43" s="21">
        <v>12565704.51</v>
      </c>
      <c r="G43" s="19">
        <f t="shared" si="0"/>
        <v>89.409239299019575</v>
      </c>
      <c r="H43" s="20">
        <f t="shared" si="1"/>
        <v>-10.590760700980425</v>
      </c>
    </row>
    <row r="44" spans="1:8" ht="75" x14ac:dyDescent="0.25">
      <c r="A44" s="12" t="s">
        <v>91</v>
      </c>
      <c r="B44" s="13" t="s">
        <v>82</v>
      </c>
      <c r="C44" s="11"/>
      <c r="D44" s="21">
        <v>3124787.19</v>
      </c>
      <c r="E44" s="21">
        <v>3124787.19</v>
      </c>
      <c r="F44" s="21">
        <v>3124787.19</v>
      </c>
      <c r="G44" s="19">
        <f t="shared" si="0"/>
        <v>100</v>
      </c>
      <c r="H44" s="20">
        <f t="shared" si="1"/>
        <v>0</v>
      </c>
    </row>
    <row r="45" spans="1:8" ht="47.25" x14ac:dyDescent="0.25">
      <c r="A45" s="5" t="s">
        <v>72</v>
      </c>
      <c r="B45" s="14" t="s">
        <v>71</v>
      </c>
      <c r="C45" s="11" t="s">
        <v>75</v>
      </c>
      <c r="D45" s="1">
        <v>2326713.87</v>
      </c>
      <c r="E45" s="1">
        <v>1550491.97</v>
      </c>
      <c r="F45" s="1">
        <v>1550491.97</v>
      </c>
      <c r="G45" s="19">
        <f t="shared" si="0"/>
        <v>66.638704053455427</v>
      </c>
      <c r="H45" s="20">
        <f t="shared" si="1"/>
        <v>-33.361295946544573</v>
      </c>
    </row>
    <row r="46" spans="1:8" ht="31.5" x14ac:dyDescent="0.25">
      <c r="A46" s="5" t="s">
        <v>80</v>
      </c>
      <c r="B46" s="14" t="s">
        <v>81</v>
      </c>
      <c r="C46" s="11"/>
      <c r="D46" s="1">
        <v>12350</v>
      </c>
      <c r="E46" s="1">
        <v>12350</v>
      </c>
      <c r="F46" s="1">
        <v>12350</v>
      </c>
      <c r="G46" s="19">
        <f t="shared" si="0"/>
        <v>100</v>
      </c>
      <c r="H46" s="20">
        <f t="shared" si="1"/>
        <v>0</v>
      </c>
    </row>
    <row r="47" spans="1:8" ht="31.5" x14ac:dyDescent="0.25">
      <c r="A47" s="5" t="s">
        <v>87</v>
      </c>
      <c r="B47" s="25" t="s">
        <v>90</v>
      </c>
      <c r="C47" s="11"/>
      <c r="D47" s="1">
        <f>D48+D49+D50</f>
        <v>50000</v>
      </c>
      <c r="E47" s="1">
        <v>5641.92</v>
      </c>
      <c r="F47" s="1">
        <v>5641.92</v>
      </c>
      <c r="G47" s="19">
        <f t="shared" si="0"/>
        <v>11.283840000000001</v>
      </c>
      <c r="H47" s="20">
        <f t="shared" si="1"/>
        <v>-88.716160000000002</v>
      </c>
    </row>
    <row r="48" spans="1:8" ht="30" x14ac:dyDescent="0.25">
      <c r="A48" s="3" t="s">
        <v>92</v>
      </c>
      <c r="B48" s="26" t="s">
        <v>93</v>
      </c>
      <c r="C48" s="11"/>
      <c r="D48" s="21">
        <v>50000</v>
      </c>
      <c r="E48" s="21">
        <v>5642</v>
      </c>
      <c r="F48" s="21">
        <v>0</v>
      </c>
      <c r="G48" s="19">
        <f t="shared" si="0"/>
        <v>0</v>
      </c>
      <c r="H48" s="20">
        <f t="shared" si="1"/>
        <v>-100</v>
      </c>
    </row>
    <row r="49" spans="1:8" ht="30" x14ac:dyDescent="0.25">
      <c r="A49" s="27" t="s">
        <v>94</v>
      </c>
      <c r="B49" s="26" t="s">
        <v>65</v>
      </c>
      <c r="C49" s="11"/>
      <c r="D49" s="21">
        <v>0</v>
      </c>
      <c r="E49" s="21">
        <v>0</v>
      </c>
      <c r="F49" s="21">
        <v>0</v>
      </c>
      <c r="G49" s="19" t="e">
        <f t="shared" si="0"/>
        <v>#DIV/0!</v>
      </c>
      <c r="H49" s="20" t="e">
        <f t="shared" si="1"/>
        <v>#DIV/0!</v>
      </c>
    </row>
    <row r="50" spans="1:8" ht="45" x14ac:dyDescent="0.25">
      <c r="A50" s="27" t="s">
        <v>95</v>
      </c>
      <c r="B50" s="26" t="s">
        <v>96</v>
      </c>
      <c r="C50" s="11"/>
      <c r="D50" s="21">
        <v>0</v>
      </c>
      <c r="E50" s="21">
        <v>0</v>
      </c>
      <c r="F50" s="21">
        <v>0</v>
      </c>
      <c r="G50" s="19" t="e">
        <f t="shared" si="0"/>
        <v>#DIV/0!</v>
      </c>
      <c r="H50" s="20" t="e">
        <f t="shared" si="1"/>
        <v>#DIV/0!</v>
      </c>
    </row>
    <row r="51" spans="1:8" ht="57" x14ac:dyDescent="0.25">
      <c r="A51" s="5" t="s">
        <v>98</v>
      </c>
      <c r="B51" s="8" t="s">
        <v>99</v>
      </c>
      <c r="C51" s="11"/>
      <c r="D51" s="1">
        <v>1648421</v>
      </c>
      <c r="E51" s="1">
        <v>1463277.61</v>
      </c>
      <c r="F51" s="1">
        <v>1463277.61</v>
      </c>
      <c r="G51" s="19">
        <f t="shared" si="0"/>
        <v>88.768440222491705</v>
      </c>
      <c r="H51" s="20">
        <f t="shared" si="1"/>
        <v>-11.231559777508295</v>
      </c>
    </row>
    <row r="52" spans="1:8" ht="28.5" x14ac:dyDescent="0.25">
      <c r="A52" s="5" t="s">
        <v>100</v>
      </c>
      <c r="B52" s="8" t="s">
        <v>101</v>
      </c>
      <c r="C52" s="11"/>
      <c r="D52" s="1">
        <v>389275923.74000001</v>
      </c>
      <c r="E52" s="1">
        <v>389275923.74000001</v>
      </c>
      <c r="F52" s="1">
        <v>389053233.74000001</v>
      </c>
      <c r="G52" s="19">
        <f t="shared" si="0"/>
        <v>99.942793790620172</v>
      </c>
      <c r="H52" s="20">
        <f t="shared" si="1"/>
        <v>-5.720620937982801E-2</v>
      </c>
    </row>
    <row r="53" spans="1:8" ht="42.75" x14ac:dyDescent="0.25">
      <c r="A53" s="5" t="s">
        <v>104</v>
      </c>
      <c r="B53" s="8" t="s">
        <v>105</v>
      </c>
      <c r="C53" s="11"/>
      <c r="D53" s="1">
        <f>D54+D55</f>
        <v>13753.96</v>
      </c>
      <c r="E53" s="1">
        <f t="shared" ref="E53:F53" si="8">E54+E55</f>
        <v>0</v>
      </c>
      <c r="F53" s="1">
        <f t="shared" si="8"/>
        <v>0</v>
      </c>
      <c r="G53" s="19">
        <f t="shared" si="0"/>
        <v>0</v>
      </c>
      <c r="H53" s="20">
        <f t="shared" si="1"/>
        <v>-100</v>
      </c>
    </row>
    <row r="54" spans="1:8" ht="30" x14ac:dyDescent="0.25">
      <c r="A54" s="10" t="s">
        <v>106</v>
      </c>
      <c r="B54" s="26" t="s">
        <v>108</v>
      </c>
      <c r="C54" s="11"/>
      <c r="D54" s="21">
        <v>7753.96</v>
      </c>
      <c r="E54" s="21">
        <v>0</v>
      </c>
      <c r="F54" s="21">
        <v>0</v>
      </c>
      <c r="G54" s="19">
        <f t="shared" si="0"/>
        <v>0</v>
      </c>
      <c r="H54" s="20">
        <f t="shared" si="1"/>
        <v>-100</v>
      </c>
    </row>
    <row r="55" spans="1:8" ht="45" x14ac:dyDescent="0.25">
      <c r="A55" s="12" t="s">
        <v>107</v>
      </c>
      <c r="B55" s="26" t="s">
        <v>109</v>
      </c>
      <c r="C55" s="11"/>
      <c r="D55" s="21">
        <v>6000</v>
      </c>
      <c r="E55" s="21">
        <v>0</v>
      </c>
      <c r="F55" s="21">
        <v>0</v>
      </c>
      <c r="G55" s="19">
        <f t="shared" si="0"/>
        <v>0</v>
      </c>
      <c r="H55" s="20">
        <f t="shared" si="1"/>
        <v>-100</v>
      </c>
    </row>
    <row r="56" spans="1:8" x14ac:dyDescent="0.25">
      <c r="A56" s="5"/>
      <c r="B56" s="6" t="s">
        <v>24</v>
      </c>
      <c r="C56" s="6"/>
      <c r="D56" s="1">
        <f>D7+D13+D14+D18+D27+D23+D32+D36+D41+D45+D46+D47+D51+D52+D53</f>
        <v>787213617.6400001</v>
      </c>
      <c r="E56" s="1">
        <f>E7+E13+E14+E18+E27+E23+E32+E36+E41+E45+E46+E47+E51+E52+E53</f>
        <v>748120764.24000001</v>
      </c>
      <c r="F56" s="1">
        <f>F7+F13+F14+F18+F27+F23+F32+F36+F41+F45+F46+F47+F51+F52+F53</f>
        <v>747898074.24000001</v>
      </c>
      <c r="G56" s="19">
        <f>F56/D56*100</f>
        <v>95.005733828911048</v>
      </c>
      <c r="H56" s="20">
        <f t="shared" si="1"/>
        <v>-4.9942661710889524</v>
      </c>
    </row>
    <row r="59" spans="1:8" x14ac:dyDescent="0.25">
      <c r="A59" s="16" t="s">
        <v>83</v>
      </c>
      <c r="F59" t="s">
        <v>77</v>
      </c>
    </row>
  </sheetData>
  <mergeCells count="9">
    <mergeCell ref="H5:H6"/>
    <mergeCell ref="A2:G2"/>
    <mergeCell ref="A5:A6"/>
    <mergeCell ref="B5:B6"/>
    <mergeCell ref="C5:C6"/>
    <mergeCell ref="D5:D6"/>
    <mergeCell ref="E5:E6"/>
    <mergeCell ref="F5:F6"/>
    <mergeCell ref="G5:G6"/>
  </mergeCells>
  <pageMargins left="0.70866141732283472" right="0.70866141732283472" top="0.74803149606299213" bottom="0" header="0.31496062992125984" footer="0.31496062992125984"/>
  <pageSetup paperSize="9" scale="5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01.01.2023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2023-01-27T12:19:48Z</dcterms:modified>
</cp:coreProperties>
</file>