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1.2023" sheetId="57" r:id="rId1"/>
  </sheets>
  <calcPr calcId="145621"/>
</workbook>
</file>

<file path=xl/calcChain.xml><?xml version="1.0" encoding="utf-8"?>
<calcChain xmlns="http://schemas.openxmlformats.org/spreadsheetml/2006/main">
  <c r="E18" i="57" l="1"/>
  <c r="F18" i="57"/>
  <c r="J18" i="57" s="1"/>
  <c r="G18" i="57"/>
  <c r="H18" i="57"/>
  <c r="D18" i="57"/>
  <c r="H29" i="57"/>
  <c r="E29" i="57"/>
  <c r="F29" i="57"/>
  <c r="D29" i="57"/>
  <c r="H21" i="57"/>
  <c r="E21" i="57"/>
  <c r="F21" i="57"/>
  <c r="D21" i="57"/>
  <c r="J8" i="57"/>
  <c r="J9" i="57"/>
  <c r="J10" i="57"/>
  <c r="J11" i="57"/>
  <c r="J12" i="57"/>
  <c r="J13" i="57"/>
  <c r="J14" i="57"/>
  <c r="J16" i="57"/>
  <c r="J17" i="57"/>
  <c r="J19" i="57"/>
  <c r="J20" i="57"/>
  <c r="J22" i="57"/>
  <c r="J23" i="57"/>
  <c r="J25" i="57"/>
  <c r="J26" i="57"/>
  <c r="J27" i="57"/>
  <c r="J28" i="57"/>
  <c r="J30" i="57"/>
  <c r="J31" i="57"/>
  <c r="J33" i="57"/>
  <c r="J34" i="57"/>
  <c r="J35" i="57"/>
  <c r="J36" i="57"/>
  <c r="J38" i="57"/>
  <c r="J39" i="57"/>
  <c r="J40" i="57"/>
  <c r="J41" i="57"/>
  <c r="J42" i="57"/>
  <c r="J44" i="57"/>
  <c r="J45" i="57"/>
  <c r="J46" i="57"/>
  <c r="J47" i="57"/>
  <c r="J48" i="57"/>
  <c r="J50" i="57"/>
  <c r="J51" i="57"/>
  <c r="H43" i="57"/>
  <c r="E43" i="57"/>
  <c r="F43" i="57"/>
  <c r="J43" i="57" s="1"/>
  <c r="H49" i="57"/>
  <c r="H37" i="57"/>
  <c r="H32" i="57"/>
  <c r="H24" i="57"/>
  <c r="H15" i="57"/>
  <c r="H7" i="57"/>
  <c r="G12" i="57"/>
  <c r="H52" i="57" l="1"/>
  <c r="G51" i="57" l="1"/>
  <c r="G50" i="57"/>
  <c r="F49" i="57"/>
  <c r="E49" i="57"/>
  <c r="D49" i="57"/>
  <c r="G48" i="57"/>
  <c r="G47" i="57"/>
  <c r="G46" i="57"/>
  <c r="G45" i="57"/>
  <c r="G44" i="57"/>
  <c r="D43" i="57"/>
  <c r="G43" i="57" s="1"/>
  <c r="G42" i="57"/>
  <c r="G41" i="57"/>
  <c r="G40" i="57"/>
  <c r="G39" i="57"/>
  <c r="G38" i="57"/>
  <c r="F37" i="57"/>
  <c r="J37" i="57" s="1"/>
  <c r="E37" i="57"/>
  <c r="D37" i="57"/>
  <c r="G36" i="57"/>
  <c r="G35" i="57"/>
  <c r="G34" i="57"/>
  <c r="G33" i="57"/>
  <c r="F32" i="57"/>
  <c r="J32" i="57" s="1"/>
  <c r="E32" i="57"/>
  <c r="D32" i="57"/>
  <c r="G31" i="57"/>
  <c r="G30" i="57"/>
  <c r="G28" i="57"/>
  <c r="G27" i="57"/>
  <c r="G26" i="57"/>
  <c r="G25" i="57"/>
  <c r="F24" i="57"/>
  <c r="J24" i="57" s="1"/>
  <c r="E24" i="57"/>
  <c r="D24" i="57"/>
  <c r="G23" i="57"/>
  <c r="G22" i="57"/>
  <c r="G20" i="57"/>
  <c r="G19" i="57"/>
  <c r="G17" i="57"/>
  <c r="G16" i="57"/>
  <c r="F15" i="57"/>
  <c r="E15" i="57"/>
  <c r="D15" i="57"/>
  <c r="G14" i="57"/>
  <c r="G13" i="57"/>
  <c r="G11" i="57"/>
  <c r="G10" i="57"/>
  <c r="G9" i="57"/>
  <c r="G8" i="57"/>
  <c r="F7" i="57"/>
  <c r="J7" i="57" s="1"/>
  <c r="E7" i="57"/>
  <c r="D7" i="57"/>
  <c r="G15" i="57" l="1"/>
  <c r="J15" i="57"/>
  <c r="G21" i="57"/>
  <c r="J21" i="57"/>
  <c r="G49" i="57"/>
  <c r="J49" i="57"/>
  <c r="G29" i="57"/>
  <c r="J29" i="57"/>
  <c r="G32" i="57"/>
  <c r="G24" i="57"/>
  <c r="E52" i="57"/>
  <c r="F52" i="57"/>
  <c r="J52" i="57" s="1"/>
  <c r="G37" i="57"/>
  <c r="D52" i="57"/>
  <c r="G7" i="57"/>
  <c r="G52" i="57" l="1"/>
</calcChain>
</file>

<file path=xl/sharedStrings.xml><?xml version="1.0" encoding="utf-8"?>
<sst xmlns="http://schemas.openxmlformats.org/spreadsheetml/2006/main" count="115" uniqueCount="114">
  <si>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</si>
  <si>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</si>
  <si>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</si>
  <si>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</si>
  <si>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</si>
  <si>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</si>
  <si>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</si>
  <si>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</si>
  <si>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</si>
  <si>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</si>
  <si>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</si>
  <si>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</si>
  <si>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</si>
  <si>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</si>
  <si>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</si>
  <si>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</si>
  <si>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</si>
  <si>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</si>
  <si>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</si>
  <si>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</si>
  <si>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</si>
  <si>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</si>
  <si>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</si>
  <si>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</si>
  <si>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</si>
  <si>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</si>
  <si>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</si>
  <si>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</si>
  <si>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</si>
  <si>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</si>
  <si>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</si>
  <si>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</si>
  <si>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</si>
  <si>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</si>
  <si>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</si>
  <si>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</si>
  <si>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</si>
  <si>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</si>
  <si>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</si>
  <si>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</si>
  <si>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</si>
  <si>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</si>
  <si>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</si>
  <si>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</si>
  <si>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</si>
  <si>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</si>
  <si>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</si>
  <si>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</si>
  <si>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</si>
  <si>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</si>
  <si>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</si>
  <si>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</si>
  <si>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</si>
  <si>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</si>
  <si>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</si>
  <si>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4.3.</t>
  </si>
  <si>
    <t>5.1.</t>
  </si>
  <si>
    <t>5.2.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</si>
  <si>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</si>
  <si>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</si>
  <si>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</si>
  <si>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</si>
  <si>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</si>
  <si>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</si>
  <si>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</si>
  <si>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</si>
  <si>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</si>
  <si>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</si>
  <si>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</si>
  <si>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</si>
  <si>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</si>
  <si>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Н.В.Смирнова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</si>
  <si>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</si>
  <si>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</si>
  <si>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</si>
  <si>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</si>
  <si>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</si>
  <si>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</si>
  <si>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3.3.</t>
  </si>
  <si>
    <t>Библиотечное дело в Заволжском муниципальном районе</t>
  </si>
  <si>
    <t>15.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</si>
  <si>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</si>
  <si>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</si>
  <si>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</si>
  <si>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</si>
  <si>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</si>
  <si>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</si>
  <si>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</si>
  <si>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</si>
  <si>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</si>
  <si>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</si>
  <si>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</si>
  <si>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</si>
  <si>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</si>
  <si>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</si>
  <si>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</si>
  <si>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</si>
  <si>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</si>
  <si>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</si>
  <si>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6.3.</t>
  </si>
  <si>
    <t>Стимулирование развития жилищного строительства на территории Заволжского муниципального района</t>
  </si>
  <si>
    <t>6.4.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</si>
  <si>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</si>
  <si>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6.5.</t>
  </si>
  <si>
    <t>Предоставление субсидий юридическим лицам (за исключением государственны (муниципальных) учреждений), индивидуальным предпринимателям, физическим лицам, предоставляющим услуги в сфере жилищно-коммунального хозяйства</t>
  </si>
  <si>
    <t>утверждено по состоянию на 01.01.2023</t>
  </si>
  <si>
    <t>профинансировано за январь-декабрь 2022</t>
  </si>
  <si>
    <t>кассовые расходы на 01.01.2023</t>
  </si>
  <si>
    <t>отклонение в сравнении с 2021 годом</t>
  </si>
  <si>
    <t>кассовые расходы на 01.01.2022</t>
  </si>
  <si>
    <t>% исполнения на 01.01.2022</t>
  </si>
  <si>
    <t>1.5.</t>
  </si>
  <si>
    <t xml:space="preserve">Поддержка молодых специалистов сферы образования в Заволжском муниципальном районе </t>
  </si>
  <si>
    <t>Исполнение по муниципальным программам Заволжского муниципального района за 2022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</si>
</sst>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"/>
  <sheetViews>
    <sheetView tabSelected="1" workbookViewId="0">
      <selection activeCell="N12" sqref="N12"/>
    </sheetView>
  </sheetViews>
  <sheetFormatPr defaultRowHeight="15" x14ac:dyDescent="0.25"/>
  <cols>
    <col min="1" max="1" width="6.42578125" style="9" customWidth="1"/>
    <col min="2" max="2" width="50.7109375" style="22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6.85546875" style="15" customWidth="1"/>
    <col min="9" max="9" width="16.85546875" customWidth="1"/>
    <col min="10" max="10" width="18.140625" customWidth="1"/>
  </cols>
  <sheetData>
    <row r="2" spans="1:13" ht="36" customHeight="1" x14ac:dyDescent="0.3">
      <c r="A2" s="29" t="s">
        <v>113</v>
      </c>
      <c r="B2" s="29"/>
      <c r="C2" s="29"/>
      <c r="D2" s="29"/>
      <c r="E2" s="29"/>
      <c r="F2" s="29"/>
      <c r="G2" s="29"/>
      <c r="H2" s="31"/>
      <c r="I2" s="31"/>
      <c r="J2" s="31"/>
      <c r="M2" t="s">
        <v>77</v>
      </c>
    </row>
    <row r="4" spans="1:13" x14ac:dyDescent="0.25">
      <c r="G4" s="18"/>
      <c r="H4" s="17"/>
    </row>
    <row r="5" spans="1:13" x14ac:dyDescent="0.25">
      <c r="A5" s="30" t="s">
        <v>88</v>
      </c>
      <c r="B5" s="28" t="s">
        <v>25</v>
      </c>
      <c r="C5" s="30" t="s">
        <v>0</v>
      </c>
      <c r="D5" s="30" t="s">
        <v>105</v>
      </c>
      <c r="E5" s="30" t="s">
        <v>106</v>
      </c>
      <c r="F5" s="30" t="s">
        <v>107</v>
      </c>
      <c r="G5" s="30" t="s">
        <v>27</v>
      </c>
      <c r="H5" s="30" t="s">
        <v>109</v>
      </c>
      <c r="I5" s="30" t="s">
        <v>110</v>
      </c>
      <c r="J5" s="32" t="s">
        <v>108</v>
      </c>
    </row>
    <row r="6" spans="1:13" ht="36" customHeight="1" x14ac:dyDescent="0.25">
      <c r="A6" s="30"/>
      <c r="B6" s="28"/>
      <c r="C6" s="30"/>
      <c r="D6" s="30"/>
      <c r="E6" s="30"/>
      <c r="F6" s="30"/>
      <c r="G6" s="30"/>
      <c r="H6" s="30"/>
      <c r="I6" s="30"/>
      <c r="J6" s="33"/>
    </row>
    <row r="7" spans="1:13" ht="42.75" x14ac:dyDescent="0.25">
      <c r="A7" s="5" t="s">
        <v>1</v>
      </c>
      <c r="B7" s="8" t="s">
        <v>2</v>
      </c>
      <c r="C7" s="8" t="s">
        <v>3</v>
      </c>
      <c r="D7" s="19">
        <f>D8+D9+D10+D11+D13</f>
        <v>267750700.70999998</v>
      </c>
      <c r="E7" s="19">
        <f>E8+E9+E10+E11+E13</f>
        <v>245262593.66999999</v>
      </c>
      <c r="F7" s="19">
        <f>F8+F9+F10+F11+F13</f>
        <v>245262593.66999999</v>
      </c>
      <c r="G7" s="19">
        <f>F7/D7*100</f>
        <v>91.601102450761914</v>
      </c>
      <c r="H7" s="19">
        <f>H8+H9+H10+H11+H13+H12</f>
        <v>234941295.19</v>
      </c>
      <c r="I7" s="19">
        <v>92.74</v>
      </c>
      <c r="J7" s="35">
        <f>F7-H7</f>
        <v>10321298.479999989</v>
      </c>
    </row>
    <row r="8" spans="1:13" ht="30" x14ac:dyDescent="0.25">
      <c r="A8" s="3" t="s">
        <v>28</v>
      </c>
      <c r="B8" s="24" t="s">
        <v>36</v>
      </c>
      <c r="C8" s="24"/>
      <c r="D8" s="2">
        <v>109502953.05</v>
      </c>
      <c r="E8" s="2">
        <v>97981050.569999993</v>
      </c>
      <c r="F8" s="2">
        <v>97981050.569999993</v>
      </c>
      <c r="G8" s="19">
        <f t="shared" ref="G8:G51" si="0">F8/D8*100</f>
        <v>89.477998392665256</v>
      </c>
      <c r="H8" s="2">
        <v>84220139.810000002</v>
      </c>
      <c r="I8" s="19">
        <v>94.51</v>
      </c>
      <c r="J8" s="36">
        <f t="shared" ref="J8:J52" si="1">F8-H8</f>
        <v>13760910.75999999</v>
      </c>
    </row>
    <row r="9" spans="1:13" ht="75" x14ac:dyDescent="0.25">
      <c r="A9" s="25" t="s">
        <v>29</v>
      </c>
      <c r="B9" s="4" t="s">
        <v>72</v>
      </c>
      <c r="C9" s="24"/>
      <c r="D9" s="2">
        <v>130831833.45</v>
      </c>
      <c r="E9" s="2">
        <v>122102317.19</v>
      </c>
      <c r="F9" s="2">
        <v>122102317.19</v>
      </c>
      <c r="G9" s="19">
        <f t="shared" si="0"/>
        <v>93.327681780645406</v>
      </c>
      <c r="H9" s="2">
        <v>124984244.91</v>
      </c>
      <c r="I9" s="19">
        <v>92.18</v>
      </c>
      <c r="J9" s="36">
        <f t="shared" si="1"/>
        <v>-2881927.7199999988</v>
      </c>
    </row>
    <row r="10" spans="1:13" ht="30" x14ac:dyDescent="0.25">
      <c r="A10" s="25" t="s">
        <v>30</v>
      </c>
      <c r="B10" s="4" t="s">
        <v>33</v>
      </c>
      <c r="C10" s="24"/>
      <c r="D10" s="2">
        <v>15276312.1</v>
      </c>
      <c r="E10" s="2">
        <v>13952465.619999999</v>
      </c>
      <c r="F10" s="2">
        <v>13952465.619999999</v>
      </c>
      <c r="G10" s="19">
        <f t="shared" si="0"/>
        <v>91.333991664126842</v>
      </c>
      <c r="H10" s="2">
        <v>15222725.1</v>
      </c>
      <c r="I10" s="19">
        <v>85.53</v>
      </c>
      <c r="J10" s="36">
        <f t="shared" si="1"/>
        <v>-1270259.4800000004</v>
      </c>
    </row>
    <row r="11" spans="1:13" ht="30" x14ac:dyDescent="0.25">
      <c r="A11" s="25" t="s">
        <v>31</v>
      </c>
      <c r="B11" s="24" t="s">
        <v>34</v>
      </c>
      <c r="C11" s="24"/>
      <c r="D11" s="2">
        <v>629376</v>
      </c>
      <c r="E11" s="2">
        <v>629376</v>
      </c>
      <c r="F11" s="2">
        <v>629376</v>
      </c>
      <c r="G11" s="19">
        <f t="shared" si="0"/>
        <v>100</v>
      </c>
      <c r="H11" s="2">
        <v>724155</v>
      </c>
      <c r="I11" s="19">
        <v>97.47</v>
      </c>
      <c r="J11" s="36">
        <f t="shared" si="1"/>
        <v>-94779</v>
      </c>
    </row>
    <row r="12" spans="1:13" ht="30" x14ac:dyDescent="0.25">
      <c r="A12" s="27" t="s">
        <v>111</v>
      </c>
      <c r="B12" s="34" t="s">
        <v>112</v>
      </c>
      <c r="C12" s="26"/>
      <c r="D12" s="2">
        <v>0</v>
      </c>
      <c r="E12" s="2">
        <v>0</v>
      </c>
      <c r="F12" s="2">
        <v>0</v>
      </c>
      <c r="G12" s="19" t="e">
        <f t="shared" si="0"/>
        <v>#DIV/0!</v>
      </c>
      <c r="H12" s="2">
        <v>251797.87</v>
      </c>
      <c r="I12" s="19">
        <v>97.67</v>
      </c>
      <c r="J12" s="36">
        <f t="shared" si="1"/>
        <v>-251797.87</v>
      </c>
    </row>
    <row r="13" spans="1:13" ht="45" x14ac:dyDescent="0.25">
      <c r="A13" s="25" t="s">
        <v>32</v>
      </c>
      <c r="B13" s="4" t="s">
        <v>35</v>
      </c>
      <c r="C13" s="24"/>
      <c r="D13" s="2">
        <v>11510226.109999999</v>
      </c>
      <c r="E13" s="2">
        <v>10597384.289999999</v>
      </c>
      <c r="F13" s="2">
        <v>10597384.289999999</v>
      </c>
      <c r="G13" s="19">
        <f t="shared" si="0"/>
        <v>92.069297238158256</v>
      </c>
      <c r="H13" s="2">
        <v>9538232.5</v>
      </c>
      <c r="I13" s="19">
        <v>97.17</v>
      </c>
      <c r="J13" s="36">
        <f t="shared" si="1"/>
        <v>1059151.7899999991</v>
      </c>
    </row>
    <row r="14" spans="1:13" ht="42.75" x14ac:dyDescent="0.25">
      <c r="A14" s="5" t="s">
        <v>4</v>
      </c>
      <c r="B14" s="6" t="s">
        <v>5</v>
      </c>
      <c r="C14" s="6" t="s">
        <v>6</v>
      </c>
      <c r="D14" s="1">
        <v>169529.15</v>
      </c>
      <c r="E14" s="1">
        <v>108203.75</v>
      </c>
      <c r="F14" s="1">
        <v>108203.75</v>
      </c>
      <c r="G14" s="19">
        <f t="shared" si="0"/>
        <v>63.826044075605878</v>
      </c>
      <c r="H14" s="1">
        <v>513913.84</v>
      </c>
      <c r="I14" s="19">
        <v>82.53</v>
      </c>
      <c r="J14" s="35">
        <f t="shared" si="1"/>
        <v>-405710.09</v>
      </c>
    </row>
    <row r="15" spans="1:13" ht="42.75" x14ac:dyDescent="0.25">
      <c r="A15" s="5" t="s">
        <v>7</v>
      </c>
      <c r="B15" s="6" t="s">
        <v>8</v>
      </c>
      <c r="C15" s="6" t="s">
        <v>9</v>
      </c>
      <c r="D15" s="1">
        <f>D16+D17</f>
        <v>16418954.73</v>
      </c>
      <c r="E15" s="1">
        <f>E16+E17</f>
        <v>16179251.970000001</v>
      </c>
      <c r="F15" s="1">
        <f>F16+F17</f>
        <v>16179251.970000001</v>
      </c>
      <c r="G15" s="19">
        <f t="shared" si="0"/>
        <v>98.54008513975603</v>
      </c>
      <c r="H15" s="1">
        <f>H16+H17</f>
        <v>14399289.9</v>
      </c>
      <c r="I15" s="19">
        <v>100</v>
      </c>
      <c r="J15" s="35">
        <f t="shared" si="1"/>
        <v>1779962.0700000003</v>
      </c>
    </row>
    <row r="16" spans="1:13" ht="63.75" customHeight="1" x14ac:dyDescent="0.25">
      <c r="A16" s="25" t="s">
        <v>53</v>
      </c>
      <c r="B16" s="4" t="s">
        <v>37</v>
      </c>
      <c r="C16" s="4"/>
      <c r="D16" s="20">
        <v>12142421.720000001</v>
      </c>
      <c r="E16" s="2">
        <v>12067707.300000001</v>
      </c>
      <c r="F16" s="2">
        <v>12067707.300000001</v>
      </c>
      <c r="G16" s="19">
        <f t="shared" si="0"/>
        <v>99.384682712206114</v>
      </c>
      <c r="H16" s="20">
        <v>10341162.59</v>
      </c>
      <c r="I16" s="19">
        <v>100</v>
      </c>
      <c r="J16" s="36">
        <f t="shared" si="1"/>
        <v>1726544.7100000009</v>
      </c>
    </row>
    <row r="17" spans="1:10" ht="30" x14ac:dyDescent="0.25">
      <c r="A17" s="25" t="s">
        <v>78</v>
      </c>
      <c r="B17" s="4" t="s">
        <v>79</v>
      </c>
      <c r="C17" s="4"/>
      <c r="D17" s="20">
        <v>4276533.01</v>
      </c>
      <c r="E17" s="2">
        <v>4111544.67</v>
      </c>
      <c r="F17" s="2">
        <v>4111544.67</v>
      </c>
      <c r="G17" s="19">
        <f t="shared" si="0"/>
        <v>96.142007097473567</v>
      </c>
      <c r="H17" s="20">
        <v>4058127.31</v>
      </c>
      <c r="I17" s="19">
        <v>100</v>
      </c>
      <c r="J17" s="36">
        <f t="shared" si="1"/>
        <v>53417.35999999987</v>
      </c>
    </row>
    <row r="18" spans="1:10" ht="42.75" x14ac:dyDescent="0.25">
      <c r="A18" s="5" t="s">
        <v>10</v>
      </c>
      <c r="B18" s="6" t="s">
        <v>11</v>
      </c>
      <c r="C18" s="6" t="s">
        <v>12</v>
      </c>
      <c r="D18" s="1">
        <f>D19+D20</f>
        <v>1751101</v>
      </c>
      <c r="E18" s="1">
        <f t="shared" ref="E18:H18" si="2">E19+E20</f>
        <v>1669434</v>
      </c>
      <c r="F18" s="1">
        <f t="shared" si="2"/>
        <v>1669434</v>
      </c>
      <c r="G18" s="1">
        <f t="shared" si="2"/>
        <v>194.92751867855984</v>
      </c>
      <c r="H18" s="1">
        <f t="shared" si="2"/>
        <v>2354433</v>
      </c>
      <c r="I18" s="19">
        <v>100</v>
      </c>
      <c r="J18" s="35">
        <f t="shared" si="1"/>
        <v>-684999</v>
      </c>
    </row>
    <row r="19" spans="1:10" ht="30" x14ac:dyDescent="0.25">
      <c r="A19" s="25" t="s">
        <v>54</v>
      </c>
      <c r="B19" s="4" t="s">
        <v>38</v>
      </c>
      <c r="C19" s="4"/>
      <c r="D19" s="20">
        <v>141100</v>
      </c>
      <c r="E19" s="20">
        <v>141100</v>
      </c>
      <c r="F19" s="20">
        <v>141100</v>
      </c>
      <c r="G19" s="19">
        <f t="shared" si="0"/>
        <v>100</v>
      </c>
      <c r="H19" s="20">
        <v>141100</v>
      </c>
      <c r="I19" s="19">
        <v>100</v>
      </c>
      <c r="J19" s="36">
        <f t="shared" si="1"/>
        <v>0</v>
      </c>
    </row>
    <row r="20" spans="1:10" ht="45" x14ac:dyDescent="0.25">
      <c r="A20" s="25" t="s">
        <v>55</v>
      </c>
      <c r="B20" s="24" t="s">
        <v>39</v>
      </c>
      <c r="C20" s="4"/>
      <c r="D20" s="20">
        <v>1610001</v>
      </c>
      <c r="E20" s="20">
        <v>1528334</v>
      </c>
      <c r="F20" s="20">
        <v>1528334</v>
      </c>
      <c r="G20" s="19">
        <f t="shared" si="0"/>
        <v>94.927518678559835</v>
      </c>
      <c r="H20" s="20">
        <v>2213333</v>
      </c>
      <c r="I20" s="19">
        <v>100</v>
      </c>
      <c r="J20" s="36">
        <f t="shared" si="1"/>
        <v>-684999</v>
      </c>
    </row>
    <row r="21" spans="1:10" ht="42.75" x14ac:dyDescent="0.25">
      <c r="A21" s="5" t="s">
        <v>13</v>
      </c>
      <c r="B21" s="6" t="s">
        <v>14</v>
      </c>
      <c r="C21" s="6" t="s">
        <v>15</v>
      </c>
      <c r="D21" s="19">
        <f>D22+D23</f>
        <v>454249</v>
      </c>
      <c r="E21" s="19">
        <f t="shared" ref="E21:F21" si="3">E22+E23</f>
        <v>454249</v>
      </c>
      <c r="F21" s="19">
        <f t="shared" si="3"/>
        <v>454249</v>
      </c>
      <c r="G21" s="19">
        <f t="shared" si="0"/>
        <v>100</v>
      </c>
      <c r="H21" s="19">
        <f>H22+H23</f>
        <v>336199</v>
      </c>
      <c r="I21" s="19">
        <v>98.88</v>
      </c>
      <c r="J21" s="35">
        <f t="shared" si="1"/>
        <v>118050</v>
      </c>
    </row>
    <row r="22" spans="1:10" ht="45" x14ac:dyDescent="0.25">
      <c r="A22" s="25" t="s">
        <v>56</v>
      </c>
      <c r="B22" s="4" t="s">
        <v>40</v>
      </c>
      <c r="C22" s="4"/>
      <c r="D22" s="2">
        <v>204249</v>
      </c>
      <c r="E22" s="2">
        <v>204249</v>
      </c>
      <c r="F22" s="2">
        <v>204249</v>
      </c>
      <c r="G22" s="19">
        <f t="shared" si="0"/>
        <v>100</v>
      </c>
      <c r="H22" s="2">
        <v>136199</v>
      </c>
      <c r="I22" s="19">
        <v>97.29</v>
      </c>
      <c r="J22" s="36">
        <f t="shared" si="1"/>
        <v>68050</v>
      </c>
    </row>
    <row r="23" spans="1:10" ht="30" x14ac:dyDescent="0.25">
      <c r="A23" s="3" t="s">
        <v>57</v>
      </c>
      <c r="B23" s="4" t="s">
        <v>41</v>
      </c>
      <c r="C23" s="4"/>
      <c r="D23" s="2">
        <v>250000</v>
      </c>
      <c r="E23" s="2">
        <v>250000</v>
      </c>
      <c r="F23" s="2">
        <v>250000</v>
      </c>
      <c r="G23" s="19">
        <f t="shared" si="0"/>
        <v>100</v>
      </c>
      <c r="H23" s="2">
        <v>200000</v>
      </c>
      <c r="I23" s="19">
        <v>100</v>
      </c>
      <c r="J23" s="36">
        <f t="shared" si="1"/>
        <v>50000</v>
      </c>
    </row>
    <row r="24" spans="1:10" ht="57" x14ac:dyDescent="0.25">
      <c r="A24" s="5" t="s">
        <v>16</v>
      </c>
      <c r="B24" s="8" t="s">
        <v>17</v>
      </c>
      <c r="C24" s="8" t="s">
        <v>18</v>
      </c>
      <c r="D24" s="19">
        <f>D25+D27+D26+D28</f>
        <v>39839093.280000001</v>
      </c>
      <c r="E24" s="19">
        <f t="shared" ref="E24:H24" si="4">E25+E27+E26+E28</f>
        <v>30410696.260000002</v>
      </c>
      <c r="F24" s="19">
        <f t="shared" si="4"/>
        <v>30410696.260000002</v>
      </c>
      <c r="G24" s="19">
        <f t="shared" si="0"/>
        <v>76.33380620955738</v>
      </c>
      <c r="H24" s="19">
        <f t="shared" si="4"/>
        <v>41954466</v>
      </c>
      <c r="I24" s="19">
        <v>90.54</v>
      </c>
      <c r="J24" s="35">
        <f t="shared" si="1"/>
        <v>-11543769.739999998</v>
      </c>
    </row>
    <row r="25" spans="1:10" ht="45" x14ac:dyDescent="0.25">
      <c r="A25" s="25" t="s">
        <v>58</v>
      </c>
      <c r="B25" s="4" t="s">
        <v>42</v>
      </c>
      <c r="C25" s="24"/>
      <c r="D25" s="2">
        <v>35291284.939999998</v>
      </c>
      <c r="E25" s="20">
        <v>26872405.73</v>
      </c>
      <c r="F25" s="20">
        <v>26872405.73</v>
      </c>
      <c r="G25" s="19">
        <f t="shared" si="0"/>
        <v>76.144594269340885</v>
      </c>
      <c r="H25" s="20">
        <v>34807693.810000002</v>
      </c>
      <c r="I25" s="19">
        <v>89.25</v>
      </c>
      <c r="J25" s="36">
        <f t="shared" si="1"/>
        <v>-7935288.0800000019</v>
      </c>
    </row>
    <row r="26" spans="1:10" ht="30" x14ac:dyDescent="0.25">
      <c r="A26" s="25" t="s">
        <v>99</v>
      </c>
      <c r="B26" s="24" t="s">
        <v>100</v>
      </c>
      <c r="C26" s="24"/>
      <c r="D26" s="2">
        <v>180381.64</v>
      </c>
      <c r="E26" s="2">
        <v>180381.64</v>
      </c>
      <c r="F26" s="2">
        <v>180381.64</v>
      </c>
      <c r="G26" s="19">
        <f t="shared" si="0"/>
        <v>100</v>
      </c>
      <c r="H26" s="2">
        <v>1933113.67</v>
      </c>
      <c r="I26" s="19">
        <v>100</v>
      </c>
      <c r="J26" s="36">
        <f t="shared" si="1"/>
        <v>-1752732.0299999998</v>
      </c>
    </row>
    <row r="27" spans="1:10" ht="60" x14ac:dyDescent="0.25">
      <c r="A27" s="25" t="s">
        <v>101</v>
      </c>
      <c r="B27" s="24" t="s">
        <v>102</v>
      </c>
      <c r="C27" s="24"/>
      <c r="D27" s="2">
        <v>3367426.7</v>
      </c>
      <c r="E27" s="20">
        <v>2357908.89</v>
      </c>
      <c r="F27" s="20">
        <v>2357908.89</v>
      </c>
      <c r="G27" s="19">
        <f t="shared" si="0"/>
        <v>70.021090288320153</v>
      </c>
      <c r="H27" s="20">
        <v>5213658.5199999996</v>
      </c>
      <c r="I27" s="19">
        <v>96.52</v>
      </c>
      <c r="J27" s="36">
        <f t="shared" si="1"/>
        <v>-2855749.6299999994</v>
      </c>
    </row>
    <row r="28" spans="1:10" ht="75" x14ac:dyDescent="0.25">
      <c r="A28" s="25" t="s">
        <v>103</v>
      </c>
      <c r="B28" s="24" t="s">
        <v>104</v>
      </c>
      <c r="C28" s="24"/>
      <c r="D28" s="2">
        <v>1000000</v>
      </c>
      <c r="E28" s="2">
        <v>1000000</v>
      </c>
      <c r="F28" s="2">
        <v>1000000</v>
      </c>
      <c r="G28" s="19">
        <f t="shared" si="0"/>
        <v>100</v>
      </c>
      <c r="H28" s="20">
        <v>0</v>
      </c>
      <c r="I28" s="19">
        <v>0</v>
      </c>
      <c r="J28" s="36">
        <f t="shared" si="1"/>
        <v>1000000</v>
      </c>
    </row>
    <row r="29" spans="1:10" ht="42.75" x14ac:dyDescent="0.25">
      <c r="A29" s="5" t="s">
        <v>19</v>
      </c>
      <c r="B29" s="6" t="s">
        <v>20</v>
      </c>
      <c r="C29" s="6" t="s">
        <v>21</v>
      </c>
      <c r="D29" s="19">
        <f>D30+D31</f>
        <v>15480889.119999999</v>
      </c>
      <c r="E29" s="19">
        <f t="shared" ref="E29:F29" si="5">E30+E31</f>
        <v>13783405.91</v>
      </c>
      <c r="F29" s="19">
        <f t="shared" si="5"/>
        <v>13783405.91</v>
      </c>
      <c r="G29" s="19">
        <f t="shared" si="0"/>
        <v>89.034975983343273</v>
      </c>
      <c r="H29" s="19">
        <f>H30+H31</f>
        <v>26753920.620000001</v>
      </c>
      <c r="I29" s="19">
        <v>97.51</v>
      </c>
      <c r="J29" s="35">
        <f t="shared" si="1"/>
        <v>-12970514.710000001</v>
      </c>
    </row>
    <row r="30" spans="1:10" ht="60" x14ac:dyDescent="0.25">
      <c r="A30" s="25" t="s">
        <v>59</v>
      </c>
      <c r="B30" s="4" t="s">
        <v>43</v>
      </c>
      <c r="C30" s="4"/>
      <c r="D30" s="2">
        <v>0</v>
      </c>
      <c r="E30" s="2">
        <v>0</v>
      </c>
      <c r="F30" s="2">
        <v>0</v>
      </c>
      <c r="G30" s="19" t="e">
        <f t="shared" si="0"/>
        <v>#DIV/0!</v>
      </c>
      <c r="H30" s="2">
        <v>42000</v>
      </c>
      <c r="I30" s="19">
        <v>100</v>
      </c>
      <c r="J30" s="36">
        <f t="shared" si="1"/>
        <v>-42000</v>
      </c>
    </row>
    <row r="31" spans="1:10" ht="45" x14ac:dyDescent="0.25">
      <c r="A31" s="25" t="s">
        <v>60</v>
      </c>
      <c r="B31" s="4" t="s">
        <v>44</v>
      </c>
      <c r="C31" s="4"/>
      <c r="D31" s="2">
        <v>15480889.119999999</v>
      </c>
      <c r="E31" s="2">
        <v>13783405.91</v>
      </c>
      <c r="F31" s="2">
        <v>13783405.91</v>
      </c>
      <c r="G31" s="19">
        <f t="shared" si="0"/>
        <v>89.034975983343273</v>
      </c>
      <c r="H31" s="2">
        <v>26711920.620000001</v>
      </c>
      <c r="I31" s="19">
        <v>97.51</v>
      </c>
      <c r="J31" s="36">
        <f t="shared" si="1"/>
        <v>-12928514.710000001</v>
      </c>
    </row>
    <row r="32" spans="1:10" ht="57" x14ac:dyDescent="0.25">
      <c r="A32" s="5" t="s">
        <v>22</v>
      </c>
      <c r="B32" s="6" t="s">
        <v>23</v>
      </c>
      <c r="C32" s="7" t="s">
        <v>26</v>
      </c>
      <c r="D32" s="1">
        <f>D33+D34+D35+D36</f>
        <v>5196076</v>
      </c>
      <c r="E32" s="1">
        <f>E33+E34+E35+E36</f>
        <v>4191831.55</v>
      </c>
      <c r="F32" s="1">
        <f t="shared" ref="F32:H32" si="6">F33+F34+F35+F36</f>
        <v>4191831.55</v>
      </c>
      <c r="G32" s="19">
        <f t="shared" si="0"/>
        <v>80.673022296055706</v>
      </c>
      <c r="H32" s="1">
        <f t="shared" si="6"/>
        <v>3761126.56</v>
      </c>
      <c r="I32" s="19">
        <v>87.27</v>
      </c>
      <c r="J32" s="35">
        <f t="shared" si="1"/>
        <v>430704.98999999976</v>
      </c>
    </row>
    <row r="33" spans="1:10" ht="30" x14ac:dyDescent="0.25">
      <c r="A33" s="3" t="s">
        <v>49</v>
      </c>
      <c r="B33" s="4" t="s">
        <v>45</v>
      </c>
      <c r="C33" s="4"/>
      <c r="D33" s="20">
        <v>4896076</v>
      </c>
      <c r="E33" s="20">
        <v>4191831.55</v>
      </c>
      <c r="F33" s="20">
        <v>4191831.55</v>
      </c>
      <c r="G33" s="19">
        <f t="shared" si="0"/>
        <v>85.61614546016034</v>
      </c>
      <c r="H33" s="20">
        <v>3761126.56</v>
      </c>
      <c r="I33" s="19">
        <v>93.8</v>
      </c>
      <c r="J33" s="36">
        <f t="shared" si="1"/>
        <v>430704.98999999976</v>
      </c>
    </row>
    <row r="34" spans="1:10" ht="30" x14ac:dyDescent="0.25">
      <c r="A34" s="25" t="s">
        <v>50</v>
      </c>
      <c r="B34" s="4" t="s">
        <v>46</v>
      </c>
      <c r="C34" s="4"/>
      <c r="D34" s="21">
        <v>0</v>
      </c>
      <c r="E34" s="21">
        <v>0</v>
      </c>
      <c r="F34" s="21">
        <v>0</v>
      </c>
      <c r="G34" s="19" t="e">
        <f>F34/D34*100</f>
        <v>#DIV/0!</v>
      </c>
      <c r="H34" s="21">
        <v>0</v>
      </c>
      <c r="I34" s="19">
        <v>0</v>
      </c>
      <c r="J34" s="36">
        <f t="shared" si="1"/>
        <v>0</v>
      </c>
    </row>
    <row r="35" spans="1:10" ht="30" x14ac:dyDescent="0.25">
      <c r="A35" s="25" t="s">
        <v>51</v>
      </c>
      <c r="B35" s="4" t="s">
        <v>47</v>
      </c>
      <c r="C35" s="4"/>
      <c r="D35" s="20">
        <v>0</v>
      </c>
      <c r="E35" s="20">
        <v>0</v>
      </c>
      <c r="F35" s="20">
        <v>0</v>
      </c>
      <c r="G35" s="19" t="e">
        <f>F35/D35*100</f>
        <v>#DIV/0!</v>
      </c>
      <c r="H35" s="20">
        <v>0</v>
      </c>
      <c r="I35" s="19">
        <v>0</v>
      </c>
      <c r="J35" s="36">
        <f t="shared" si="1"/>
        <v>0</v>
      </c>
    </row>
    <row r="36" spans="1:10" ht="45" x14ac:dyDescent="0.25">
      <c r="A36" s="25" t="s">
        <v>52</v>
      </c>
      <c r="B36" s="4" t="s">
        <v>48</v>
      </c>
      <c r="C36" s="4"/>
      <c r="D36" s="20">
        <v>300000</v>
      </c>
      <c r="E36" s="20">
        <v>0</v>
      </c>
      <c r="F36" s="20">
        <v>0</v>
      </c>
      <c r="G36" s="19">
        <f t="shared" si="0"/>
        <v>0</v>
      </c>
      <c r="H36" s="20">
        <v>0</v>
      </c>
      <c r="I36" s="19">
        <v>0</v>
      </c>
      <c r="J36" s="36">
        <f t="shared" si="1"/>
        <v>0</v>
      </c>
    </row>
    <row r="37" spans="1:10" ht="34.5" customHeight="1" x14ac:dyDescent="0.25">
      <c r="A37" s="5" t="s">
        <v>62</v>
      </c>
      <c r="B37" s="6" t="s">
        <v>63</v>
      </c>
      <c r="C37" s="6" t="s">
        <v>70</v>
      </c>
      <c r="D37" s="1">
        <f>D38+D39+D40</f>
        <v>46825862.079999998</v>
      </c>
      <c r="E37" s="1">
        <f t="shared" ref="E37" si="7">E38+E39+E40</f>
        <v>43753412.890000001</v>
      </c>
      <c r="F37" s="1">
        <f>F38+F39+F40</f>
        <v>43753412.890000001</v>
      </c>
      <c r="G37" s="19">
        <f t="shared" si="0"/>
        <v>93.438563534076863</v>
      </c>
      <c r="H37" s="1">
        <f>H38+H39+H40</f>
        <v>38305070.530000001</v>
      </c>
      <c r="I37" s="19">
        <v>94.99</v>
      </c>
      <c r="J37" s="35">
        <f t="shared" si="1"/>
        <v>5448342.3599999994</v>
      </c>
    </row>
    <row r="38" spans="1:10" ht="30" x14ac:dyDescent="0.25">
      <c r="A38" s="10" t="s">
        <v>68</v>
      </c>
      <c r="B38" s="4" t="s">
        <v>64</v>
      </c>
      <c r="C38" s="6"/>
      <c r="D38" s="20">
        <v>29646929.469999999</v>
      </c>
      <c r="E38" s="20">
        <v>28062921.190000001</v>
      </c>
      <c r="F38" s="20">
        <v>28062921.190000001</v>
      </c>
      <c r="G38" s="19">
        <f t="shared" si="0"/>
        <v>94.657091616847296</v>
      </c>
      <c r="H38" s="20">
        <v>24977492</v>
      </c>
      <c r="I38" s="19">
        <v>95.61</v>
      </c>
      <c r="J38" s="36">
        <f t="shared" si="1"/>
        <v>3085429.1900000013</v>
      </c>
    </row>
    <row r="39" spans="1:10" ht="75" x14ac:dyDescent="0.25">
      <c r="A39" s="12" t="s">
        <v>69</v>
      </c>
      <c r="B39" s="13" t="s">
        <v>65</v>
      </c>
      <c r="C39" s="6"/>
      <c r="D39" s="20">
        <v>14054145.42</v>
      </c>
      <c r="E39" s="20">
        <v>12565704.51</v>
      </c>
      <c r="F39" s="20">
        <v>12565704.51</v>
      </c>
      <c r="G39" s="19">
        <f t="shared" si="0"/>
        <v>89.409239299019575</v>
      </c>
      <c r="H39" s="20">
        <v>10367349.529999999</v>
      </c>
      <c r="I39" s="19">
        <v>92.24</v>
      </c>
      <c r="J39" s="36">
        <f t="shared" si="1"/>
        <v>2198354.9800000004</v>
      </c>
    </row>
    <row r="40" spans="1:10" ht="75" x14ac:dyDescent="0.25">
      <c r="A40" s="12" t="s">
        <v>82</v>
      </c>
      <c r="B40" s="13" t="s">
        <v>75</v>
      </c>
      <c r="C40" s="11"/>
      <c r="D40" s="20">
        <v>3124787.19</v>
      </c>
      <c r="E40" s="20">
        <v>3124787.19</v>
      </c>
      <c r="F40" s="20">
        <v>3124787.19</v>
      </c>
      <c r="G40" s="19">
        <f t="shared" si="0"/>
        <v>100</v>
      </c>
      <c r="H40" s="20">
        <v>2960229</v>
      </c>
      <c r="I40" s="19">
        <v>100</v>
      </c>
      <c r="J40" s="36">
        <f t="shared" si="1"/>
        <v>164558.18999999994</v>
      </c>
    </row>
    <row r="41" spans="1:10" ht="47.25" x14ac:dyDescent="0.25">
      <c r="A41" s="5" t="s">
        <v>67</v>
      </c>
      <c r="B41" s="14" t="s">
        <v>66</v>
      </c>
      <c r="C41" s="11" t="s">
        <v>70</v>
      </c>
      <c r="D41" s="1">
        <v>2326713.87</v>
      </c>
      <c r="E41" s="1">
        <v>1550491.97</v>
      </c>
      <c r="F41" s="1">
        <v>1550491.97</v>
      </c>
      <c r="G41" s="19">
        <f t="shared" si="0"/>
        <v>66.638704053455427</v>
      </c>
      <c r="H41" s="1">
        <v>2731584.21</v>
      </c>
      <c r="I41" s="19">
        <v>84.33</v>
      </c>
      <c r="J41" s="35">
        <f t="shared" si="1"/>
        <v>-1181092.24</v>
      </c>
    </row>
    <row r="42" spans="1:10" ht="31.5" x14ac:dyDescent="0.25">
      <c r="A42" s="5" t="s">
        <v>73</v>
      </c>
      <c r="B42" s="14" t="s">
        <v>74</v>
      </c>
      <c r="C42" s="11"/>
      <c r="D42" s="1">
        <v>12350</v>
      </c>
      <c r="E42" s="1">
        <v>12350</v>
      </c>
      <c r="F42" s="1">
        <v>12350</v>
      </c>
      <c r="G42" s="19">
        <f t="shared" si="0"/>
        <v>100</v>
      </c>
      <c r="H42" s="1">
        <v>60100</v>
      </c>
      <c r="I42" s="19">
        <v>88.12</v>
      </c>
      <c r="J42" s="35">
        <f t="shared" si="1"/>
        <v>-47750</v>
      </c>
    </row>
    <row r="43" spans="1:10" ht="31.5" x14ac:dyDescent="0.25">
      <c r="A43" s="5" t="s">
        <v>80</v>
      </c>
      <c r="B43" s="23" t="s">
        <v>81</v>
      </c>
      <c r="C43" s="11"/>
      <c r="D43" s="1">
        <f>D44+D45+D46</f>
        <v>50000</v>
      </c>
      <c r="E43" s="1">
        <f t="shared" ref="E43:H43" si="8">E44+E45+E46</f>
        <v>5642</v>
      </c>
      <c r="F43" s="1">
        <f t="shared" si="8"/>
        <v>5641.92</v>
      </c>
      <c r="G43" s="19">
        <f t="shared" si="0"/>
        <v>11.283840000000001</v>
      </c>
      <c r="H43" s="1">
        <f t="shared" si="8"/>
        <v>0</v>
      </c>
      <c r="I43" s="19">
        <v>0</v>
      </c>
      <c r="J43" s="35">
        <f t="shared" si="1"/>
        <v>5641.92</v>
      </c>
    </row>
    <row r="44" spans="1:10" ht="30" x14ac:dyDescent="0.25">
      <c r="A44" s="3" t="s">
        <v>83</v>
      </c>
      <c r="B44" s="24" t="s">
        <v>84</v>
      </c>
      <c r="C44" s="11"/>
      <c r="D44" s="20">
        <v>50000</v>
      </c>
      <c r="E44" s="20">
        <v>5642</v>
      </c>
      <c r="F44" s="20">
        <v>5641.92</v>
      </c>
      <c r="G44" s="19">
        <f t="shared" si="0"/>
        <v>11.283840000000001</v>
      </c>
      <c r="H44" s="20">
        <v>0</v>
      </c>
      <c r="I44" s="19">
        <v>0</v>
      </c>
      <c r="J44" s="36">
        <f t="shared" si="1"/>
        <v>5641.92</v>
      </c>
    </row>
    <row r="45" spans="1:10" ht="30" x14ac:dyDescent="0.25">
      <c r="A45" s="25" t="s">
        <v>85</v>
      </c>
      <c r="B45" s="24" t="s">
        <v>61</v>
      </c>
      <c r="C45" s="11"/>
      <c r="D45" s="20">
        <v>0</v>
      </c>
      <c r="E45" s="20">
        <v>0</v>
      </c>
      <c r="F45" s="20">
        <v>0</v>
      </c>
      <c r="G45" s="19" t="e">
        <f t="shared" si="0"/>
        <v>#DIV/0!</v>
      </c>
      <c r="H45" s="20">
        <v>0</v>
      </c>
      <c r="I45" s="19">
        <v>0</v>
      </c>
      <c r="J45" s="36">
        <f t="shared" si="1"/>
        <v>0</v>
      </c>
    </row>
    <row r="46" spans="1:10" ht="45" x14ac:dyDescent="0.25">
      <c r="A46" s="25" t="s">
        <v>86</v>
      </c>
      <c r="B46" s="24" t="s">
        <v>87</v>
      </c>
      <c r="C46" s="11"/>
      <c r="D46" s="20">
        <v>0</v>
      </c>
      <c r="E46" s="20">
        <v>0</v>
      </c>
      <c r="F46" s="20">
        <v>0</v>
      </c>
      <c r="G46" s="19" t="e">
        <f t="shared" si="0"/>
        <v>#DIV/0!</v>
      </c>
      <c r="H46" s="20">
        <v>0</v>
      </c>
      <c r="I46" s="19">
        <v>0</v>
      </c>
      <c r="J46" s="36">
        <f t="shared" si="1"/>
        <v>0</v>
      </c>
    </row>
    <row r="47" spans="1:10" ht="57" x14ac:dyDescent="0.25">
      <c r="A47" s="5" t="s">
        <v>89</v>
      </c>
      <c r="B47" s="8" t="s">
        <v>90</v>
      </c>
      <c r="C47" s="11"/>
      <c r="D47" s="1">
        <v>1648421</v>
      </c>
      <c r="E47" s="1">
        <v>1463277.61</v>
      </c>
      <c r="F47" s="1">
        <v>1463277.61</v>
      </c>
      <c r="G47" s="19">
        <f t="shared" si="0"/>
        <v>88.768440222491705</v>
      </c>
      <c r="H47" s="1">
        <v>751466.1</v>
      </c>
      <c r="I47" s="19">
        <v>67.25</v>
      </c>
      <c r="J47" s="35">
        <f t="shared" si="1"/>
        <v>711811.51000000013</v>
      </c>
    </row>
    <row r="48" spans="1:10" ht="28.5" x14ac:dyDescent="0.25">
      <c r="A48" s="5" t="s">
        <v>91</v>
      </c>
      <c r="B48" s="8" t="s">
        <v>92</v>
      </c>
      <c r="C48" s="11"/>
      <c r="D48" s="1">
        <v>389275923.74000001</v>
      </c>
      <c r="E48" s="1">
        <v>389275923.74000001</v>
      </c>
      <c r="F48" s="1">
        <v>389053233.74000001</v>
      </c>
      <c r="G48" s="19">
        <f t="shared" si="0"/>
        <v>99.942793790620172</v>
      </c>
      <c r="H48" s="1">
        <v>168229112.34</v>
      </c>
      <c r="I48" s="19">
        <v>99.87</v>
      </c>
      <c r="J48" s="35">
        <f t="shared" si="1"/>
        <v>220824121.40000001</v>
      </c>
    </row>
    <row r="49" spans="1:10" ht="42.75" x14ac:dyDescent="0.25">
      <c r="A49" s="5" t="s">
        <v>93</v>
      </c>
      <c r="B49" s="8" t="s">
        <v>94</v>
      </c>
      <c r="C49" s="11"/>
      <c r="D49" s="1">
        <f>D50+D51</f>
        <v>13753.96</v>
      </c>
      <c r="E49" s="1">
        <f t="shared" ref="E49:H49" si="9">E50+E51</f>
        <v>0</v>
      </c>
      <c r="F49" s="1">
        <f t="shared" si="9"/>
        <v>0</v>
      </c>
      <c r="G49" s="19">
        <f t="shared" si="0"/>
        <v>0</v>
      </c>
      <c r="H49" s="1">
        <f t="shared" si="9"/>
        <v>1899</v>
      </c>
      <c r="I49" s="19">
        <v>1.71</v>
      </c>
      <c r="J49" s="35">
        <f t="shared" si="1"/>
        <v>-1899</v>
      </c>
    </row>
    <row r="50" spans="1:10" ht="30" x14ac:dyDescent="0.25">
      <c r="A50" s="10" t="s">
        <v>95</v>
      </c>
      <c r="B50" s="24" t="s">
        <v>97</v>
      </c>
      <c r="C50" s="11"/>
      <c r="D50" s="20">
        <v>7753.96</v>
      </c>
      <c r="E50" s="20">
        <v>0</v>
      </c>
      <c r="F50" s="20">
        <v>0</v>
      </c>
      <c r="G50" s="19">
        <f t="shared" si="0"/>
        <v>0</v>
      </c>
      <c r="H50" s="20">
        <v>0</v>
      </c>
      <c r="I50" s="19">
        <v>0</v>
      </c>
      <c r="J50" s="36">
        <f t="shared" si="1"/>
        <v>0</v>
      </c>
    </row>
    <row r="51" spans="1:10" ht="45" x14ac:dyDescent="0.25">
      <c r="A51" s="12" t="s">
        <v>96</v>
      </c>
      <c r="B51" s="24" t="s">
        <v>98</v>
      </c>
      <c r="C51" s="11"/>
      <c r="D51" s="20">
        <v>6000</v>
      </c>
      <c r="E51" s="20">
        <v>0</v>
      </c>
      <c r="F51" s="20">
        <v>0</v>
      </c>
      <c r="G51" s="19">
        <f t="shared" si="0"/>
        <v>0</v>
      </c>
      <c r="H51" s="20">
        <v>1899</v>
      </c>
      <c r="I51" s="19">
        <v>21.1</v>
      </c>
      <c r="J51" s="36">
        <f t="shared" si="1"/>
        <v>-1899</v>
      </c>
    </row>
    <row r="52" spans="1:10" x14ac:dyDescent="0.25">
      <c r="A52" s="5"/>
      <c r="B52" s="6" t="s">
        <v>24</v>
      </c>
      <c r="C52" s="6"/>
      <c r="D52" s="1">
        <f>D7+D14+D15+D18+D24+D21+D29+D32+D37+D41+D42+D43+D47+D48+D49</f>
        <v>787213617.6400001</v>
      </c>
      <c r="E52" s="1">
        <f>E7+E14+E15+E18+E24+E21+E29+E32+E37+E41+E42+E43+E47+E48+E49</f>
        <v>748120764.32000005</v>
      </c>
      <c r="F52" s="1">
        <f>F7+F14+F15+F18+F24+F21+F29+F32+F37+F41+F42+F43+F47+F48+F49</f>
        <v>747898074.24000001</v>
      </c>
      <c r="G52" s="19">
        <f>F52/D52*100</f>
        <v>95.005733828911048</v>
      </c>
      <c r="H52" s="1">
        <f>H7+H14+H15+H18+H24+H21+H29+H32+H37+H41+H42+H43+H47+H48+H49</f>
        <v>535093876.28999996</v>
      </c>
      <c r="I52" s="19">
        <v>95.13</v>
      </c>
      <c r="J52" s="35">
        <f t="shared" si="1"/>
        <v>212804197.95000005</v>
      </c>
    </row>
    <row r="55" spans="1:10" x14ac:dyDescent="0.25">
      <c r="A55" s="16" t="s">
        <v>76</v>
      </c>
      <c r="F55" t="s">
        <v>71</v>
      </c>
    </row>
  </sheetData>
  <mergeCells count="11">
    <mergeCell ref="I5:I6"/>
    <mergeCell ref="J5:J6"/>
    <mergeCell ref="A2:J2"/>
    <mergeCell ref="H5:H6"/>
    <mergeCell ref="A5:A6"/>
    <mergeCell ref="B5:B6"/>
    <mergeCell ref="C5:C6"/>
    <mergeCell ref="D5:D6"/>
    <mergeCell ref="E5:E6"/>
    <mergeCell ref="F5:F6"/>
    <mergeCell ref="G5:G6"/>
  </mergeCells>
  <pageMargins left="0.31496062992125984" right="0" top="0.74803149606299213" bottom="0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2023-02-20T07:08:21Z</dcterms:modified>
</cp:coreProperties>
</file>