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 01.07.2023" sheetId="52" r:id="rId1"/>
  </sheets>
  <calcPr calcId="145621"/>
</workbook>
</file>

<file path=xl/calcChain.xml><?xml version="1.0" encoding="utf-8"?>
<calcChain xmlns="http://schemas.openxmlformats.org/spreadsheetml/2006/main">
  <c r="H45" i="52" l="1"/>
  <c r="H40" i="52"/>
  <c r="H37" i="52"/>
  <c r="H33" i="52"/>
  <c r="H29" i="52"/>
  <c r="H27" i="52"/>
  <c r="H50" i="52"/>
  <c r="H24" i="52"/>
  <c r="H21" i="52"/>
  <c r="H18" i="52"/>
  <c r="H14" i="52"/>
  <c r="H7" i="52"/>
  <c r="J8" i="52" l="1"/>
  <c r="J9" i="52"/>
  <c r="J10" i="52"/>
  <c r="J11" i="52"/>
  <c r="J12" i="52"/>
  <c r="J13" i="52"/>
  <c r="J14" i="52"/>
  <c r="J15" i="52"/>
  <c r="J16" i="52"/>
  <c r="J17" i="52"/>
  <c r="J18" i="52"/>
  <c r="J19" i="52"/>
  <c r="J20" i="52"/>
  <c r="J21" i="52"/>
  <c r="J22" i="52"/>
  <c r="J23" i="52"/>
  <c r="J24" i="52"/>
  <c r="J25" i="52"/>
  <c r="J26" i="52"/>
  <c r="J27" i="52"/>
  <c r="J28" i="52"/>
  <c r="J29" i="52"/>
  <c r="J30" i="52"/>
  <c r="J31" i="52"/>
  <c r="J32" i="52"/>
  <c r="J33" i="52"/>
  <c r="J34" i="52"/>
  <c r="J35" i="52"/>
  <c r="J36" i="52"/>
  <c r="J37" i="52"/>
  <c r="J38" i="52"/>
  <c r="J39" i="52"/>
  <c r="J40" i="52"/>
  <c r="J41" i="52"/>
  <c r="J42" i="52"/>
  <c r="J43" i="52"/>
  <c r="J44" i="52"/>
  <c r="J45" i="52"/>
  <c r="J46" i="52"/>
  <c r="J47" i="52"/>
  <c r="J48" i="52"/>
  <c r="J49" i="52"/>
  <c r="J7" i="52"/>
  <c r="D40" i="52" l="1"/>
  <c r="E24" i="52"/>
  <c r="G49" i="52" l="1"/>
  <c r="G48" i="52"/>
  <c r="G47" i="52"/>
  <c r="G46" i="52"/>
  <c r="F45" i="52"/>
  <c r="E45" i="52"/>
  <c r="D45" i="52"/>
  <c r="G44" i="52"/>
  <c r="G43" i="52"/>
  <c r="G42" i="52"/>
  <c r="G41" i="52"/>
  <c r="F40" i="52"/>
  <c r="E40" i="52"/>
  <c r="G39" i="52"/>
  <c r="G38" i="52"/>
  <c r="F37" i="52"/>
  <c r="G37" i="52" s="1"/>
  <c r="E37" i="52"/>
  <c r="D37" i="52"/>
  <c r="G36" i="52"/>
  <c r="G35" i="52"/>
  <c r="G34" i="52"/>
  <c r="F33" i="52"/>
  <c r="G33" i="52" s="1"/>
  <c r="E33" i="52"/>
  <c r="D33" i="52"/>
  <c r="G32" i="52"/>
  <c r="G31" i="52"/>
  <c r="G30" i="52"/>
  <c r="F29" i="52"/>
  <c r="G29" i="52" s="1"/>
  <c r="E29" i="52"/>
  <c r="D29" i="52"/>
  <c r="G28" i="52"/>
  <c r="F27" i="52"/>
  <c r="E27" i="52"/>
  <c r="D27" i="52"/>
  <c r="G26" i="52"/>
  <c r="G25" i="52"/>
  <c r="F24" i="52"/>
  <c r="D24" i="52"/>
  <c r="G23" i="52"/>
  <c r="G22" i="52"/>
  <c r="F21" i="52"/>
  <c r="G21" i="52" s="1"/>
  <c r="E21" i="52"/>
  <c r="D21" i="52"/>
  <c r="G20" i="52"/>
  <c r="G19" i="52"/>
  <c r="F18" i="52"/>
  <c r="G18" i="52" s="1"/>
  <c r="E18" i="52"/>
  <c r="D18" i="52"/>
  <c r="G17" i="52"/>
  <c r="G16" i="52"/>
  <c r="G15" i="52"/>
  <c r="F14" i="52"/>
  <c r="E14" i="52"/>
  <c r="D14" i="52"/>
  <c r="G13" i="52"/>
  <c r="G12" i="52"/>
  <c r="G11" i="52"/>
  <c r="G10" i="52"/>
  <c r="G9" i="52"/>
  <c r="G8" i="52"/>
  <c r="F7" i="52"/>
  <c r="E7" i="52"/>
  <c r="D7" i="52"/>
  <c r="G24" i="52" l="1"/>
  <c r="F50" i="52"/>
  <c r="J50" i="52" s="1"/>
  <c r="E50" i="52"/>
  <c r="G45" i="52"/>
  <c r="G40" i="52"/>
  <c r="D50" i="52"/>
  <c r="G27" i="52"/>
  <c r="G14" i="52"/>
  <c r="G7" i="52"/>
  <c r="G50" i="52" l="1"/>
</calcChain>
</file>

<file path=xl/sharedStrings.xml><?xml version="1.0" encoding="utf-8"?>
<sst xmlns="http://schemas.openxmlformats.org/spreadsheetml/2006/main" count="115" uniqueCount="111">
  <si>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</si>
  <si>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</si>
  <si>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</si>
  <si>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</si>
  <si>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</si>
  <si>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>Постановление от 05.11.2013 №1107-п</t>
  </si>
  <si>
    <t>3.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</si>
  <si>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</si>
  <si>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</si>
  <si>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</si>
  <si>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</si>
  <si>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</si>
  <si>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</si>
  <si>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</si>
  <si>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</si>
  <si>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</si>
  <si>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</si>
  <si>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</si>
  <si>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</si>
  <si>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</si>
  <si>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</si>
  <si>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</si>
  <si>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</si>
  <si>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</si>
  <si>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</si>
  <si>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</si>
  <si>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</si>
  <si>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</si>
  <si>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</si>
  <si>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 xml:space="preserve">Повышение качества жизни граждан пожилого возраста в Заволжском муниципальном районе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</si>
  <si>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</si>
  <si>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>10.1.</t>
  </si>
  <si>
    <t>10.2.</t>
  </si>
  <si>
    <t>3.1.</t>
  </si>
  <si>
    <t>4.1.</t>
  </si>
  <si>
    <t>4.2.</t>
  </si>
  <si>
    <t>5.1.</t>
  </si>
  <si>
    <t>5.2.</t>
  </si>
  <si>
    <t>6.1.</t>
  </si>
  <si>
    <t>7.1.</t>
  </si>
  <si>
    <t>11.</t>
  </si>
  <si>
    <t xml:space="preserve">Совершенствование местного самоуправления Заволжского муниципального района
</t>
  </si>
  <si>
    <t>Управление муниципальным имуществом Заволжского муниципального района Ивановской области</t>
  </si>
  <si>
    <t>12.</t>
  </si>
  <si>
    <t>постановление от 27.10.2014 №868-п</t>
  </si>
  <si>
    <t>13.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</si>
  <si>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</si>
  <si>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</si>
  <si>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</si>
  <si>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</si>
  <si>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</si>
  <si>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</si>
  <si>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</si>
  <si>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</si>
  <si>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</si>
  <si>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Охрана окружающей среды на территории Заволжского муниципального района</t>
  </si>
  <si>
    <t>Энергосбережение и повышение энергетической эффективности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</si>
  <si>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</si>
  <si>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Предоставление дошкольного образования в Заволжском муниципальном районе</t>
  </si>
  <si>
    <t>Предоставление общедоступного бесплатного начального общего, основного общего, среднего   общего образования по основным общеобразовательным программам в Заволжском муниципальном районе</t>
  </si>
  <si>
    <t>Предоставление дополнительного образования детям в Заволжском муниципальном районе</t>
  </si>
  <si>
    <t>Организация отдыха, оздоровления и занятости детей и подростков в Заволжском муниципальном районе</t>
  </si>
  <si>
    <t>Обеспечение деятельности органа управления образованием и образовательных учреждений Заволжского муниципального района</t>
  </si>
  <si>
    <t>Развитие физической культуры и спорта в Заволжском муниципальном районе</t>
  </si>
  <si>
    <t>Развитие культуры и повышение эффективности реализации молодежной политики в Заволжском муниципальном районе</t>
  </si>
  <si>
    <t xml:space="preserve">
Предоставление дополнительного образования детям в сфере культуры и искусства в Заволжском муниципальном районе
</t>
  </si>
  <si>
    <t>Реализация молодежной политики в Заволжском муниципальном районе</t>
  </si>
  <si>
    <t>Развитие  субъектов  малого и среднего предпринимательства в Заволжском муниципальном  районе</t>
  </si>
  <si>
    <t>Развитие сельскохозяйственного производства в Заволжском  муниципальном районе</t>
  </si>
  <si>
    <t>Обеспечение доступным и комфортным жильем  населения Заволжского муниципального района</t>
  </si>
  <si>
    <t>Развитие газификации Заволжского муниципального района</t>
  </si>
  <si>
    <t>Стимулирование развития жилищного строительства</t>
  </si>
  <si>
    <t>Обеспечение услугами жилищно–коммунального хозяйства населения Заволжского муниципального района</t>
  </si>
  <si>
    <t>8.</t>
  </si>
  <si>
    <t>8.1.</t>
  </si>
  <si>
    <t>8.2.</t>
  </si>
  <si>
    <t>Повышение энергетической эффективности деятельности муниципальных учреждений</t>
  </si>
  <si>
    <t>Повышение энергетической эффективности в жилищном фонде</t>
  </si>
  <si>
    <t>9.</t>
  </si>
  <si>
    <t>Безопасность Заволжского муниципального района Ивановской области</t>
  </si>
  <si>
    <t>Обеспечение общественного порядка и профилактика правонарушений</t>
  </si>
  <si>
    <t>Построение и развитие АПК «Безопасный город»</t>
  </si>
  <si>
    <t>Пожарная безопасность</t>
  </si>
  <si>
    <t>11.1.</t>
  </si>
  <si>
    <t>11.2.</t>
  </si>
  <si>
    <t>Управление муниципальными финансами в Заволжском муниципальном районе</t>
  </si>
  <si>
    <t>Организация бюджетного процесса в Заволжском муниципальном районе</t>
  </si>
  <si>
    <t>Управление муниципальным долгом Заволжского муниципального района</t>
  </si>
  <si>
    <t>12.1</t>
  </si>
  <si>
    <t>Обеспечение деятельности администрации Заволжского муниципального района</t>
  </si>
  <si>
    <t>Обеспечение деятельности муниципального казенного учреждения «Управление по материально-техническому обеспечению деятельности органов местного самоуправления Заволжского муниципального района»</t>
  </si>
  <si>
    <t>12.2</t>
  </si>
  <si>
    <t>Организация предоставления государственных и муниципальных услуг на базе муниципального учреждения «Многофункциональный центр предоставления государственных и муниципальных услуг Заволжского муниципального района</t>
  </si>
  <si>
    <t>12.3.</t>
  </si>
  <si>
    <t>Улучшение условий и охраны труда в органах местного самоуправления Заволжского муниципального района</t>
  </si>
  <si>
    <t>14.</t>
  </si>
  <si>
    <t>14.1.</t>
  </si>
  <si>
    <t>14.2.</t>
  </si>
  <si>
    <t>Специальная оценка условий труда в органах местного самоуправления Заволжского муниципального района</t>
  </si>
  <si>
    <t>Совершенствование системы непрерывной подготовки работников по охране труда на основе современных технологий обучения</t>
  </si>
  <si>
    <t>10.4.</t>
  </si>
  <si>
    <t>утверждено по состоянию на 01.07.2023</t>
  </si>
  <si>
    <t>профинансировано за январь-июнь 2023</t>
  </si>
  <si>
    <t>кассовые расходы за январь-июнь 2023</t>
  </si>
  <si>
    <t>Зам.начальника финансового отдела</t>
  </si>
  <si>
    <t>Н.В.Селезнева</t>
  </si>
  <si>
    <t>Исполнение по муниципальным программам Заволжского муниципального района за январь-июнь 2023 года в сравнении с прошлым годом</t>
  </si>
  <si>
    <t>план 50%</t>
  </si>
  <si>
    <t>отклонение в сравнении с 2022 годом</t>
  </si>
  <si>
    <t>кассовые расходы на 01.07.2022</t>
  </si>
  <si>
    <t>% исполнения на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</si>
</sst>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3"/>
  <sheetViews>
    <sheetView tabSelected="1" workbookViewId="0">
      <selection activeCell="M9" sqref="M9"/>
    </sheetView>
  </sheetViews>
  <sheetFormatPr defaultRowHeight="15" x14ac:dyDescent="0.25"/>
  <cols>
    <col min="1" max="1" width="6.42578125" style="10" customWidth="1"/>
    <col min="2" max="2" width="50.85546875" style="24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9" customWidth="1"/>
    <col min="9" max="9" width="15.140625" customWidth="1"/>
    <col min="10" max="10" width="18.140625" style="16" customWidth="1"/>
  </cols>
  <sheetData>
    <row r="2" spans="1:15" ht="36" customHeight="1" x14ac:dyDescent="0.3">
      <c r="A2" s="31" t="s">
        <v>106</v>
      </c>
      <c r="B2" s="31"/>
      <c r="C2" s="31"/>
      <c r="D2" s="31"/>
      <c r="E2" s="31"/>
      <c r="F2" s="31"/>
      <c r="G2" s="31"/>
      <c r="H2" s="29"/>
      <c r="I2" s="29"/>
      <c r="O2" t="s">
        <v>46</v>
      </c>
    </row>
    <row r="4" spans="1:15" x14ac:dyDescent="0.25">
      <c r="G4" s="19"/>
      <c r="H4" s="19"/>
      <c r="I4" s="19"/>
      <c r="J4" s="18" t="s">
        <v>107</v>
      </c>
    </row>
    <row r="5" spans="1:15" ht="48.75" customHeight="1" x14ac:dyDescent="0.25">
      <c r="A5" s="32" t="s">
        <v>52</v>
      </c>
      <c r="B5" s="30" t="s">
        <v>21</v>
      </c>
      <c r="C5" s="32" t="s">
        <v>0</v>
      </c>
      <c r="D5" s="32" t="s">
        <v>101</v>
      </c>
      <c r="E5" s="32" t="s">
        <v>102</v>
      </c>
      <c r="F5" s="32" t="s">
        <v>103</v>
      </c>
      <c r="G5" s="32" t="s">
        <v>23</v>
      </c>
      <c r="H5" s="32" t="s">
        <v>109</v>
      </c>
      <c r="I5" s="32" t="s">
        <v>110</v>
      </c>
      <c r="J5" s="33" t="s">
        <v>108</v>
      </c>
    </row>
    <row r="6" spans="1:15" ht="41.25" customHeight="1" x14ac:dyDescent="0.25">
      <c r="A6" s="32"/>
      <c r="B6" s="30"/>
      <c r="C6" s="32"/>
      <c r="D6" s="32"/>
      <c r="E6" s="32"/>
      <c r="F6" s="32"/>
      <c r="G6" s="32"/>
      <c r="H6" s="32"/>
      <c r="I6" s="32"/>
      <c r="J6" s="34"/>
    </row>
    <row r="7" spans="1:15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513899536.19</v>
      </c>
      <c r="E7" s="20">
        <f t="shared" ref="E7:H7" si="0">E8+E9+E10+E11+E12</f>
        <v>172463266.46000001</v>
      </c>
      <c r="F7" s="20">
        <f t="shared" si="0"/>
        <v>152175654.46000001</v>
      </c>
      <c r="G7" s="20">
        <f>F7/D7*100</f>
        <v>29.611946254751498</v>
      </c>
      <c r="H7" s="20">
        <f t="shared" si="0"/>
        <v>109039442.92</v>
      </c>
      <c r="I7" s="20">
        <v>44.21</v>
      </c>
      <c r="J7" s="21">
        <f>F7-H7</f>
        <v>43136211.540000007</v>
      </c>
      <c r="N7" s="9" t="s">
        <v>46</v>
      </c>
    </row>
    <row r="8" spans="1:15" ht="30" x14ac:dyDescent="0.25">
      <c r="A8" s="3" t="s">
        <v>24</v>
      </c>
      <c r="B8" s="27" t="s">
        <v>58</v>
      </c>
      <c r="C8" s="27"/>
      <c r="D8" s="2">
        <v>105071830.68000001</v>
      </c>
      <c r="E8" s="2">
        <v>45328776.939999998</v>
      </c>
      <c r="F8" s="2">
        <v>38058296.450000003</v>
      </c>
      <c r="G8" s="20">
        <f t="shared" ref="G8:G49" si="1">F8/D8*100</f>
        <v>36.221217621978909</v>
      </c>
      <c r="H8" s="2">
        <v>37116653.780000001</v>
      </c>
      <c r="I8" s="20">
        <v>41.55</v>
      </c>
      <c r="J8" s="21">
        <f t="shared" ref="J8:J50" si="2">F8-H8</f>
        <v>941642.67000000179</v>
      </c>
      <c r="M8" t="s">
        <v>46</v>
      </c>
    </row>
    <row r="9" spans="1:15" ht="75" x14ac:dyDescent="0.25">
      <c r="A9" s="28" t="s">
        <v>25</v>
      </c>
      <c r="B9" s="4" t="s">
        <v>59</v>
      </c>
      <c r="C9" s="27"/>
      <c r="D9" s="2">
        <v>377540539.12</v>
      </c>
      <c r="E9" s="2">
        <v>110700372.56999999</v>
      </c>
      <c r="F9" s="2">
        <v>101686508.77</v>
      </c>
      <c r="G9" s="20">
        <f t="shared" si="1"/>
        <v>26.933931123534066</v>
      </c>
      <c r="H9" s="2">
        <v>60663373.100000001</v>
      </c>
      <c r="I9" s="20">
        <v>47.89</v>
      </c>
      <c r="J9" s="21">
        <f t="shared" si="2"/>
        <v>41023135.669999994</v>
      </c>
    </row>
    <row r="10" spans="1:15" ht="30" x14ac:dyDescent="0.25">
      <c r="A10" s="28" t="s">
        <v>26</v>
      </c>
      <c r="B10" s="4" t="s">
        <v>60</v>
      </c>
      <c r="C10" s="27"/>
      <c r="D10" s="2">
        <v>17064964.629999999</v>
      </c>
      <c r="E10" s="2">
        <v>10769183.9</v>
      </c>
      <c r="F10" s="2">
        <v>7761663.3600000003</v>
      </c>
      <c r="G10" s="20">
        <f t="shared" si="1"/>
        <v>45.483032214172255</v>
      </c>
      <c r="H10" s="2">
        <v>6981253.9299999997</v>
      </c>
      <c r="I10" s="20">
        <v>37.409999999999997</v>
      </c>
      <c r="J10" s="21">
        <f t="shared" si="2"/>
        <v>780409.43000000063</v>
      </c>
    </row>
    <row r="11" spans="1:15" ht="30" x14ac:dyDescent="0.25">
      <c r="A11" s="28" t="s">
        <v>27</v>
      </c>
      <c r="B11" s="27" t="s">
        <v>61</v>
      </c>
      <c r="C11" s="27"/>
      <c r="D11" s="2">
        <v>718820</v>
      </c>
      <c r="E11" s="2">
        <v>11550</v>
      </c>
      <c r="F11" s="2">
        <v>0</v>
      </c>
      <c r="G11" s="20">
        <f t="shared" si="1"/>
        <v>0</v>
      </c>
      <c r="H11" s="2">
        <v>0</v>
      </c>
      <c r="I11" s="20">
        <v>0</v>
      </c>
      <c r="J11" s="21">
        <f t="shared" si="2"/>
        <v>0</v>
      </c>
    </row>
    <row r="12" spans="1:15" ht="45" x14ac:dyDescent="0.25">
      <c r="A12" s="28" t="s">
        <v>28</v>
      </c>
      <c r="B12" s="4" t="s">
        <v>62</v>
      </c>
      <c r="C12" s="27"/>
      <c r="D12" s="2">
        <v>13503381.76</v>
      </c>
      <c r="E12" s="2">
        <v>5653383.0499999998</v>
      </c>
      <c r="F12" s="2">
        <v>4669185.88</v>
      </c>
      <c r="G12" s="20">
        <f t="shared" si="1"/>
        <v>34.577900284439558</v>
      </c>
      <c r="H12" s="2">
        <v>4278162.1100000003</v>
      </c>
      <c r="I12" s="20">
        <v>37.99</v>
      </c>
      <c r="J12" s="21">
        <f t="shared" si="2"/>
        <v>391023.76999999955</v>
      </c>
    </row>
    <row r="13" spans="1:15" s="9" customFormat="1" ht="34.5" customHeight="1" x14ac:dyDescent="0.25">
      <c r="A13" s="5" t="s">
        <v>4</v>
      </c>
      <c r="B13" s="6" t="s">
        <v>63</v>
      </c>
      <c r="C13" s="6" t="s">
        <v>5</v>
      </c>
      <c r="D13" s="1">
        <v>120000</v>
      </c>
      <c r="E13" s="1">
        <v>97198.6</v>
      </c>
      <c r="F13" s="1">
        <v>97198.6</v>
      </c>
      <c r="G13" s="20">
        <f t="shared" si="1"/>
        <v>80.998833333333337</v>
      </c>
      <c r="H13" s="1">
        <v>97988.9</v>
      </c>
      <c r="I13" s="20">
        <v>26.29</v>
      </c>
      <c r="J13" s="21">
        <f t="shared" si="2"/>
        <v>-790.29999999998836</v>
      </c>
    </row>
    <row r="14" spans="1:15" s="9" customFormat="1" ht="48.75" customHeight="1" x14ac:dyDescent="0.25">
      <c r="A14" s="5" t="s">
        <v>6</v>
      </c>
      <c r="B14" s="6" t="s">
        <v>64</v>
      </c>
      <c r="C14" s="6" t="s">
        <v>7</v>
      </c>
      <c r="D14" s="1">
        <f>D15+D16+D17</f>
        <v>16868295.170000002</v>
      </c>
      <c r="E14" s="1">
        <f>E15+E16+E17</f>
        <v>15080241.060000001</v>
      </c>
      <c r="F14" s="1">
        <f>F15+F16+F17</f>
        <v>9001301.1999999993</v>
      </c>
      <c r="G14" s="20">
        <f t="shared" si="1"/>
        <v>53.362246209733591</v>
      </c>
      <c r="H14" s="1">
        <f>H15+H16+H17</f>
        <v>8337938.1500000004</v>
      </c>
      <c r="I14" s="20">
        <v>52.26</v>
      </c>
      <c r="J14" s="21">
        <f t="shared" si="2"/>
        <v>663363.04999999888</v>
      </c>
    </row>
    <row r="15" spans="1:15" ht="62.25" customHeight="1" x14ac:dyDescent="0.25">
      <c r="A15" s="28" t="s">
        <v>33</v>
      </c>
      <c r="B15" s="26" t="s">
        <v>65</v>
      </c>
      <c r="C15" s="4"/>
      <c r="D15" s="22">
        <v>12298340.76</v>
      </c>
      <c r="E15" s="2">
        <v>11150070.48</v>
      </c>
      <c r="F15" s="2">
        <v>6576402.6200000001</v>
      </c>
      <c r="G15" s="20">
        <f t="shared" si="1"/>
        <v>53.473901466363337</v>
      </c>
      <c r="H15" s="2">
        <v>6132893.4299999997</v>
      </c>
      <c r="I15" s="20">
        <v>52.16</v>
      </c>
      <c r="J15" s="21">
        <f t="shared" si="2"/>
        <v>443509.19000000041</v>
      </c>
    </row>
    <row r="16" spans="1:15" ht="30" x14ac:dyDescent="0.25">
      <c r="A16" s="28" t="s">
        <v>51</v>
      </c>
      <c r="B16" s="4" t="s">
        <v>49</v>
      </c>
      <c r="C16" s="4"/>
      <c r="D16" s="22">
        <v>4564954.41</v>
      </c>
      <c r="E16" s="2">
        <v>3928570.58</v>
      </c>
      <c r="F16" s="2">
        <v>2423298.58</v>
      </c>
      <c r="G16" s="20">
        <f t="shared" si="1"/>
        <v>53.084836393798732</v>
      </c>
      <c r="H16" s="2">
        <v>2205044.7200000002</v>
      </c>
      <c r="I16" s="20">
        <v>52.53</v>
      </c>
      <c r="J16" s="21">
        <f t="shared" si="2"/>
        <v>218253.85999999987</v>
      </c>
    </row>
    <row r="17" spans="1:10" ht="30" x14ac:dyDescent="0.25">
      <c r="A17" s="28" t="s">
        <v>48</v>
      </c>
      <c r="B17" s="4" t="s">
        <v>66</v>
      </c>
      <c r="C17" s="4"/>
      <c r="D17" s="22">
        <v>5000</v>
      </c>
      <c r="E17" s="2">
        <v>1600</v>
      </c>
      <c r="F17" s="2">
        <v>1600</v>
      </c>
      <c r="G17" s="20">
        <f t="shared" si="1"/>
        <v>32</v>
      </c>
      <c r="H17" s="2">
        <v>0</v>
      </c>
      <c r="I17" s="20">
        <v>0</v>
      </c>
      <c r="J17" s="21">
        <f t="shared" si="2"/>
        <v>1600</v>
      </c>
    </row>
    <row r="18" spans="1:10" s="9" customFormat="1" ht="33.75" customHeight="1" x14ac:dyDescent="0.25">
      <c r="A18" s="5" t="s">
        <v>8</v>
      </c>
      <c r="B18" s="6" t="s">
        <v>9</v>
      </c>
      <c r="C18" s="6" t="s">
        <v>10</v>
      </c>
      <c r="D18" s="1">
        <f>D19+D20</f>
        <v>1681716.22</v>
      </c>
      <c r="E18" s="1">
        <f t="shared" ref="E18:H18" si="3">E19+E20</f>
        <v>1407766</v>
      </c>
      <c r="F18" s="1">
        <f t="shared" si="3"/>
        <v>1337226</v>
      </c>
      <c r="G18" s="20">
        <f t="shared" si="1"/>
        <v>79.515555840925416</v>
      </c>
      <c r="H18" s="1">
        <f t="shared" si="3"/>
        <v>70560</v>
      </c>
      <c r="I18" s="20">
        <v>50.01</v>
      </c>
      <c r="J18" s="21">
        <f t="shared" si="2"/>
        <v>1266666</v>
      </c>
    </row>
    <row r="19" spans="1:10" ht="30" x14ac:dyDescent="0.25">
      <c r="A19" s="28" t="s">
        <v>34</v>
      </c>
      <c r="B19" s="4" t="s">
        <v>29</v>
      </c>
      <c r="C19" s="4"/>
      <c r="D19" s="22">
        <v>141100</v>
      </c>
      <c r="E19" s="22">
        <v>141100</v>
      </c>
      <c r="F19" s="22">
        <v>70560</v>
      </c>
      <c r="G19" s="20">
        <f t="shared" si="1"/>
        <v>50.007087172218291</v>
      </c>
      <c r="H19" s="22">
        <v>70560</v>
      </c>
      <c r="I19" s="20">
        <v>50.01</v>
      </c>
      <c r="J19" s="21">
        <f t="shared" si="2"/>
        <v>0</v>
      </c>
    </row>
    <row r="20" spans="1:10" ht="45" x14ac:dyDescent="0.25">
      <c r="A20" s="28" t="s">
        <v>35</v>
      </c>
      <c r="B20" s="23" t="s">
        <v>30</v>
      </c>
      <c r="C20" s="4"/>
      <c r="D20" s="22">
        <v>1540616.22</v>
      </c>
      <c r="E20" s="22">
        <v>1266666</v>
      </c>
      <c r="F20" s="22">
        <v>1266666</v>
      </c>
      <c r="G20" s="20">
        <f t="shared" si="1"/>
        <v>82.218139959606546</v>
      </c>
      <c r="H20" s="2">
        <v>0</v>
      </c>
      <c r="I20" s="20">
        <v>0</v>
      </c>
      <c r="J20" s="21">
        <f t="shared" si="2"/>
        <v>1266666</v>
      </c>
    </row>
    <row r="21" spans="1:10" s="9" customFormat="1" ht="32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655000</v>
      </c>
      <c r="E21" s="20">
        <f t="shared" ref="E21:H21" si="4">E22+E23</f>
        <v>499611.27</v>
      </c>
      <c r="F21" s="20">
        <f t="shared" si="4"/>
        <v>49611.27</v>
      </c>
      <c r="G21" s="20">
        <f t="shared" si="1"/>
        <v>7.5742396946564883</v>
      </c>
      <c r="H21" s="20">
        <f t="shared" si="4"/>
        <v>24249</v>
      </c>
      <c r="I21" s="20">
        <v>6.47</v>
      </c>
      <c r="J21" s="21">
        <f t="shared" si="2"/>
        <v>25362.269999999997</v>
      </c>
    </row>
    <row r="22" spans="1:10" ht="45" x14ac:dyDescent="0.25">
      <c r="A22" s="28" t="s">
        <v>36</v>
      </c>
      <c r="B22" s="4" t="s">
        <v>67</v>
      </c>
      <c r="C22" s="4"/>
      <c r="D22" s="2">
        <v>355000</v>
      </c>
      <c r="E22" s="2">
        <v>199611.27</v>
      </c>
      <c r="F22" s="2">
        <v>49611.27</v>
      </c>
      <c r="G22" s="20">
        <f t="shared" si="1"/>
        <v>13.975005633802818</v>
      </c>
      <c r="H22" s="2">
        <v>24249</v>
      </c>
      <c r="I22" s="20">
        <v>19.399999999999999</v>
      </c>
      <c r="J22" s="21">
        <f t="shared" si="2"/>
        <v>25362.269999999997</v>
      </c>
    </row>
    <row r="23" spans="1:10" ht="30" x14ac:dyDescent="0.25">
      <c r="A23" s="3" t="s">
        <v>37</v>
      </c>
      <c r="B23" s="4" t="s">
        <v>68</v>
      </c>
      <c r="C23" s="4"/>
      <c r="D23" s="2">
        <v>300000</v>
      </c>
      <c r="E23" s="2">
        <v>300000</v>
      </c>
      <c r="F23" s="2">
        <v>0</v>
      </c>
      <c r="G23" s="20">
        <f t="shared" si="1"/>
        <v>0</v>
      </c>
      <c r="H23" s="2">
        <v>0</v>
      </c>
      <c r="I23" s="20">
        <v>0</v>
      </c>
      <c r="J23" s="21">
        <f t="shared" si="2"/>
        <v>0</v>
      </c>
    </row>
    <row r="24" spans="1:10" s="9" customFormat="1" ht="31.5" customHeight="1" x14ac:dyDescent="0.25">
      <c r="A24" s="5" t="s">
        <v>14</v>
      </c>
      <c r="B24" s="8" t="s">
        <v>69</v>
      </c>
      <c r="C24" s="8" t="s">
        <v>15</v>
      </c>
      <c r="D24" s="20">
        <f>D25+D26</f>
        <v>49573542.879999995</v>
      </c>
      <c r="E24" s="20">
        <f t="shared" ref="E24:H24" si="5">E25+E26</f>
        <v>5444164.0199999996</v>
      </c>
      <c r="F24" s="20">
        <f t="shared" si="5"/>
        <v>3703458.44</v>
      </c>
      <c r="G24" s="20">
        <f t="shared" si="1"/>
        <v>7.4706349896451059</v>
      </c>
      <c r="H24" s="20">
        <f t="shared" si="5"/>
        <v>608348.17000000004</v>
      </c>
      <c r="I24" s="20">
        <v>1.68</v>
      </c>
      <c r="J24" s="21">
        <f t="shared" si="2"/>
        <v>3095110.27</v>
      </c>
    </row>
    <row r="25" spans="1:10" ht="30" x14ac:dyDescent="0.25">
      <c r="A25" s="28" t="s">
        <v>38</v>
      </c>
      <c r="B25" s="4" t="s">
        <v>70</v>
      </c>
      <c r="C25" s="27"/>
      <c r="D25" s="2">
        <v>45665027.079999998</v>
      </c>
      <c r="E25" s="22">
        <v>5444164.0199999996</v>
      </c>
      <c r="F25" s="22">
        <v>3703458.44</v>
      </c>
      <c r="G25" s="20">
        <f t="shared" si="1"/>
        <v>8.1100541854753683</v>
      </c>
      <c r="H25" s="22">
        <v>608348.17000000004</v>
      </c>
      <c r="I25" s="20">
        <v>1.87</v>
      </c>
      <c r="J25" s="21">
        <f t="shared" si="2"/>
        <v>3095110.27</v>
      </c>
    </row>
    <row r="26" spans="1:10" x14ac:dyDescent="0.25">
      <c r="A26" s="28" t="s">
        <v>47</v>
      </c>
      <c r="B26" s="27" t="s">
        <v>71</v>
      </c>
      <c r="C26" s="27"/>
      <c r="D26" s="2">
        <v>3908515.8</v>
      </c>
      <c r="E26" s="22">
        <v>0</v>
      </c>
      <c r="F26" s="22">
        <v>0</v>
      </c>
      <c r="G26" s="20">
        <f t="shared" si="1"/>
        <v>0</v>
      </c>
      <c r="H26" s="2">
        <v>0</v>
      </c>
      <c r="I26" s="20">
        <v>0</v>
      </c>
      <c r="J26" s="21">
        <f t="shared" si="2"/>
        <v>0</v>
      </c>
    </row>
    <row r="27" spans="1:10" ht="42.75" x14ac:dyDescent="0.25">
      <c r="A27" s="5" t="s">
        <v>16</v>
      </c>
      <c r="B27" s="8" t="s">
        <v>72</v>
      </c>
      <c r="C27" s="27"/>
      <c r="D27" s="20">
        <f>D28</f>
        <v>4491298.07</v>
      </c>
      <c r="E27" s="20">
        <f t="shared" ref="E27:H27" si="6">E28</f>
        <v>3328793.4</v>
      </c>
      <c r="F27" s="20">
        <f t="shared" si="6"/>
        <v>2547593.4</v>
      </c>
      <c r="G27" s="20">
        <f t="shared" si="1"/>
        <v>56.722875219902733</v>
      </c>
      <c r="H27" s="20">
        <f t="shared" si="6"/>
        <v>0</v>
      </c>
      <c r="I27" s="20">
        <v>0</v>
      </c>
      <c r="J27" s="21">
        <f t="shared" si="2"/>
        <v>2547593.4</v>
      </c>
    </row>
    <row r="28" spans="1:10" ht="60" x14ac:dyDescent="0.25">
      <c r="A28" s="28" t="s">
        <v>39</v>
      </c>
      <c r="B28" s="27" t="s">
        <v>57</v>
      </c>
      <c r="C28" s="27"/>
      <c r="D28" s="2">
        <v>4491298.07</v>
      </c>
      <c r="E28" s="22">
        <v>3328793.4</v>
      </c>
      <c r="F28" s="22">
        <v>2547593.4</v>
      </c>
      <c r="G28" s="20">
        <f t="shared" si="1"/>
        <v>56.722875219902733</v>
      </c>
      <c r="H28" s="2">
        <v>0</v>
      </c>
      <c r="I28" s="20">
        <v>0</v>
      </c>
      <c r="J28" s="21">
        <f t="shared" si="2"/>
        <v>2547593.4</v>
      </c>
    </row>
    <row r="29" spans="1:10" ht="42.75" x14ac:dyDescent="0.25">
      <c r="A29" s="5" t="s">
        <v>73</v>
      </c>
      <c r="B29" s="8" t="s">
        <v>56</v>
      </c>
      <c r="C29" s="27"/>
      <c r="D29" s="20">
        <f>D30+D31</f>
        <v>44500</v>
      </c>
      <c r="E29" s="20">
        <f t="shared" ref="E29:H29" si="7">E30+E31</f>
        <v>720</v>
      </c>
      <c r="F29" s="20">
        <f t="shared" si="7"/>
        <v>720</v>
      </c>
      <c r="G29" s="20">
        <f t="shared" si="1"/>
        <v>1.6179775280898878</v>
      </c>
      <c r="H29" s="20">
        <f t="shared" si="7"/>
        <v>0</v>
      </c>
      <c r="I29" s="20">
        <v>0</v>
      </c>
      <c r="J29" s="21">
        <f t="shared" si="2"/>
        <v>720</v>
      </c>
    </row>
    <row r="30" spans="1:10" ht="30" x14ac:dyDescent="0.25">
      <c r="A30" s="28" t="s">
        <v>74</v>
      </c>
      <c r="B30" s="27" t="s">
        <v>76</v>
      </c>
      <c r="C30" s="27"/>
      <c r="D30" s="2">
        <v>17500</v>
      </c>
      <c r="E30" s="22">
        <v>0</v>
      </c>
      <c r="F30" s="22">
        <v>0</v>
      </c>
      <c r="G30" s="20">
        <f t="shared" si="1"/>
        <v>0</v>
      </c>
      <c r="H30" s="2">
        <v>0</v>
      </c>
      <c r="I30" s="20">
        <v>0</v>
      </c>
      <c r="J30" s="21">
        <f t="shared" si="2"/>
        <v>0</v>
      </c>
    </row>
    <row r="31" spans="1:10" ht="30" x14ac:dyDescent="0.25">
      <c r="A31" s="28" t="s">
        <v>75</v>
      </c>
      <c r="B31" s="27" t="s">
        <v>77</v>
      </c>
      <c r="C31" s="27"/>
      <c r="D31" s="2">
        <v>27000</v>
      </c>
      <c r="E31" s="22">
        <v>720</v>
      </c>
      <c r="F31" s="22">
        <v>720</v>
      </c>
      <c r="G31" s="20">
        <f t="shared" si="1"/>
        <v>2.666666666666667</v>
      </c>
      <c r="H31" s="2">
        <v>0</v>
      </c>
      <c r="I31" s="20">
        <v>0</v>
      </c>
      <c r="J31" s="21">
        <f t="shared" si="2"/>
        <v>720</v>
      </c>
    </row>
    <row r="32" spans="1:10" s="9" customFormat="1" ht="35.25" customHeight="1" x14ac:dyDescent="0.25">
      <c r="A32" s="5" t="s">
        <v>78</v>
      </c>
      <c r="B32" s="6" t="s">
        <v>17</v>
      </c>
      <c r="C32" s="6" t="s">
        <v>18</v>
      </c>
      <c r="D32" s="20">
        <v>26120322.809999999</v>
      </c>
      <c r="E32" s="20">
        <v>8026304.7300000004</v>
      </c>
      <c r="F32" s="20">
        <v>8026304.7300000004</v>
      </c>
      <c r="G32" s="20">
        <f t="shared" si="1"/>
        <v>30.728198837294542</v>
      </c>
      <c r="H32" s="20">
        <v>3651332.33</v>
      </c>
      <c r="I32" s="20">
        <v>16.64</v>
      </c>
      <c r="J32" s="21">
        <f t="shared" si="2"/>
        <v>4374972.4000000004</v>
      </c>
    </row>
    <row r="33" spans="1:12" s="9" customFormat="1" ht="31.5" customHeight="1" x14ac:dyDescent="0.25">
      <c r="A33" s="5" t="s">
        <v>19</v>
      </c>
      <c r="B33" s="6" t="s">
        <v>79</v>
      </c>
      <c r="C33" s="7" t="s">
        <v>22</v>
      </c>
      <c r="D33" s="1">
        <f>D34+D35+D36</f>
        <v>2948642.01</v>
      </c>
      <c r="E33" s="1">
        <f t="shared" ref="E33:H33" si="8">E34+E35+E36</f>
        <v>1831568.6</v>
      </c>
      <c r="F33" s="1">
        <f t="shared" si="8"/>
        <v>1784335.69</v>
      </c>
      <c r="G33" s="20">
        <f t="shared" si="1"/>
        <v>60.513812254882716</v>
      </c>
      <c r="H33" s="1">
        <f t="shared" si="8"/>
        <v>0</v>
      </c>
      <c r="I33" s="20">
        <v>0</v>
      </c>
      <c r="J33" s="21">
        <f t="shared" si="2"/>
        <v>1784335.69</v>
      </c>
    </row>
    <row r="34" spans="1:12" ht="30" x14ac:dyDescent="0.25">
      <c r="A34" s="3" t="s">
        <v>31</v>
      </c>
      <c r="B34" s="4" t="s">
        <v>80</v>
      </c>
      <c r="C34" s="4"/>
      <c r="D34" s="22">
        <v>908036.01</v>
      </c>
      <c r="E34" s="22">
        <v>290962.59999999998</v>
      </c>
      <c r="F34" s="22">
        <v>243729.69</v>
      </c>
      <c r="G34" s="20">
        <f t="shared" si="1"/>
        <v>26.841412379669833</v>
      </c>
      <c r="H34" s="2">
        <v>0</v>
      </c>
      <c r="I34" s="20">
        <v>0</v>
      </c>
      <c r="J34" s="21">
        <f t="shared" si="2"/>
        <v>243729.69</v>
      </c>
    </row>
    <row r="35" spans="1:12" x14ac:dyDescent="0.25">
      <c r="A35" s="28" t="s">
        <v>32</v>
      </c>
      <c r="B35" s="4" t="s">
        <v>81</v>
      </c>
      <c r="C35" s="4"/>
      <c r="D35" s="22">
        <v>140606</v>
      </c>
      <c r="E35" s="22">
        <v>140606</v>
      </c>
      <c r="F35" s="22">
        <v>140606</v>
      </c>
      <c r="G35" s="20">
        <f t="shared" si="1"/>
        <v>100</v>
      </c>
      <c r="H35" s="2">
        <v>0</v>
      </c>
      <c r="I35" s="20">
        <v>0</v>
      </c>
      <c r="J35" s="21">
        <f t="shared" si="2"/>
        <v>140606</v>
      </c>
    </row>
    <row r="36" spans="1:12" x14ac:dyDescent="0.25">
      <c r="A36" s="28" t="s">
        <v>100</v>
      </c>
      <c r="B36" s="4" t="s">
        <v>82</v>
      </c>
      <c r="C36" s="4"/>
      <c r="D36" s="22">
        <v>1900000</v>
      </c>
      <c r="E36" s="22">
        <v>1400000</v>
      </c>
      <c r="F36" s="22">
        <v>1400000</v>
      </c>
      <c r="G36" s="20">
        <f t="shared" si="1"/>
        <v>73.68421052631578</v>
      </c>
      <c r="H36" s="2">
        <v>0</v>
      </c>
      <c r="I36" s="20">
        <v>0</v>
      </c>
      <c r="J36" s="21">
        <f t="shared" si="2"/>
        <v>1400000</v>
      </c>
    </row>
    <row r="37" spans="1:12" ht="28.5" x14ac:dyDescent="0.25">
      <c r="A37" s="5" t="s">
        <v>40</v>
      </c>
      <c r="B37" s="6" t="s">
        <v>85</v>
      </c>
      <c r="C37" s="4"/>
      <c r="D37" s="1">
        <f>D38+D39</f>
        <v>5688240</v>
      </c>
      <c r="E37" s="1">
        <f t="shared" ref="E37:H37" si="9">E38+E39</f>
        <v>2561527</v>
      </c>
      <c r="F37" s="1">
        <f t="shared" si="9"/>
        <v>2148031.52</v>
      </c>
      <c r="G37" s="20">
        <f t="shared" si="1"/>
        <v>37.762673867488012</v>
      </c>
      <c r="H37" s="1">
        <f t="shared" si="9"/>
        <v>1713046.36</v>
      </c>
      <c r="I37" s="20">
        <v>35.51</v>
      </c>
      <c r="J37" s="21">
        <f t="shared" si="2"/>
        <v>434985.15999999992</v>
      </c>
    </row>
    <row r="38" spans="1:12" ht="30" x14ac:dyDescent="0.25">
      <c r="A38" s="28" t="s">
        <v>83</v>
      </c>
      <c r="B38" s="4" t="s">
        <v>86</v>
      </c>
      <c r="C38" s="4"/>
      <c r="D38" s="22">
        <v>5688240</v>
      </c>
      <c r="E38" s="22">
        <v>2561527</v>
      </c>
      <c r="F38" s="22">
        <v>2148031.52</v>
      </c>
      <c r="G38" s="20">
        <f t="shared" si="1"/>
        <v>37.762673867488012</v>
      </c>
      <c r="H38" s="22">
        <v>1713046.36</v>
      </c>
      <c r="I38" s="20">
        <v>37.86</v>
      </c>
      <c r="J38" s="21">
        <f t="shared" si="2"/>
        <v>434985.15999999992</v>
      </c>
    </row>
    <row r="39" spans="1:12" ht="30" x14ac:dyDescent="0.25">
      <c r="A39" s="28" t="s">
        <v>84</v>
      </c>
      <c r="B39" s="4" t="s">
        <v>87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">
        <v>0</v>
      </c>
      <c r="I39" s="20">
        <v>0</v>
      </c>
      <c r="J39" s="21">
        <f t="shared" si="2"/>
        <v>0</v>
      </c>
    </row>
    <row r="40" spans="1:12" s="9" customFormat="1" ht="33.75" customHeight="1" x14ac:dyDescent="0.25">
      <c r="A40" s="5" t="s">
        <v>43</v>
      </c>
      <c r="B40" s="6" t="s">
        <v>41</v>
      </c>
      <c r="C40" s="6" t="s">
        <v>44</v>
      </c>
      <c r="D40" s="1">
        <f t="shared" ref="D40:H40" si="10">D41+D42+D43</f>
        <v>50479246.939999998</v>
      </c>
      <c r="E40" s="1">
        <f t="shared" si="10"/>
        <v>29818136.32</v>
      </c>
      <c r="F40" s="1">
        <f t="shared" si="10"/>
        <v>21245779.41</v>
      </c>
      <c r="G40" s="20">
        <f t="shared" si="1"/>
        <v>42.088146511482016</v>
      </c>
      <c r="H40" s="1">
        <f t="shared" si="10"/>
        <v>19531122.449999999</v>
      </c>
      <c r="I40" s="20">
        <v>44.23</v>
      </c>
      <c r="J40" s="21">
        <f t="shared" si="2"/>
        <v>1714656.9600000009</v>
      </c>
    </row>
    <row r="41" spans="1:12" ht="30" x14ac:dyDescent="0.25">
      <c r="A41" s="11" t="s">
        <v>88</v>
      </c>
      <c r="B41" s="4" t="s">
        <v>89</v>
      </c>
      <c r="C41" s="6"/>
      <c r="D41" s="22">
        <v>31106525.940000001</v>
      </c>
      <c r="E41" s="22">
        <v>19013045.850000001</v>
      </c>
      <c r="F41" s="22">
        <v>14484798.09</v>
      </c>
      <c r="G41" s="20">
        <f t="shared" si="1"/>
        <v>46.565142368964906</v>
      </c>
      <c r="H41" s="22">
        <v>12655154.5</v>
      </c>
      <c r="I41" s="20">
        <v>46.15</v>
      </c>
      <c r="J41" s="21">
        <f t="shared" si="2"/>
        <v>1829643.5899999999</v>
      </c>
    </row>
    <row r="42" spans="1:12" ht="75" x14ac:dyDescent="0.25">
      <c r="A42" s="13" t="s">
        <v>91</v>
      </c>
      <c r="B42" s="14" t="s">
        <v>90</v>
      </c>
      <c r="C42" s="6"/>
      <c r="D42" s="22">
        <v>16177670</v>
      </c>
      <c r="E42" s="22">
        <v>8044314.9699999997</v>
      </c>
      <c r="F42" s="22">
        <v>5163455.82</v>
      </c>
      <c r="G42" s="20">
        <f t="shared" si="1"/>
        <v>31.917178555379117</v>
      </c>
      <c r="H42" s="22">
        <v>5398081.4500000002</v>
      </c>
      <c r="I42" s="20">
        <v>39.17</v>
      </c>
      <c r="J42" s="21">
        <f t="shared" si="2"/>
        <v>-234625.62999999989</v>
      </c>
    </row>
    <row r="43" spans="1:12" ht="75" x14ac:dyDescent="0.25">
      <c r="A43" s="13" t="s">
        <v>93</v>
      </c>
      <c r="B43" s="14" t="s">
        <v>92</v>
      </c>
      <c r="C43" s="12"/>
      <c r="D43" s="22">
        <v>3195051</v>
      </c>
      <c r="E43" s="22">
        <v>2760775.5</v>
      </c>
      <c r="F43" s="22">
        <v>1597525.5</v>
      </c>
      <c r="G43" s="20">
        <f t="shared" si="1"/>
        <v>50</v>
      </c>
      <c r="H43" s="22">
        <v>1477886.5</v>
      </c>
      <c r="I43" s="20">
        <v>50</v>
      </c>
      <c r="J43" s="21">
        <f t="shared" si="2"/>
        <v>119639</v>
      </c>
      <c r="L43" t="s">
        <v>46</v>
      </c>
    </row>
    <row r="44" spans="1:12" s="9" customFormat="1" ht="51" customHeight="1" x14ac:dyDescent="0.25">
      <c r="A44" s="5" t="s">
        <v>45</v>
      </c>
      <c r="B44" s="15" t="s">
        <v>42</v>
      </c>
      <c r="C44" s="12" t="s">
        <v>44</v>
      </c>
      <c r="D44" s="1">
        <v>3476859.62</v>
      </c>
      <c r="E44" s="1">
        <v>1303294.95</v>
      </c>
      <c r="F44" s="1">
        <v>670506.63</v>
      </c>
      <c r="G44" s="20">
        <f t="shared" si="1"/>
        <v>19.284834686538193</v>
      </c>
      <c r="H44" s="1">
        <v>623893.53</v>
      </c>
      <c r="I44" s="20">
        <v>24.75</v>
      </c>
      <c r="J44" s="21">
        <f t="shared" si="2"/>
        <v>46613.099999999977</v>
      </c>
    </row>
    <row r="45" spans="1:12" s="9" customFormat="1" ht="47.25" x14ac:dyDescent="0.25">
      <c r="A45" s="5" t="s">
        <v>95</v>
      </c>
      <c r="B45" s="15" t="s">
        <v>94</v>
      </c>
      <c r="C45" s="12"/>
      <c r="D45" s="1">
        <f>D46+D47</f>
        <v>43600</v>
      </c>
      <c r="E45" s="1">
        <f t="shared" ref="E45:H45" si="11">E46+E47</f>
        <v>16800</v>
      </c>
      <c r="F45" s="1">
        <f t="shared" si="11"/>
        <v>16800</v>
      </c>
      <c r="G45" s="20">
        <f t="shared" si="1"/>
        <v>38.532110091743121</v>
      </c>
      <c r="H45" s="1">
        <f t="shared" si="11"/>
        <v>2950</v>
      </c>
      <c r="I45" s="20">
        <v>3.34</v>
      </c>
      <c r="J45" s="21">
        <f t="shared" si="2"/>
        <v>13850</v>
      </c>
    </row>
    <row r="46" spans="1:12" s="9" customFormat="1" ht="47.25" x14ac:dyDescent="0.25">
      <c r="A46" s="28" t="s">
        <v>96</v>
      </c>
      <c r="B46" s="25" t="s">
        <v>98</v>
      </c>
      <c r="C46" s="12"/>
      <c r="D46" s="22">
        <v>18350</v>
      </c>
      <c r="E46" s="22">
        <v>14700</v>
      </c>
      <c r="F46" s="22">
        <v>14700</v>
      </c>
      <c r="G46" s="20">
        <f t="shared" si="1"/>
        <v>80.108991825613074</v>
      </c>
      <c r="H46" s="2">
        <v>2950</v>
      </c>
      <c r="I46" s="20">
        <v>3.34</v>
      </c>
      <c r="J46" s="21">
        <f t="shared" si="2"/>
        <v>11750</v>
      </c>
    </row>
    <row r="47" spans="1:12" s="9" customFormat="1" ht="47.25" x14ac:dyDescent="0.25">
      <c r="A47" s="28" t="s">
        <v>97</v>
      </c>
      <c r="B47" s="25" t="s">
        <v>99</v>
      </c>
      <c r="C47" s="12"/>
      <c r="D47" s="22">
        <v>25250</v>
      </c>
      <c r="E47" s="22">
        <v>2100</v>
      </c>
      <c r="F47" s="22">
        <v>2100</v>
      </c>
      <c r="G47" s="20">
        <f t="shared" si="1"/>
        <v>8.3168316831683171</v>
      </c>
      <c r="H47" s="2">
        <v>0</v>
      </c>
      <c r="I47" s="20">
        <v>0</v>
      </c>
      <c r="J47" s="21">
        <f t="shared" si="2"/>
        <v>2100</v>
      </c>
    </row>
    <row r="48" spans="1:12" s="9" customFormat="1" ht="57" x14ac:dyDescent="0.25">
      <c r="A48" s="5" t="s">
        <v>50</v>
      </c>
      <c r="B48" s="8" t="s">
        <v>54</v>
      </c>
      <c r="C48" s="12"/>
      <c r="D48" s="1">
        <v>1791380</v>
      </c>
      <c r="E48" s="1">
        <v>699765.45</v>
      </c>
      <c r="F48" s="1">
        <v>645759.36</v>
      </c>
      <c r="G48" s="20">
        <f t="shared" si="1"/>
        <v>36.04815058781498</v>
      </c>
      <c r="H48" s="1">
        <v>534878.89</v>
      </c>
      <c r="I48" s="20">
        <v>32.14</v>
      </c>
      <c r="J48" s="21">
        <f t="shared" si="2"/>
        <v>110880.46999999997</v>
      </c>
    </row>
    <row r="49" spans="1:10" s="9" customFormat="1" ht="28.5" x14ac:dyDescent="0.25">
      <c r="A49" s="5" t="s">
        <v>53</v>
      </c>
      <c r="B49" s="8" t="s">
        <v>55</v>
      </c>
      <c r="C49" s="12"/>
      <c r="D49" s="1">
        <v>644405047.61000001</v>
      </c>
      <c r="E49" s="1">
        <v>464932932.48000002</v>
      </c>
      <c r="F49" s="1">
        <v>464932932.48000002</v>
      </c>
      <c r="G49" s="20">
        <f t="shared" si="1"/>
        <v>72.149176081777341</v>
      </c>
      <c r="H49" s="1">
        <v>180850192.75999999</v>
      </c>
      <c r="I49" s="20">
        <v>46.46</v>
      </c>
      <c r="J49" s="21">
        <f t="shared" si="2"/>
        <v>284082739.72000003</v>
      </c>
    </row>
    <row r="50" spans="1:10" x14ac:dyDescent="0.25">
      <c r="A50" s="5"/>
      <c r="B50" s="6" t="s">
        <v>20</v>
      </c>
      <c r="C50" s="6"/>
      <c r="D50" s="1">
        <f>D7+D13+D14+D18+D21+D24+D27+D29+D32+D33+D37+D40+D44+D45+D48+D49</f>
        <v>1322287227.52</v>
      </c>
      <c r="E50" s="1">
        <f>E7+E13+E14+E18+E21+E24+E27+E29+E32+E33+E37+E40+E44+E45+E48+E49</f>
        <v>707512090.34000003</v>
      </c>
      <c r="F50" s="1">
        <f>F7+F13+F14+F18+F21+F24+F27+F29+F32+F33+F37+F40+F44+F45+F48+F49</f>
        <v>668383213.19000006</v>
      </c>
      <c r="G50" s="20">
        <f>F50/D50*100</f>
        <v>50.547505812604584</v>
      </c>
      <c r="H50" s="1">
        <f>H7+H13+H14+H18+H21+H24+H27+H29+H32+H33+H37+H40+H44+H45+H48+H49</f>
        <v>325085943.45999998</v>
      </c>
      <c r="I50" s="20">
        <v>42.53</v>
      </c>
      <c r="J50" s="21">
        <f t="shared" si="2"/>
        <v>343297269.73000008</v>
      </c>
    </row>
    <row r="53" spans="1:10" x14ac:dyDescent="0.25">
      <c r="A53" s="17" t="s">
        <v>104</v>
      </c>
      <c r="F53" t="s">
        <v>105</v>
      </c>
    </row>
  </sheetData>
  <mergeCells count="11">
    <mergeCell ref="J5:J6"/>
    <mergeCell ref="A2:G2"/>
    <mergeCell ref="A5:A6"/>
    <mergeCell ref="B5:B6"/>
    <mergeCell ref="C5:C6"/>
    <mergeCell ref="D5:D6"/>
    <mergeCell ref="E5:E6"/>
    <mergeCell ref="F5:F6"/>
    <mergeCell ref="G5:G6"/>
    <mergeCell ref="I5:I6"/>
    <mergeCell ref="H5:H6"/>
  </mergeCells>
  <pageMargins left="0.70866141732283472" right="0.70866141732283472" top="0" bottom="0" header="0.31496062992125984" footer="0.31496062992125984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2023-07-24T13:31:54Z</dcterms:modified>
</cp:coreProperties>
</file>