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H38" i="3" l="1"/>
  <c r="I40" i="3" l="1"/>
  <c r="J40" i="3"/>
  <c r="K40" i="3"/>
  <c r="L40" i="3"/>
  <c r="M40" i="3"/>
  <c r="N40" i="3"/>
  <c r="O40" i="3"/>
  <c r="I23" i="3"/>
  <c r="J23" i="3"/>
  <c r="K23" i="3"/>
  <c r="L23" i="3"/>
  <c r="M23" i="3"/>
  <c r="N23" i="3"/>
  <c r="O23" i="3"/>
  <c r="I45" i="3"/>
  <c r="J45" i="3"/>
  <c r="J7" i="3" s="1"/>
  <c r="K45" i="3"/>
  <c r="L45" i="3"/>
  <c r="M45" i="3"/>
  <c r="N45" i="3"/>
  <c r="N7" i="3" s="1"/>
  <c r="O45" i="3"/>
  <c r="I7" i="3"/>
  <c r="K7" i="3"/>
  <c r="M7" i="3"/>
  <c r="L7" i="3" l="1"/>
  <c r="P26" i="3"/>
  <c r="P27" i="3"/>
  <c r="P29" i="3"/>
  <c r="Q27" i="3"/>
  <c r="Q29" i="3"/>
  <c r="I28" i="3"/>
  <c r="J28" i="3"/>
  <c r="K28" i="3"/>
  <c r="L28" i="3"/>
  <c r="M28" i="3"/>
  <c r="N28" i="3"/>
  <c r="O28" i="3"/>
  <c r="Q44" i="3"/>
  <c r="P44" i="3"/>
  <c r="Q46" i="3"/>
  <c r="P46" i="3"/>
  <c r="H45" i="3"/>
  <c r="H40" i="3"/>
  <c r="I31" i="3"/>
  <c r="J31" i="3"/>
  <c r="K31" i="3"/>
  <c r="L31" i="3"/>
  <c r="M31" i="3"/>
  <c r="N31" i="3"/>
  <c r="O31" i="3"/>
  <c r="I38" i="3"/>
  <c r="J38" i="3"/>
  <c r="K38" i="3"/>
  <c r="L38" i="3"/>
  <c r="M38" i="3"/>
  <c r="N38" i="3"/>
  <c r="O38" i="3"/>
  <c r="H31" i="3"/>
  <c r="P30" i="3" s="1"/>
  <c r="H23" i="3"/>
  <c r="I18" i="3"/>
  <c r="J18" i="3"/>
  <c r="K18" i="3"/>
  <c r="L18" i="3"/>
  <c r="M18" i="3"/>
  <c r="N18" i="3"/>
  <c r="O18" i="3"/>
  <c r="I9" i="3"/>
  <c r="J9" i="3"/>
  <c r="K9" i="3"/>
  <c r="L9" i="3"/>
  <c r="M9" i="3"/>
  <c r="N9" i="3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O7" i="3" l="1"/>
  <c r="H28" i="3"/>
  <c r="P28" i="3" s="1"/>
  <c r="Q30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7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1" i="3"/>
  <c r="P32" i="3"/>
  <c r="P33" i="3"/>
  <c r="P34" i="3"/>
  <c r="P35" i="3"/>
  <c r="P36" i="3"/>
  <c r="P37" i="3"/>
  <c r="P38" i="3"/>
  <c r="P39" i="3"/>
  <c r="P40" i="3"/>
  <c r="P41" i="3"/>
  <c r="P43" i="3"/>
  <c r="P45" i="3"/>
  <c r="P47" i="3"/>
  <c r="Q28" i="3" l="1"/>
  <c r="H7" i="3"/>
  <c r="Q9" i="3"/>
  <c r="P9" i="3" l="1"/>
  <c r="P7" i="3" l="1"/>
  <c r="Q7" i="3"/>
</calcChain>
</file>

<file path=xl/sharedStrings.xml><?xml version="1.0" encoding="utf-8"?>
<sst xmlns="http://schemas.openxmlformats.org/spreadsheetml/2006/main" count="128" uniqueCount="111">
  <si>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</si>
  <si>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</si>
  <si>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</si>
  <si>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</si>
  <si>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</si>
  <si>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</si>
  <si>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</si>
  <si>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</si>
  <si>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</si>
  <si>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</si>
  <si>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</si>
  <si>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</si>
  <si>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</si>
  <si>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</si>
  <si>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</si>
  <si>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</si>
  <si>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</si>
  <si>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</si>
  <si>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</si>
  <si>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</si>
  <si>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</si>
  <si>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</si>
  <si>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</si>
  <si>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</si>
  <si>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</si>
  <si>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</si>
  <si>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</si>
  <si>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</si>
  <si>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</si>
  <si>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</si>
  <si>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</si>
  <si>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</si>
  <si>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</si>
  <si>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</si>
  <si>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</si>
  <si>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</si>
  <si>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</si>
  <si>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</si>
  <si>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</si>
  <si>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</si>
  <si>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</si>
  <si>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</si>
  <si>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</si>
  <si>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</si>
  <si>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</si>
  <si>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</si>
  <si>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</si>
  <si>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</si>
  <si>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</si>
  <si>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</si>
  <si>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</si>
  <si>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</si>
  <si>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</si>
  <si>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</si>
  <si>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</si>
  <si>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</si>
  <si>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</si>
  <si>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</si>
  <si>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</si>
  <si>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</si>
  <si>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</si>
  <si>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</si>
  <si>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</si>
  <si>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</si>
  <si>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</si>
  <si>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</si>
  <si>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</si>
  <si>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</si>
  <si>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</si>
  <si>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</si>
  <si>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</si>
  <si>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</si>
  <si>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</si>
  <si>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</si>
  <si>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</si>
  <si>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</si>
  <si>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</si>
  <si>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</si>
  <si>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</si>
  <si>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</si>
  <si>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</si>
  <si>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</si>
  <si>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</si>
  <si>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</si>
  <si>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</si>
  <si>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</si>
  <si>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</si>
  <si>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</si>
  <si>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</si>
  <si>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</si>
  <si>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</si>
  <si>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</si>
  <si>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</si>
  <si>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</si>
  <si>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</si>
  <si>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</si>
  <si>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</si>
  <si>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</si>
  <si>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</si>
  <si>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</si>
  <si>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</si>
  <si>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</si>
  <si>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</si>
  <si>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</si>
  <si>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</si>
  <si>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</si>
  <si>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</si>
  <si>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Аналитические данные о расходах бюджета Заволжского муниципального района по разделам и подразделам классификации расходов  за 3 месяца 2023 года в сравнении с соответствующим периодом 2022 года</t>
  </si>
  <si>
    <t>Исполнено за 3 месяца 2022 года (руб.)</t>
  </si>
  <si>
    <t>Рост (снижение) 2023 года к 2022 году (по состоянию на 1 апреля)</t>
  </si>
  <si>
    <t>Исполнено за 3 месяца 2023 года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</si>
</sst>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8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4" fontId="19" fillId="0" borderId="54" xfId="0" applyNumberFormat="1" applyFont="1" applyFill="1" applyBorder="1" applyAlignment="1">
      <alignment horizontal="center" vertical="center" shrinkToFit="1"/>
    </xf>
    <xf numFmtId="4" fontId="19" fillId="0" borderId="51" xfId="0" applyNumberFormat="1" applyFont="1" applyFill="1" applyBorder="1" applyAlignment="1">
      <alignment horizontal="center" vertical="center" shrinkToFit="1"/>
    </xf>
    <xf numFmtId="4" fontId="19" fillId="0" borderId="51" xfId="0" applyNumberFormat="1" applyFont="1" applyFill="1" applyBorder="1" applyAlignment="1">
      <alignment horizontal="center" vertical="center" wrapText="1" shrinkToFi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U10" sqref="U10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108</v>
      </c>
      <c r="I4" s="26"/>
      <c r="J4" s="26"/>
      <c r="K4" s="26"/>
      <c r="L4" s="26"/>
      <c r="M4" s="26"/>
      <c r="N4" s="26"/>
      <c r="O4" s="42" t="s">
        <v>110</v>
      </c>
      <c r="P4" s="43" t="s">
        <v>109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H9+H15+H18+H23+H31+H38+H40+H45+H28</f>
        <v>113300997.40000001</v>
      </c>
      <c r="I7" s="16">
        <f t="shared" ref="I7:O7" si="0">I9+I15+I18+I23+I31+I38+I40+I45+I28</f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380582115.32000005</v>
      </c>
      <c r="P7" s="34">
        <f>O7/H7*100</f>
        <v>335.90358783549419</v>
      </c>
      <c r="Q7" s="31">
        <f>O7-H7</f>
        <v>267281117.92000005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9882795.4299999997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11290922.34</v>
      </c>
      <c r="P9" s="34">
        <f>O9/H9*100</f>
        <v>114.24826528054524</v>
      </c>
      <c r="Q9" s="31">
        <f t="shared" ref="Q9:Q47" si="2">O9-H9</f>
        <v>1408126.9100000001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45">
        <v>310979.7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497033.06</v>
      </c>
      <c r="P10" s="36">
        <f t="shared" ref="P10:P47" si="3">O10/H10*100</f>
        <v>159.82813669188053</v>
      </c>
      <c r="Q10" s="30">
        <f t="shared" si="2"/>
        <v>186053.36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45">
        <v>5148858.4000000004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6403977.1100000003</v>
      </c>
      <c r="P11" s="36">
        <f t="shared" si="3"/>
        <v>124.37664065494596</v>
      </c>
      <c r="Q11" s="30">
        <f t="shared" si="2"/>
        <v>1255118.71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45">
        <v>838020.35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1028383.16</v>
      </c>
      <c r="P12" s="36">
        <f t="shared" si="3"/>
        <v>122.71577414558013</v>
      </c>
      <c r="Q12" s="30">
        <f t="shared" si="2"/>
        <v>190362.81000000006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45">
        <v>3584936.98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3361529.01</v>
      </c>
      <c r="P14" s="36">
        <f t="shared" si="3"/>
        <v>93.768147913160803</v>
      </c>
      <c r="Q14" s="30">
        <f t="shared" si="2"/>
        <v>-223407.9700000002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0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34" t="e">
        <f t="shared" si="3"/>
        <v>#DIV/0!</v>
      </c>
      <c r="Q15" s="31">
        <f t="shared" si="2"/>
        <v>0</v>
      </c>
    </row>
    <row r="16" spans="1:19" ht="45.75" customHeight="1" x14ac:dyDescent="0.25">
      <c r="A16" s="37" t="s">
        <v>91</v>
      </c>
      <c r="B16" s="22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36" t="e">
        <f t="shared" si="3"/>
        <v>#DIV/0!</v>
      </c>
      <c r="Q16" s="30">
        <f t="shared" si="2"/>
        <v>0</v>
      </c>
    </row>
    <row r="17" spans="1:19" ht="46.5" customHeight="1" x14ac:dyDescent="0.25">
      <c r="A17" s="37" t="s">
        <v>92</v>
      </c>
      <c r="B17" s="22" t="s">
        <v>90</v>
      </c>
      <c r="C17" s="23"/>
      <c r="D17" s="23"/>
      <c r="E17" s="23"/>
      <c r="F17" s="23"/>
      <c r="G17" s="23"/>
      <c r="H17" s="23">
        <v>0</v>
      </c>
      <c r="I17" s="24"/>
      <c r="J17" s="23"/>
      <c r="K17" s="23"/>
      <c r="L17" s="23"/>
      <c r="M17" s="23"/>
      <c r="N17" s="23"/>
      <c r="O17" s="23">
        <v>0</v>
      </c>
      <c r="P17" s="36" t="e">
        <f t="shared" si="3"/>
        <v>#DIV/0!</v>
      </c>
      <c r="Q17" s="30">
        <f t="shared" si="2"/>
        <v>0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2411947.33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3095094.6</v>
      </c>
      <c r="P18" s="34">
        <f t="shared" si="3"/>
        <v>128.32347379658577</v>
      </c>
      <c r="Q18" s="31">
        <f t="shared" si="2"/>
        <v>683147.27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0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45">
        <v>2411947.33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3095094.6</v>
      </c>
      <c r="P22" s="36">
        <f t="shared" si="3"/>
        <v>128.32347379658577</v>
      </c>
      <c r="Q22" s="30">
        <f t="shared" si="2"/>
        <v>683147.27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H24+H25+H26+H27</f>
        <v>536621.85</v>
      </c>
      <c r="I23" s="16">
        <f t="shared" ref="I23:O23" si="6">I24+I25+I26+I27</f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 t="shared" si="6"/>
        <v>0</v>
      </c>
      <c r="O23" s="16">
        <f t="shared" si="6"/>
        <v>2395372.12</v>
      </c>
      <c r="P23" s="34">
        <f t="shared" si="3"/>
        <v>446.37990793703244</v>
      </c>
      <c r="Q23" s="31">
        <f t="shared" si="2"/>
        <v>1858750.27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46">
        <v>138363.85999999999</v>
      </c>
      <c r="I24" s="24"/>
      <c r="J24" s="23"/>
      <c r="K24" s="23"/>
      <c r="L24" s="23"/>
      <c r="M24" s="23"/>
      <c r="N24" s="23"/>
      <c r="O24" s="23">
        <v>315272.12</v>
      </c>
      <c r="P24" s="36">
        <f t="shared" si="3"/>
        <v>227.85727429113356</v>
      </c>
      <c r="Q24" s="30">
        <f t="shared" si="2"/>
        <v>176908.26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46">
        <v>398257.99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2080100</v>
      </c>
      <c r="P25" s="36">
        <f t="shared" si="3"/>
        <v>522.29962793715708</v>
      </c>
      <c r="Q25" s="30">
        <f t="shared" si="2"/>
        <v>1681842.01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0</v>
      </c>
      <c r="I26" s="24"/>
      <c r="J26" s="23"/>
      <c r="K26" s="23"/>
      <c r="L26" s="23"/>
      <c r="M26" s="23"/>
      <c r="N26" s="23"/>
      <c r="O26" s="23">
        <v>0</v>
      </c>
      <c r="P26" s="36" t="e">
        <f t="shared" si="3"/>
        <v>#DIV/0!</v>
      </c>
      <c r="Q26" s="30">
        <f t="shared" si="2"/>
        <v>0</v>
      </c>
    </row>
    <row r="27" spans="1:19" ht="33" x14ac:dyDescent="0.25">
      <c r="A27" s="37" t="s">
        <v>94</v>
      </c>
      <c r="B27" s="22" t="s">
        <v>93</v>
      </c>
      <c r="C27" s="23"/>
      <c r="D27" s="23"/>
      <c r="E27" s="23"/>
      <c r="F27" s="23"/>
      <c r="G27" s="23"/>
      <c r="H27" s="23">
        <v>0</v>
      </c>
      <c r="I27" s="24"/>
      <c r="J27" s="23"/>
      <c r="K27" s="23"/>
      <c r="L27" s="23"/>
      <c r="M27" s="23"/>
      <c r="N27" s="23"/>
      <c r="O27" s="23">
        <v>0</v>
      </c>
      <c r="P27" s="36" t="e">
        <f t="shared" si="3"/>
        <v>#DIV/0!</v>
      </c>
      <c r="Q27" s="30">
        <f t="shared" si="2"/>
        <v>0</v>
      </c>
    </row>
    <row r="28" spans="1:19" ht="16.5" x14ac:dyDescent="0.25">
      <c r="A28" s="38" t="s">
        <v>104</v>
      </c>
      <c r="B28" s="20" t="s">
        <v>101</v>
      </c>
      <c r="C28" s="23"/>
      <c r="D28" s="23"/>
      <c r="E28" s="23"/>
      <c r="F28" s="23"/>
      <c r="G28" s="23"/>
      <c r="H28" s="16">
        <f>H29+H30</f>
        <v>46752196.700000003</v>
      </c>
      <c r="I28" s="16">
        <f t="shared" ref="I28:O28" si="7">I29+I30</f>
        <v>0</v>
      </c>
      <c r="J28" s="16">
        <f t="shared" si="7"/>
        <v>0</v>
      </c>
      <c r="K28" s="16">
        <f t="shared" si="7"/>
        <v>0</v>
      </c>
      <c r="L28" s="16">
        <f t="shared" si="7"/>
        <v>0</v>
      </c>
      <c r="M28" s="16">
        <f t="shared" si="7"/>
        <v>0</v>
      </c>
      <c r="N28" s="16">
        <f t="shared" si="7"/>
        <v>0</v>
      </c>
      <c r="O28" s="16">
        <f t="shared" si="7"/>
        <v>313162942.54000002</v>
      </c>
      <c r="P28" s="34">
        <f t="shared" si="3"/>
        <v>669.83578236870312</v>
      </c>
      <c r="Q28" s="31">
        <f t="shared" si="2"/>
        <v>266410745.84000003</v>
      </c>
    </row>
    <row r="29" spans="1:19" ht="23.25" customHeight="1" x14ac:dyDescent="0.25">
      <c r="A29" s="37" t="s">
        <v>105</v>
      </c>
      <c r="B29" s="22" t="s">
        <v>102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0</v>
      </c>
      <c r="P29" s="36" t="e">
        <f t="shared" si="3"/>
        <v>#DIV/0!</v>
      </c>
      <c r="Q29" s="30">
        <f t="shared" si="2"/>
        <v>0</v>
      </c>
    </row>
    <row r="30" spans="1:19" ht="33" x14ac:dyDescent="0.25">
      <c r="A30" s="37" t="s">
        <v>106</v>
      </c>
      <c r="B30" s="22" t="s">
        <v>103</v>
      </c>
      <c r="C30" s="23"/>
      <c r="D30" s="23"/>
      <c r="E30" s="23"/>
      <c r="F30" s="23"/>
      <c r="G30" s="23"/>
      <c r="H30" s="46">
        <v>46752196.700000003</v>
      </c>
      <c r="I30" s="24"/>
      <c r="J30" s="23"/>
      <c r="K30" s="23"/>
      <c r="L30" s="23"/>
      <c r="M30" s="23"/>
      <c r="N30" s="23"/>
      <c r="O30" s="23">
        <v>313162942.54000002</v>
      </c>
      <c r="P30" s="36">
        <f t="shared" si="3"/>
        <v>669.83578236870312</v>
      </c>
      <c r="Q30" s="30">
        <f t="shared" si="2"/>
        <v>266410745.84000003</v>
      </c>
    </row>
    <row r="31" spans="1:19" ht="16.5" x14ac:dyDescent="0.25">
      <c r="A31" s="9" t="s">
        <v>69</v>
      </c>
      <c r="B31" s="20" t="s">
        <v>41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H32+H33+H34+H35+H36+H37</f>
        <v>52015648.509999998</v>
      </c>
      <c r="I31" s="16">
        <f t="shared" ref="I31:O31" si="8">I32+I33+I34+I35+I36+I37</f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47093585.239999995</v>
      </c>
      <c r="P31" s="34">
        <f t="shared" si="3"/>
        <v>90.537341336706135</v>
      </c>
      <c r="Q31" s="31">
        <f t="shared" si="2"/>
        <v>-4922063.2700000033</v>
      </c>
      <c r="R31" s="10"/>
      <c r="S31" s="10"/>
    </row>
    <row r="32" spans="1:19" ht="16.5" x14ac:dyDescent="0.25">
      <c r="A32" s="21" t="s">
        <v>70</v>
      </c>
      <c r="B32" s="22" t="s">
        <v>42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45">
        <v>16850664.059999999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15839204.34</v>
      </c>
      <c r="P32" s="36">
        <f t="shared" si="3"/>
        <v>93.997508250128874</v>
      </c>
      <c r="Q32" s="30">
        <f t="shared" si="2"/>
        <v>-1011459.7199999988</v>
      </c>
    </row>
    <row r="33" spans="1:19" ht="16.5" x14ac:dyDescent="0.25">
      <c r="A33" s="21" t="s">
        <v>71</v>
      </c>
      <c r="B33" s="22" t="s">
        <v>43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45">
        <v>28048097.02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24670377.539999999</v>
      </c>
      <c r="P33" s="36">
        <f t="shared" si="3"/>
        <v>87.9574023236176</v>
      </c>
      <c r="Q33" s="30">
        <f t="shared" si="2"/>
        <v>-3377719.4800000004</v>
      </c>
    </row>
    <row r="34" spans="1:19" ht="16.5" x14ac:dyDescent="0.25">
      <c r="A34" s="21" t="s">
        <v>85</v>
      </c>
      <c r="B34" s="22" t="s">
        <v>44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47">
        <v>5335933.2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4662956.9400000004</v>
      </c>
      <c r="P34" s="36">
        <f t="shared" si="3"/>
        <v>87.387843236118485</v>
      </c>
      <c r="Q34" s="30">
        <f t="shared" si="2"/>
        <v>-672976.25999999978</v>
      </c>
    </row>
    <row r="35" spans="1:19" ht="35.450000000000003" customHeight="1" x14ac:dyDescent="0.25">
      <c r="A35" s="21" t="s">
        <v>72</v>
      </c>
      <c r="B35" s="22" t="s">
        <v>45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47">
        <v>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36" t="e">
        <f t="shared" si="3"/>
        <v>#DIV/0!</v>
      </c>
      <c r="Q35" s="30">
        <f t="shared" si="2"/>
        <v>0</v>
      </c>
    </row>
    <row r="36" spans="1:19" ht="16.5" x14ac:dyDescent="0.25">
      <c r="A36" s="21" t="s">
        <v>86</v>
      </c>
      <c r="B36" s="22" t="s">
        <v>46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1600</v>
      </c>
      <c r="P36" s="36" t="e">
        <f t="shared" si="3"/>
        <v>#DIV/0!</v>
      </c>
      <c r="Q36" s="30">
        <f t="shared" si="2"/>
        <v>1600</v>
      </c>
    </row>
    <row r="37" spans="1:19" ht="16.5" x14ac:dyDescent="0.25">
      <c r="A37" s="21" t="s">
        <v>73</v>
      </c>
      <c r="B37" s="22" t="s">
        <v>47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45">
        <v>1780954.23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1919446.42</v>
      </c>
      <c r="P37" s="36">
        <f t="shared" si="3"/>
        <v>107.77629136488251</v>
      </c>
      <c r="Q37" s="30">
        <f t="shared" si="2"/>
        <v>138492.18999999994</v>
      </c>
    </row>
    <row r="38" spans="1:19" ht="16.5" x14ac:dyDescent="0.25">
      <c r="A38" s="9" t="s">
        <v>74</v>
      </c>
      <c r="B38" s="20" t="s">
        <v>48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>H39</f>
        <v>1108589.1599999999</v>
      </c>
      <c r="I38" s="16">
        <f t="shared" ref="I38:O38" si="9">I39</f>
        <v>0</v>
      </c>
      <c r="J38" s="16">
        <f t="shared" si="9"/>
        <v>0</v>
      </c>
      <c r="K38" s="16">
        <f t="shared" si="9"/>
        <v>0</v>
      </c>
      <c r="L38" s="16">
        <f t="shared" si="9"/>
        <v>0</v>
      </c>
      <c r="M38" s="16">
        <f t="shared" si="9"/>
        <v>0</v>
      </c>
      <c r="N38" s="16">
        <f t="shared" si="9"/>
        <v>0</v>
      </c>
      <c r="O38" s="16">
        <f t="shared" si="9"/>
        <v>1234782.1499999999</v>
      </c>
      <c r="P38" s="34">
        <f t="shared" si="3"/>
        <v>111.38320620057299</v>
      </c>
      <c r="Q38" s="31">
        <f t="shared" si="2"/>
        <v>126192.98999999999</v>
      </c>
    </row>
    <row r="39" spans="1:19" ht="16.5" x14ac:dyDescent="0.25">
      <c r="A39" s="21" t="s">
        <v>75</v>
      </c>
      <c r="B39" s="22" t="s">
        <v>49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46">
        <v>1108589.1599999999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1234782.1499999999</v>
      </c>
      <c r="P39" s="36">
        <f t="shared" si="3"/>
        <v>111.38320620057299</v>
      </c>
      <c r="Q39" s="30">
        <f t="shared" si="2"/>
        <v>126192.98999999999</v>
      </c>
    </row>
    <row r="40" spans="1:19" ht="16.5" x14ac:dyDescent="0.25">
      <c r="A40" s="9" t="s">
        <v>76</v>
      </c>
      <c r="B40" s="20" t="s">
        <v>50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H41+H42+H43+H44</f>
        <v>560072.49</v>
      </c>
      <c r="I40" s="16">
        <f t="shared" ref="I40:O40" si="10">I41+I42+I43+I44</f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393770.2</v>
      </c>
      <c r="P40" s="34">
        <f t="shared" si="3"/>
        <v>70.307006152007219</v>
      </c>
      <c r="Q40" s="31">
        <f t="shared" si="2"/>
        <v>-166302.28999999998</v>
      </c>
      <c r="R40" s="10"/>
      <c r="S40" s="10"/>
    </row>
    <row r="41" spans="1:19" ht="15.6" customHeight="1" x14ac:dyDescent="0.25">
      <c r="A41" s="21" t="s">
        <v>77</v>
      </c>
      <c r="B41" s="22" t="s">
        <v>51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381600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354375</v>
      </c>
      <c r="P41" s="36">
        <f t="shared" si="3"/>
        <v>92.865566037735846</v>
      </c>
      <c r="Q41" s="30">
        <f t="shared" si="2"/>
        <v>-27225</v>
      </c>
    </row>
    <row r="42" spans="1:19" ht="23.45" customHeight="1" x14ac:dyDescent="0.25">
      <c r="A42" s="21" t="s">
        <v>78</v>
      </c>
      <c r="B42" s="22" t="s">
        <v>52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36">
        <v>0</v>
      </c>
      <c r="Q42" s="30">
        <f t="shared" si="2"/>
        <v>0</v>
      </c>
    </row>
    <row r="43" spans="1:19" ht="16.5" x14ac:dyDescent="0.25">
      <c r="A43" s="21" t="s">
        <v>79</v>
      </c>
      <c r="B43" s="22" t="s">
        <v>53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143192.49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4115.2</v>
      </c>
      <c r="P43" s="36">
        <f t="shared" si="3"/>
        <v>2.8738937356281742</v>
      </c>
      <c r="Q43" s="30">
        <f t="shared" si="2"/>
        <v>-139077.28999999998</v>
      </c>
    </row>
    <row r="44" spans="1:19" ht="33" x14ac:dyDescent="0.25">
      <c r="A44" s="37" t="s">
        <v>96</v>
      </c>
      <c r="B44" s="22" t="s">
        <v>95</v>
      </c>
      <c r="C44" s="23"/>
      <c r="D44" s="23"/>
      <c r="E44" s="23"/>
      <c r="F44" s="23"/>
      <c r="G44" s="23"/>
      <c r="H44" s="23">
        <v>35280</v>
      </c>
      <c r="I44" s="24"/>
      <c r="J44" s="23"/>
      <c r="K44" s="23"/>
      <c r="L44" s="23"/>
      <c r="M44" s="23"/>
      <c r="N44" s="23"/>
      <c r="O44" s="23">
        <v>35280</v>
      </c>
      <c r="P44" s="36">
        <f t="shared" si="3"/>
        <v>100</v>
      </c>
      <c r="Q44" s="30">
        <f t="shared" si="2"/>
        <v>0</v>
      </c>
    </row>
    <row r="45" spans="1:19" ht="16.5" x14ac:dyDescent="0.25">
      <c r="A45" s="9" t="s">
        <v>80</v>
      </c>
      <c r="B45" s="20" t="s">
        <v>54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f>H46+H47</f>
        <v>33125.93</v>
      </c>
      <c r="I45" s="16">
        <f t="shared" ref="I45:O45" si="11">I46+I47</f>
        <v>0</v>
      </c>
      <c r="J45" s="16">
        <f t="shared" si="11"/>
        <v>0</v>
      </c>
      <c r="K45" s="16">
        <f t="shared" si="11"/>
        <v>0</v>
      </c>
      <c r="L45" s="16">
        <f t="shared" si="11"/>
        <v>0</v>
      </c>
      <c r="M45" s="16">
        <f t="shared" si="11"/>
        <v>0</v>
      </c>
      <c r="N45" s="16">
        <f t="shared" si="11"/>
        <v>0</v>
      </c>
      <c r="O45" s="16">
        <f t="shared" si="11"/>
        <v>1915646.13</v>
      </c>
      <c r="P45" s="34">
        <f t="shared" si="3"/>
        <v>5782.9202983886034</v>
      </c>
      <c r="Q45" s="31">
        <f t="shared" si="2"/>
        <v>1882520.2</v>
      </c>
    </row>
    <row r="46" spans="1:19" ht="16.5" x14ac:dyDescent="0.25">
      <c r="A46" s="21" t="s">
        <v>97</v>
      </c>
      <c r="B46" s="22" t="s">
        <v>100</v>
      </c>
      <c r="C46" s="16"/>
      <c r="D46" s="16"/>
      <c r="E46" s="16"/>
      <c r="F46" s="16"/>
      <c r="G46" s="16"/>
      <c r="H46" s="23">
        <v>33125.93</v>
      </c>
      <c r="I46" s="24"/>
      <c r="J46" s="23"/>
      <c r="K46" s="23"/>
      <c r="L46" s="23"/>
      <c r="M46" s="23"/>
      <c r="N46" s="23"/>
      <c r="O46" s="23">
        <v>2200</v>
      </c>
      <c r="P46" s="36">
        <f t="shared" si="3"/>
        <v>6.6413229756870225</v>
      </c>
      <c r="Q46" s="30">
        <f t="shared" si="2"/>
        <v>-30925.93</v>
      </c>
    </row>
    <row r="47" spans="1:19" ht="16.5" x14ac:dyDescent="0.25">
      <c r="A47" s="21" t="s">
        <v>98</v>
      </c>
      <c r="B47" s="22" t="s">
        <v>99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4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1913446.13</v>
      </c>
      <c r="P47" s="36" t="e">
        <f t="shared" si="3"/>
        <v>#DIV/0!</v>
      </c>
      <c r="Q47" s="30">
        <f t="shared" si="2"/>
        <v>1913446.13</v>
      </c>
    </row>
    <row r="48" spans="1:19" hidden="1" x14ac:dyDescent="0.25">
      <c r="A48" s="3"/>
      <c r="B48" s="3"/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/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/>
      <c r="P48" s="4"/>
      <c r="Q48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2023-11-08T11:52:35Z</cp:lastPrinted>
  <dcterms:created xsi:type="dcterms:W3CDTF">2017-04-11T06:11:50Z</dcterms:created>
  <dcterms:modified xsi:type="dcterms:W3CDTF">2023-11-08T11:53:06Z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