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I40" i="3" l="1"/>
  <c r="J40" i="3"/>
  <c r="K40" i="3"/>
  <c r="L40" i="3"/>
  <c r="M40" i="3"/>
  <c r="N40" i="3"/>
  <c r="O40" i="3"/>
  <c r="I23" i="3"/>
  <c r="J23" i="3"/>
  <c r="K23" i="3"/>
  <c r="L23" i="3"/>
  <c r="M23" i="3"/>
  <c r="N23" i="3"/>
  <c r="O23" i="3"/>
  <c r="I45" i="3"/>
  <c r="J45" i="3"/>
  <c r="J7" i="3" s="1"/>
  <c r="K45" i="3"/>
  <c r="L45" i="3"/>
  <c r="M45" i="3"/>
  <c r="N45" i="3"/>
  <c r="N7" i="3" s="1"/>
  <c r="O45" i="3"/>
  <c r="I7" i="3"/>
  <c r="K7" i="3"/>
  <c r="M7" i="3"/>
  <c r="L7" i="3" l="1"/>
  <c r="P26" i="3"/>
  <c r="P27" i="3"/>
  <c r="P29" i="3"/>
  <c r="P30" i="3"/>
  <c r="Q27" i="3"/>
  <c r="Q29" i="3"/>
  <c r="Q30" i="3"/>
  <c r="I28" i="3"/>
  <c r="J28" i="3"/>
  <c r="K28" i="3"/>
  <c r="L28" i="3"/>
  <c r="M28" i="3"/>
  <c r="N28" i="3"/>
  <c r="O28" i="3"/>
  <c r="H28" i="3"/>
  <c r="Q44" i="3"/>
  <c r="P44" i="3"/>
  <c r="Q46" i="3"/>
  <c r="P46" i="3"/>
  <c r="H45" i="3"/>
  <c r="H40" i="3"/>
  <c r="I31" i="3"/>
  <c r="J31" i="3"/>
  <c r="K31" i="3"/>
  <c r="L31" i="3"/>
  <c r="M31" i="3"/>
  <c r="N31" i="3"/>
  <c r="O31" i="3"/>
  <c r="I38" i="3"/>
  <c r="J38" i="3"/>
  <c r="K38" i="3"/>
  <c r="L38" i="3"/>
  <c r="M38" i="3"/>
  <c r="N38" i="3"/>
  <c r="O38" i="3"/>
  <c r="H38" i="3"/>
  <c r="H31" i="3"/>
  <c r="H23" i="3"/>
  <c r="I18" i="3"/>
  <c r="J18" i="3"/>
  <c r="K18" i="3"/>
  <c r="L18" i="3"/>
  <c r="M18" i="3"/>
  <c r="N18" i="3"/>
  <c r="O18" i="3"/>
  <c r="I9" i="3"/>
  <c r="J9" i="3"/>
  <c r="K9" i="3"/>
  <c r="L9" i="3"/>
  <c r="M9" i="3"/>
  <c r="N9" i="3"/>
  <c r="O9" i="3"/>
  <c r="I15" i="3"/>
  <c r="J15" i="3"/>
  <c r="K15" i="3"/>
  <c r="L15" i="3"/>
  <c r="M15" i="3"/>
  <c r="N15" i="3"/>
  <c r="O15" i="3"/>
  <c r="H18" i="3"/>
  <c r="Q17" i="3"/>
  <c r="P17" i="3"/>
  <c r="H15" i="3"/>
  <c r="H9" i="3"/>
  <c r="P28" i="3" l="1"/>
  <c r="O7" i="3"/>
  <c r="H7" i="3"/>
  <c r="Q28" i="3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5" i="3"/>
  <c r="Q47" i="3"/>
  <c r="P10" i="3"/>
  <c r="P11" i="3"/>
  <c r="P12" i="3"/>
  <c r="P13" i="3"/>
  <c r="P14" i="3"/>
  <c r="P15" i="3"/>
  <c r="P16" i="3"/>
  <c r="P18" i="3"/>
  <c r="P21" i="3"/>
  <c r="P22" i="3"/>
  <c r="P23" i="3"/>
  <c r="P24" i="3"/>
  <c r="P25" i="3"/>
  <c r="P31" i="3"/>
  <c r="P32" i="3"/>
  <c r="P33" i="3"/>
  <c r="P34" i="3"/>
  <c r="P35" i="3"/>
  <c r="P36" i="3"/>
  <c r="P37" i="3"/>
  <c r="P38" i="3"/>
  <c r="P39" i="3"/>
  <c r="P40" i="3"/>
  <c r="P41" i="3"/>
  <c r="P43" i="3"/>
  <c r="P45" i="3"/>
  <c r="P47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<sst xmlns="http://schemas.openxmlformats.org/spreadsheetml/2006/main" count="128" uniqueCount="111">
  <si>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</si>
  <si>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</si>
  <si>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</si>
  <si>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</si>
  <si>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</si>
  <si>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</si>
  <si>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</si>
  <si>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</si>
  <si>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</si>
  <si>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</si>
  <si>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</si>
  <si>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</si>
  <si>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</si>
  <si>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</si>
  <si>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</si>
  <si>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</si>
  <si>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</si>
  <si>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</si>
  <si>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</si>
  <si>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</si>
  <si>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</si>
  <si>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</si>
  <si>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</si>
  <si>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</si>
  <si>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</si>
  <si>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</si>
  <si>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</si>
  <si>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</si>
  <si>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</si>
  <si>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</si>
  <si>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</si>
  <si>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</si>
  <si>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</si>
  <si>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</si>
  <si>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</si>
  <si>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</si>
  <si>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</si>
  <si>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</si>
  <si>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</si>
  <si>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</si>
  <si>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</si>
  <si>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</si>
  <si>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</si>
  <si>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</si>
  <si>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</si>
  <si>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</si>
  <si>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</si>
  <si>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</si>
  <si>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</si>
  <si>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</si>
  <si>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</si>
  <si>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</si>
  <si>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</si>
  <si>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</si>
  <si>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</si>
  <si>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</si>
  <si>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</si>
  <si>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</si>
  <si>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</si>
  <si>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</si>
  <si>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</si>
  <si>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</si>
  <si>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</si>
  <si>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</si>
  <si>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</si>
  <si>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</si>
  <si>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</si>
  <si>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</si>
  <si>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</si>
  <si>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</si>
  <si>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</si>
  <si>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</si>
  <si>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</si>
  <si>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</si>
  <si>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</si>
  <si>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</si>
  <si>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</si>
  <si>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</si>
  <si>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</si>
  <si>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</si>
  <si>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</si>
  <si>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</si>
  <si>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</si>
  <si>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</si>
  <si>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</si>
  <si>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</si>
  <si>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</si>
  <si>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</si>
  <si>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</si>
  <si>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</si>
  <si>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</si>
  <si>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</si>
  <si>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</si>
  <si>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>000 0505 0000000000 000</t>
  </si>
  <si>
    <t>Другие вопросы в области жилищно-коммунального хозяйства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</si>
  <si>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</si>
  <si>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</si>
  <si>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</si>
  <si>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</si>
  <si>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</si>
  <si>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</si>
  <si>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</si>
  <si>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</si>
  <si>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</si>
  <si>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</si>
  <si>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</si>
  <si>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</si>
  <si>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Аналитические данные о расходах бюджета Заволжского муниципального района по разделам и подразделам классификации расходов  за 3 месяца 2024 года в сравнении с соответствующим периодом 2023 года</t>
  </si>
  <si>
    <t>Исполнено за 3 месяца 2023 года (руб.)</t>
  </si>
  <si>
    <t>Исполнено за 3 месяца 2024 года (руб.)</t>
  </si>
  <si>
    <t>Рост (снижение) 2024 года к 2023 году (по состоянию на 1 апреля)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</si>
</sst>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>
      <selection activeCell="S9" sqref="S9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107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108</v>
      </c>
      <c r="I4" s="26"/>
      <c r="J4" s="26"/>
      <c r="K4" s="26"/>
      <c r="L4" s="26"/>
      <c r="M4" s="26"/>
      <c r="N4" s="26"/>
      <c r="O4" s="42" t="s">
        <v>109</v>
      </c>
      <c r="P4" s="43" t="s">
        <v>110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>H9+H15+H18+H23+H31+H38+H40+H45+H28</f>
        <v>670114890.42000008</v>
      </c>
      <c r="I7" s="16">
        <f t="shared" ref="I7:O7" si="0">I9+I15+I18+I23+I31+I38+I40+I45+I28</f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192240756.05000001</v>
      </c>
      <c r="P7" s="34">
        <f>O7/H7*100</f>
        <v>28.687730835157467</v>
      </c>
      <c r="Q7" s="31">
        <f>O7-H7</f>
        <v>-477874134.37000006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H10+H11+H12+H14</f>
        <v>24048523.489999998</v>
      </c>
      <c r="I9" s="16">
        <f t="shared" ref="I9:O9" si="1">I10+I11+I12+I14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14744490.540000001</v>
      </c>
      <c r="P9" s="34">
        <f>O9/H9*100</f>
        <v>61.311417086089058</v>
      </c>
      <c r="Q9" s="31">
        <f t="shared" ref="Q9:Q47" si="2">O9-H9</f>
        <v>-9304032.9499999974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870990.78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620632.94999999995</v>
      </c>
      <c r="P10" s="36">
        <f t="shared" ref="P10:P47" si="3">O10/H10*100</f>
        <v>71.255972422578338</v>
      </c>
      <c r="Q10" s="30">
        <f t="shared" si="2"/>
        <v>-250357.83000000007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13663003.060000001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7761664.2300000004</v>
      </c>
      <c r="P11" s="36">
        <f t="shared" si="3"/>
        <v>56.807893520299046</v>
      </c>
      <c r="Q11" s="30">
        <f t="shared" si="2"/>
        <v>-5901338.8300000001</v>
      </c>
    </row>
    <row r="12" spans="1:19" ht="69.599999999999994" customHeight="1" x14ac:dyDescent="0.25">
      <c r="A12" s="21" t="s">
        <v>59</v>
      </c>
      <c r="B12" s="22" t="s">
        <v>31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2314911.86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1639587.34</v>
      </c>
      <c r="P12" s="36">
        <f t="shared" si="3"/>
        <v>70.827203762306539</v>
      </c>
      <c r="Q12" s="30">
        <f t="shared" si="2"/>
        <v>-675324.51999999979</v>
      </c>
    </row>
    <row r="13" spans="1:19" ht="16.149999999999999" hidden="1" customHeight="1" x14ac:dyDescent="0.25">
      <c r="A13" s="21" t="s">
        <v>60</v>
      </c>
      <c r="B13" s="22" t="s">
        <v>32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4" t="e">
        <f t="shared" si="3"/>
        <v>#DIV/0!</v>
      </c>
      <c r="Q13" s="31">
        <f t="shared" si="2"/>
        <v>0</v>
      </c>
    </row>
    <row r="14" spans="1:19" ht="36" customHeight="1" x14ac:dyDescent="0.25">
      <c r="A14" s="21" t="s">
        <v>61</v>
      </c>
      <c r="B14" s="22" t="s">
        <v>33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7199617.79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4722606.0199999996</v>
      </c>
      <c r="P14" s="36">
        <f t="shared" si="3"/>
        <v>65.595232382467898</v>
      </c>
      <c r="Q14" s="30">
        <f t="shared" si="2"/>
        <v>-2477011.7700000005</v>
      </c>
    </row>
    <row r="15" spans="1:19" ht="58.15" customHeight="1" x14ac:dyDescent="0.25">
      <c r="A15" s="9" t="s">
        <v>62</v>
      </c>
      <c r="B15" s="20" t="s">
        <v>34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1540606</v>
      </c>
      <c r="I15" s="16">
        <f t="shared" ref="I15:O15" si="4">I16+I17</f>
        <v>0</v>
      </c>
      <c r="J15" s="16">
        <f t="shared" si="4"/>
        <v>0</v>
      </c>
      <c r="K15" s="16">
        <f t="shared" si="4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1505300</v>
      </c>
      <c r="P15" s="34">
        <f t="shared" si="3"/>
        <v>97.708304394504495</v>
      </c>
      <c r="Q15" s="31">
        <f t="shared" si="2"/>
        <v>-35306</v>
      </c>
    </row>
    <row r="16" spans="1:19" ht="45.75" customHeight="1" x14ac:dyDescent="0.25">
      <c r="A16" s="37" t="s">
        <v>91</v>
      </c>
      <c r="B16" s="22" t="s">
        <v>89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1540606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1482700</v>
      </c>
      <c r="P16" s="36">
        <f t="shared" si="3"/>
        <v>96.241349183373288</v>
      </c>
      <c r="Q16" s="30">
        <f t="shared" si="2"/>
        <v>-57906</v>
      </c>
    </row>
    <row r="17" spans="1:19" ht="46.5" customHeight="1" x14ac:dyDescent="0.25">
      <c r="A17" s="37" t="s">
        <v>92</v>
      </c>
      <c r="B17" s="22" t="s">
        <v>90</v>
      </c>
      <c r="C17" s="23"/>
      <c r="D17" s="23"/>
      <c r="E17" s="23"/>
      <c r="F17" s="23"/>
      <c r="G17" s="23"/>
      <c r="H17" s="23">
        <v>0</v>
      </c>
      <c r="I17" s="24"/>
      <c r="J17" s="23"/>
      <c r="K17" s="23"/>
      <c r="L17" s="23"/>
      <c r="M17" s="23"/>
      <c r="N17" s="23"/>
      <c r="O17" s="23">
        <v>22600</v>
      </c>
      <c r="P17" s="36" t="e">
        <f t="shared" si="3"/>
        <v>#DIV/0!</v>
      </c>
      <c r="Q17" s="30">
        <f t="shared" si="2"/>
        <v>22600</v>
      </c>
    </row>
    <row r="18" spans="1:19" ht="16.149999999999999" customHeight="1" x14ac:dyDescent="0.25">
      <c r="A18" s="9" t="s">
        <v>63</v>
      </c>
      <c r="B18" s="2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H20+H21+H22</f>
        <v>8026304.7300000004</v>
      </c>
      <c r="I18" s="16">
        <f t="shared" ref="I18:O18" si="5">I20+I21+I22</f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11598805</v>
      </c>
      <c r="P18" s="34">
        <f t="shared" si="3"/>
        <v>144.50990075977342</v>
      </c>
      <c r="Q18" s="31">
        <f t="shared" si="2"/>
        <v>3572500.2699999996</v>
      </c>
      <c r="R18" s="10"/>
      <c r="S18" s="10"/>
    </row>
    <row r="19" spans="1:19" ht="19.899999999999999" hidden="1" customHeight="1" x14ac:dyDescent="0.25">
      <c r="A19" s="21" t="s">
        <v>64</v>
      </c>
      <c r="B19" s="22" t="s">
        <v>36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6">
        <v>0</v>
      </c>
      <c r="Q19" s="30">
        <f t="shared" si="2"/>
        <v>0</v>
      </c>
    </row>
    <row r="20" spans="1:19" ht="25.9" customHeight="1" x14ac:dyDescent="0.25">
      <c r="A20" s="21" t="s">
        <v>64</v>
      </c>
      <c r="B20" s="22" t="s">
        <v>36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6">
        <v>0</v>
      </c>
      <c r="Q20" s="30">
        <f t="shared" si="2"/>
        <v>0</v>
      </c>
    </row>
    <row r="21" spans="1:19" ht="19.899999999999999" customHeight="1" x14ac:dyDescent="0.25">
      <c r="A21" s="21" t="s">
        <v>65</v>
      </c>
      <c r="B21" s="22" t="s">
        <v>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 t="e">
        <f t="shared" si="3"/>
        <v>#DIV/0!</v>
      </c>
      <c r="Q21" s="30">
        <f t="shared" si="2"/>
        <v>0</v>
      </c>
    </row>
    <row r="22" spans="1:19" ht="26.45" customHeight="1" x14ac:dyDescent="0.25">
      <c r="A22" s="21" t="s">
        <v>66</v>
      </c>
      <c r="B22" s="22" t="s">
        <v>38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8026304.7300000004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11598805</v>
      </c>
      <c r="P22" s="36">
        <f t="shared" si="3"/>
        <v>144.50990075977342</v>
      </c>
      <c r="Q22" s="30">
        <f t="shared" si="2"/>
        <v>3572500.2699999996</v>
      </c>
    </row>
    <row r="23" spans="1:19" ht="36.75" customHeight="1" x14ac:dyDescent="0.25">
      <c r="A23" s="9" t="s">
        <v>67</v>
      </c>
      <c r="B23" s="20" t="s">
        <v>39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H24+H25+H26+H27</f>
        <v>7364160.9100000001</v>
      </c>
      <c r="I23" s="16">
        <f t="shared" ref="I23:O23" si="6">I24+I25+I26+I27</f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 t="shared" si="6"/>
        <v>0</v>
      </c>
      <c r="O23" s="16">
        <f t="shared" si="6"/>
        <v>6953023</v>
      </c>
      <c r="P23" s="34">
        <f t="shared" si="3"/>
        <v>94.417043366859289</v>
      </c>
      <c r="Q23" s="31">
        <f t="shared" si="2"/>
        <v>-411137.91000000015</v>
      </c>
      <c r="R23" s="10"/>
      <c r="S23" s="10"/>
    </row>
    <row r="24" spans="1:19" ht="24.75" customHeight="1" x14ac:dyDescent="0.25">
      <c r="A24" s="21" t="s">
        <v>83</v>
      </c>
      <c r="B24" s="22" t="s">
        <v>84</v>
      </c>
      <c r="C24" s="23"/>
      <c r="D24" s="23"/>
      <c r="E24" s="23"/>
      <c r="F24" s="23"/>
      <c r="G24" s="23"/>
      <c r="H24" s="23">
        <v>543667.63</v>
      </c>
      <c r="I24" s="24"/>
      <c r="J24" s="23"/>
      <c r="K24" s="23"/>
      <c r="L24" s="23"/>
      <c r="M24" s="23"/>
      <c r="N24" s="23"/>
      <c r="O24" s="23">
        <v>148358.78</v>
      </c>
      <c r="P24" s="36">
        <f t="shared" si="3"/>
        <v>27.288507134404895</v>
      </c>
      <c r="Q24" s="30">
        <f t="shared" si="2"/>
        <v>-395308.85</v>
      </c>
      <c r="R24" s="10"/>
      <c r="S24" s="10"/>
    </row>
    <row r="25" spans="1:19" ht="16.5" x14ac:dyDescent="0.25">
      <c r="A25" s="21" t="s">
        <v>68</v>
      </c>
      <c r="B25" s="22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6266001.8399999999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2316775.56</v>
      </c>
      <c r="P25" s="36">
        <f t="shared" si="3"/>
        <v>36.973745286994678</v>
      </c>
      <c r="Q25" s="30">
        <f t="shared" si="2"/>
        <v>-3949226.28</v>
      </c>
    </row>
    <row r="26" spans="1:19" ht="16.5" x14ac:dyDescent="0.25">
      <c r="A26" s="21" t="s">
        <v>87</v>
      </c>
      <c r="B26" s="22" t="s">
        <v>88</v>
      </c>
      <c r="C26" s="23"/>
      <c r="D26" s="23"/>
      <c r="E26" s="23"/>
      <c r="F26" s="23"/>
      <c r="G26" s="23"/>
      <c r="H26" s="23">
        <v>150000</v>
      </c>
      <c r="I26" s="24"/>
      <c r="J26" s="23"/>
      <c r="K26" s="23"/>
      <c r="L26" s="23"/>
      <c r="M26" s="23"/>
      <c r="N26" s="23"/>
      <c r="O26" s="23">
        <v>2302364.59</v>
      </c>
      <c r="P26" s="36">
        <f t="shared" si="3"/>
        <v>1534.9097266666665</v>
      </c>
      <c r="Q26" s="30">
        <f t="shared" si="2"/>
        <v>2152364.59</v>
      </c>
    </row>
    <row r="27" spans="1:19" ht="33" x14ac:dyDescent="0.25">
      <c r="A27" s="37" t="s">
        <v>94</v>
      </c>
      <c r="B27" s="22" t="s">
        <v>93</v>
      </c>
      <c r="C27" s="23"/>
      <c r="D27" s="23"/>
      <c r="E27" s="23"/>
      <c r="F27" s="23"/>
      <c r="G27" s="23"/>
      <c r="H27" s="23">
        <v>404491.44</v>
      </c>
      <c r="I27" s="24"/>
      <c r="J27" s="23"/>
      <c r="K27" s="23"/>
      <c r="L27" s="23"/>
      <c r="M27" s="23"/>
      <c r="N27" s="23"/>
      <c r="O27" s="23">
        <v>2185524.0699999998</v>
      </c>
      <c r="P27" s="36">
        <f t="shared" si="3"/>
        <v>540.31404718972544</v>
      </c>
      <c r="Q27" s="30">
        <f t="shared" si="2"/>
        <v>1781032.63</v>
      </c>
    </row>
    <row r="28" spans="1:19" ht="16.5" x14ac:dyDescent="0.25">
      <c r="A28" s="38" t="s">
        <v>104</v>
      </c>
      <c r="B28" s="20" t="s">
        <v>101</v>
      </c>
      <c r="C28" s="23"/>
      <c r="D28" s="23"/>
      <c r="E28" s="23"/>
      <c r="F28" s="23"/>
      <c r="G28" s="23"/>
      <c r="H28" s="16">
        <f>H29+H30</f>
        <v>464932932.48000002</v>
      </c>
      <c r="I28" s="16">
        <f t="shared" ref="I28:O28" si="7">I29+I30</f>
        <v>0</v>
      </c>
      <c r="J28" s="16">
        <f t="shared" si="7"/>
        <v>0</v>
      </c>
      <c r="K28" s="16">
        <f t="shared" si="7"/>
        <v>0</v>
      </c>
      <c r="L28" s="16">
        <f t="shared" si="7"/>
        <v>0</v>
      </c>
      <c r="M28" s="16">
        <f t="shared" si="7"/>
        <v>0</v>
      </c>
      <c r="N28" s="16">
        <f t="shared" si="7"/>
        <v>0</v>
      </c>
      <c r="O28" s="16">
        <f t="shared" si="7"/>
        <v>94598427.120000005</v>
      </c>
      <c r="P28" s="34">
        <f t="shared" si="3"/>
        <v>20.346682394684816</v>
      </c>
      <c r="Q28" s="31">
        <f t="shared" si="2"/>
        <v>-370334505.36000001</v>
      </c>
    </row>
    <row r="29" spans="1:19" ht="23.25" customHeight="1" x14ac:dyDescent="0.25">
      <c r="A29" s="37" t="s">
        <v>105</v>
      </c>
      <c r="B29" s="22" t="s">
        <v>102</v>
      </c>
      <c r="C29" s="23"/>
      <c r="D29" s="23"/>
      <c r="E29" s="23"/>
      <c r="F29" s="23"/>
      <c r="G29" s="23"/>
      <c r="H29" s="23">
        <v>0</v>
      </c>
      <c r="I29" s="24"/>
      <c r="J29" s="23"/>
      <c r="K29" s="23"/>
      <c r="L29" s="23"/>
      <c r="M29" s="23"/>
      <c r="N29" s="23"/>
      <c r="O29" s="23">
        <v>42715.5</v>
      </c>
      <c r="P29" s="36" t="e">
        <f t="shared" si="3"/>
        <v>#DIV/0!</v>
      </c>
      <c r="Q29" s="30">
        <f t="shared" si="2"/>
        <v>42715.5</v>
      </c>
    </row>
    <row r="30" spans="1:19" ht="33" x14ac:dyDescent="0.25">
      <c r="A30" s="37" t="s">
        <v>106</v>
      </c>
      <c r="B30" s="22" t="s">
        <v>103</v>
      </c>
      <c r="C30" s="23"/>
      <c r="D30" s="23"/>
      <c r="E30" s="23"/>
      <c r="F30" s="23"/>
      <c r="G30" s="23"/>
      <c r="H30" s="23">
        <v>464932932.48000002</v>
      </c>
      <c r="I30" s="24"/>
      <c r="J30" s="23"/>
      <c r="K30" s="23"/>
      <c r="L30" s="23"/>
      <c r="M30" s="23"/>
      <c r="N30" s="23"/>
      <c r="O30" s="23">
        <v>94555711.620000005</v>
      </c>
      <c r="P30" s="36">
        <f t="shared" si="3"/>
        <v>20.337494940534782</v>
      </c>
      <c r="Q30" s="30">
        <f t="shared" si="2"/>
        <v>-370377220.86000001</v>
      </c>
    </row>
    <row r="31" spans="1:19" ht="16.5" x14ac:dyDescent="0.25">
      <c r="A31" s="9" t="s">
        <v>69</v>
      </c>
      <c r="B31" s="20" t="s">
        <v>41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H32+H33+H34+H35+H36+H37</f>
        <v>154375209.16999999</v>
      </c>
      <c r="I31" s="16">
        <f t="shared" ref="I31:O31" si="8">I32+I33+I34+I35+I36+I37</f>
        <v>0</v>
      </c>
      <c r="J31" s="16">
        <f t="shared" si="8"/>
        <v>0</v>
      </c>
      <c r="K31" s="16">
        <f t="shared" si="8"/>
        <v>0</v>
      </c>
      <c r="L31" s="16">
        <f t="shared" si="8"/>
        <v>0</v>
      </c>
      <c r="M31" s="16">
        <f t="shared" si="8"/>
        <v>0</v>
      </c>
      <c r="N31" s="16">
        <f t="shared" si="8"/>
        <v>0</v>
      </c>
      <c r="O31" s="16">
        <f t="shared" si="8"/>
        <v>58019036.769999996</v>
      </c>
      <c r="P31" s="34">
        <f t="shared" si="3"/>
        <v>37.583130790196165</v>
      </c>
      <c r="Q31" s="31">
        <f t="shared" si="2"/>
        <v>-96356172.399999991</v>
      </c>
      <c r="R31" s="10"/>
      <c r="S31" s="10"/>
    </row>
    <row r="32" spans="1:19" ht="16.5" x14ac:dyDescent="0.25">
      <c r="A32" s="21" t="s">
        <v>70</v>
      </c>
      <c r="B32" s="22" t="s">
        <v>42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38058296.450000003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18857361.870000001</v>
      </c>
      <c r="P32" s="36">
        <f t="shared" si="3"/>
        <v>49.548623109745101</v>
      </c>
      <c r="Q32" s="30">
        <f t="shared" si="2"/>
        <v>-19200934.580000002</v>
      </c>
    </row>
    <row r="33" spans="1:19" ht="16.5" x14ac:dyDescent="0.25">
      <c r="A33" s="21" t="s">
        <v>71</v>
      </c>
      <c r="B33" s="22" t="s">
        <v>43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101706758.77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30539299.309999999</v>
      </c>
      <c r="P33" s="36">
        <f t="shared" si="3"/>
        <v>30.026814028221736</v>
      </c>
      <c r="Q33" s="30">
        <f t="shared" si="2"/>
        <v>-71167459.459999993</v>
      </c>
    </row>
    <row r="34" spans="1:19" ht="16.5" x14ac:dyDescent="0.25">
      <c r="A34" s="21" t="s">
        <v>85</v>
      </c>
      <c r="B34" s="22" t="s">
        <v>44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9930568.0700000003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5709366</v>
      </c>
      <c r="P34" s="36">
        <f t="shared" si="3"/>
        <v>57.492843911395695</v>
      </c>
      <c r="Q34" s="30">
        <f t="shared" si="2"/>
        <v>-4221202.07</v>
      </c>
    </row>
    <row r="35" spans="1:19" ht="35.450000000000003" customHeight="1" x14ac:dyDescent="0.25">
      <c r="A35" s="21" t="s">
        <v>72</v>
      </c>
      <c r="B35" s="22" t="s">
        <v>45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8800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36">
        <f t="shared" si="3"/>
        <v>0</v>
      </c>
      <c r="Q35" s="30">
        <f t="shared" si="2"/>
        <v>-8800</v>
      </c>
    </row>
    <row r="36" spans="1:19" ht="16.5" x14ac:dyDescent="0.25">
      <c r="A36" s="21" t="s">
        <v>86</v>
      </c>
      <c r="B36" s="22" t="s">
        <v>46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1600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36800</v>
      </c>
      <c r="P36" s="36">
        <f t="shared" si="3"/>
        <v>2300</v>
      </c>
      <c r="Q36" s="30">
        <f t="shared" si="2"/>
        <v>35200</v>
      </c>
    </row>
    <row r="37" spans="1:19" ht="16.5" x14ac:dyDescent="0.25">
      <c r="A37" s="21" t="s">
        <v>73</v>
      </c>
      <c r="B37" s="22" t="s">
        <v>47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4669185.88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2876209.59</v>
      </c>
      <c r="P37" s="36">
        <f t="shared" si="3"/>
        <v>61.599809129894822</v>
      </c>
      <c r="Q37" s="30">
        <f t="shared" si="2"/>
        <v>-1792976.29</v>
      </c>
    </row>
    <row r="38" spans="1:19" ht="16.5" x14ac:dyDescent="0.25">
      <c r="A38" s="9" t="s">
        <v>74</v>
      </c>
      <c r="B38" s="20" t="s">
        <v>48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f>H39</f>
        <v>2763298.58</v>
      </c>
      <c r="I38" s="16">
        <f t="shared" ref="I38:O38" si="9">I39</f>
        <v>0</v>
      </c>
      <c r="J38" s="16">
        <f t="shared" si="9"/>
        <v>0</v>
      </c>
      <c r="K38" s="16">
        <f t="shared" si="9"/>
        <v>0</v>
      </c>
      <c r="L38" s="16">
        <f t="shared" si="9"/>
        <v>0</v>
      </c>
      <c r="M38" s="16">
        <f t="shared" si="9"/>
        <v>0</v>
      </c>
      <c r="N38" s="16">
        <f t="shared" si="9"/>
        <v>0</v>
      </c>
      <c r="O38" s="16">
        <f t="shared" si="9"/>
        <v>1053299.03</v>
      </c>
      <c r="P38" s="34">
        <f t="shared" si="3"/>
        <v>38.117452729266773</v>
      </c>
      <c r="Q38" s="31">
        <f t="shared" si="2"/>
        <v>-1709999.55</v>
      </c>
    </row>
    <row r="39" spans="1:19" ht="16.5" x14ac:dyDescent="0.25">
      <c r="A39" s="21" t="s">
        <v>75</v>
      </c>
      <c r="B39" s="22" t="s">
        <v>49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2763298.58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1053299.03</v>
      </c>
      <c r="P39" s="36">
        <f t="shared" si="3"/>
        <v>38.117452729266773</v>
      </c>
      <c r="Q39" s="30">
        <f t="shared" si="2"/>
        <v>-1709999.55</v>
      </c>
    </row>
    <row r="40" spans="1:19" ht="16.5" x14ac:dyDescent="0.25">
      <c r="A40" s="9" t="s">
        <v>76</v>
      </c>
      <c r="B40" s="20" t="s">
        <v>50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f>H41+H42+H43+H44</f>
        <v>2552509.5499999998</v>
      </c>
      <c r="I40" s="16">
        <f t="shared" ref="I40:O40" si="10">I41+I42+I43+I44</f>
        <v>0</v>
      </c>
      <c r="J40" s="16">
        <f t="shared" si="10"/>
        <v>0</v>
      </c>
      <c r="K40" s="16">
        <f t="shared" si="10"/>
        <v>0</v>
      </c>
      <c r="L40" s="16">
        <f t="shared" si="10"/>
        <v>0</v>
      </c>
      <c r="M40" s="16">
        <f t="shared" si="10"/>
        <v>0</v>
      </c>
      <c r="N40" s="16">
        <f t="shared" si="10"/>
        <v>0</v>
      </c>
      <c r="O40" s="16">
        <f t="shared" si="10"/>
        <v>1054199.95</v>
      </c>
      <c r="P40" s="34">
        <f t="shared" si="3"/>
        <v>41.300529120449326</v>
      </c>
      <c r="Q40" s="31">
        <f t="shared" si="2"/>
        <v>-1498309.5999999999</v>
      </c>
      <c r="R40" s="10"/>
      <c r="S40" s="10"/>
    </row>
    <row r="41" spans="1:19" ht="15.6" customHeight="1" x14ac:dyDescent="0.25">
      <c r="A41" s="21" t="s">
        <v>77</v>
      </c>
      <c r="B41" s="22" t="s">
        <v>51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910931.98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777039.95</v>
      </c>
      <c r="P41" s="36">
        <f t="shared" si="3"/>
        <v>85.301643488243755</v>
      </c>
      <c r="Q41" s="30">
        <f t="shared" si="2"/>
        <v>-133892.03000000003</v>
      </c>
    </row>
    <row r="42" spans="1:19" ht="23.45" customHeight="1" x14ac:dyDescent="0.25">
      <c r="A42" s="21" t="s">
        <v>78</v>
      </c>
      <c r="B42" s="22" t="s">
        <v>52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227060</v>
      </c>
      <c r="P42" s="36">
        <v>0</v>
      </c>
      <c r="Q42" s="30">
        <f t="shared" si="2"/>
        <v>227060</v>
      </c>
    </row>
    <row r="43" spans="1:19" ht="16.5" x14ac:dyDescent="0.25">
      <c r="A43" s="21" t="s">
        <v>79</v>
      </c>
      <c r="B43" s="22" t="s">
        <v>53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1571017.57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36">
        <f t="shared" si="3"/>
        <v>0</v>
      </c>
      <c r="Q43" s="30">
        <f t="shared" si="2"/>
        <v>-1571017.57</v>
      </c>
    </row>
    <row r="44" spans="1:19" ht="33" x14ac:dyDescent="0.25">
      <c r="A44" s="37" t="s">
        <v>96</v>
      </c>
      <c r="B44" s="22" t="s">
        <v>95</v>
      </c>
      <c r="C44" s="23"/>
      <c r="D44" s="23"/>
      <c r="E44" s="23"/>
      <c r="F44" s="23"/>
      <c r="G44" s="23"/>
      <c r="H44" s="23">
        <v>70560</v>
      </c>
      <c r="I44" s="24"/>
      <c r="J44" s="23"/>
      <c r="K44" s="23"/>
      <c r="L44" s="23"/>
      <c r="M44" s="23"/>
      <c r="N44" s="23"/>
      <c r="O44" s="23">
        <v>50100</v>
      </c>
      <c r="P44" s="36">
        <f t="shared" si="3"/>
        <v>71.003401360544217</v>
      </c>
      <c r="Q44" s="30">
        <f t="shared" si="2"/>
        <v>-20460</v>
      </c>
    </row>
    <row r="45" spans="1:19" ht="16.5" x14ac:dyDescent="0.25">
      <c r="A45" s="9" t="s">
        <v>80</v>
      </c>
      <c r="B45" s="20" t="s">
        <v>54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f>H46+H47</f>
        <v>4511345.51</v>
      </c>
      <c r="I45" s="16">
        <f t="shared" ref="I45:O45" si="11">I46+I47</f>
        <v>0</v>
      </c>
      <c r="J45" s="16">
        <f t="shared" si="11"/>
        <v>0</v>
      </c>
      <c r="K45" s="16">
        <f t="shared" si="11"/>
        <v>0</v>
      </c>
      <c r="L45" s="16">
        <f t="shared" si="11"/>
        <v>0</v>
      </c>
      <c r="M45" s="16">
        <f t="shared" si="11"/>
        <v>0</v>
      </c>
      <c r="N45" s="16">
        <f t="shared" si="11"/>
        <v>0</v>
      </c>
      <c r="O45" s="16">
        <f t="shared" si="11"/>
        <v>2714174.64</v>
      </c>
      <c r="P45" s="34">
        <f t="shared" si="3"/>
        <v>60.16330680023664</v>
      </c>
      <c r="Q45" s="31">
        <f t="shared" si="2"/>
        <v>-1797170.8699999996</v>
      </c>
    </row>
    <row r="46" spans="1:19" ht="16.5" x14ac:dyDescent="0.25">
      <c r="A46" s="21" t="s">
        <v>97</v>
      </c>
      <c r="B46" s="22" t="s">
        <v>100</v>
      </c>
      <c r="C46" s="16"/>
      <c r="D46" s="16"/>
      <c r="E46" s="16"/>
      <c r="F46" s="16"/>
      <c r="G46" s="16"/>
      <c r="H46" s="23">
        <v>103847.6</v>
      </c>
      <c r="I46" s="24"/>
      <c r="J46" s="23"/>
      <c r="K46" s="23"/>
      <c r="L46" s="23"/>
      <c r="M46" s="23"/>
      <c r="N46" s="23"/>
      <c r="O46" s="23">
        <v>419893.35</v>
      </c>
      <c r="P46" s="36">
        <f t="shared" si="3"/>
        <v>404.33611368967598</v>
      </c>
      <c r="Q46" s="30">
        <f t="shared" si="2"/>
        <v>316045.75</v>
      </c>
    </row>
    <row r="47" spans="1:19" ht="16.5" x14ac:dyDescent="0.25">
      <c r="A47" s="21" t="s">
        <v>98</v>
      </c>
      <c r="B47" s="22" t="s">
        <v>99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4407497.91</v>
      </c>
      <c r="I47" s="24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2294281.29</v>
      </c>
      <c r="P47" s="36">
        <f t="shared" si="3"/>
        <v>52.0540528174635</v>
      </c>
      <c r="Q47" s="30">
        <f t="shared" si="2"/>
        <v>-2113216.62</v>
      </c>
    </row>
    <row r="48" spans="1:19" hidden="1" x14ac:dyDescent="0.25">
      <c r="A48" s="3"/>
      <c r="B48" s="3"/>
      <c r="C48" s="4" t="s">
        <v>25</v>
      </c>
      <c r="D48" s="4" t="s">
        <v>25</v>
      </c>
      <c r="E48" s="4" t="s">
        <v>25</v>
      </c>
      <c r="F48" s="4" t="s">
        <v>25</v>
      </c>
      <c r="G48" s="4" t="s">
        <v>25</v>
      </c>
      <c r="H48" s="4"/>
      <c r="I48" s="4" t="s">
        <v>25</v>
      </c>
      <c r="J48" s="4" t="s">
        <v>25</v>
      </c>
      <c r="K48" s="4" t="s">
        <v>25</v>
      </c>
      <c r="L48" s="4" t="s">
        <v>25</v>
      </c>
      <c r="M48" s="4" t="s">
        <v>25</v>
      </c>
      <c r="N48" s="4" t="s">
        <v>25</v>
      </c>
      <c r="O48" s="4"/>
      <c r="P48" s="4"/>
      <c r="Q48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2023-11-08T11:39:22Z</cp:lastPrinted>
  <dcterms:created xsi:type="dcterms:W3CDTF">2017-04-11T06:11:50Z</dcterms:created>
  <dcterms:modified xsi:type="dcterms:W3CDTF">2024-05-02T07:31:30Z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