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10.2024" sheetId="55" r:id="rId1"/>
  </sheets>
  <calcPr calcId="145621"/>
</workbook>
</file>

<file path=xl/calcChain.xml><?xml version="1.0" encoding="utf-8"?>
<calcChain xmlns="http://schemas.openxmlformats.org/spreadsheetml/2006/main">
  <c r="H52" i="55" l="1"/>
  <c r="H51" i="55"/>
  <c r="G49" i="55"/>
  <c r="H49" i="55" s="1"/>
  <c r="G48" i="55"/>
  <c r="H48" i="55" s="1"/>
  <c r="G47" i="55"/>
  <c r="H47" i="55" s="1"/>
  <c r="G46" i="55"/>
  <c r="H46" i="55" s="1"/>
  <c r="F45" i="55"/>
  <c r="G45" i="55" s="1"/>
  <c r="H45" i="55" s="1"/>
  <c r="E45" i="55"/>
  <c r="D45" i="55"/>
  <c r="G44" i="55"/>
  <c r="H44" i="55" s="1"/>
  <c r="G43" i="55"/>
  <c r="H43" i="55" s="1"/>
  <c r="G42" i="55"/>
  <c r="H42" i="55" s="1"/>
  <c r="G41" i="55"/>
  <c r="H41" i="55" s="1"/>
  <c r="F40" i="55"/>
  <c r="G40" i="55" s="1"/>
  <c r="H40" i="55" s="1"/>
  <c r="E40" i="55"/>
  <c r="D40" i="55"/>
  <c r="G39" i="55"/>
  <c r="H39" i="55" s="1"/>
  <c r="G38" i="55"/>
  <c r="H38" i="55" s="1"/>
  <c r="F37" i="55"/>
  <c r="G37" i="55" s="1"/>
  <c r="H37" i="55" s="1"/>
  <c r="E37" i="55"/>
  <c r="D37" i="55"/>
  <c r="H36" i="55"/>
  <c r="G36" i="55"/>
  <c r="G35" i="55"/>
  <c r="H35" i="55" s="1"/>
  <c r="H34" i="55"/>
  <c r="G34" i="55"/>
  <c r="F33" i="55"/>
  <c r="G33" i="55" s="1"/>
  <c r="H33" i="55" s="1"/>
  <c r="E33" i="55"/>
  <c r="D33" i="55"/>
  <c r="G32" i="55"/>
  <c r="H32" i="55" s="1"/>
  <c r="G31" i="55"/>
  <c r="H31" i="55" s="1"/>
  <c r="G30" i="55"/>
  <c r="H30" i="55" s="1"/>
  <c r="F29" i="55"/>
  <c r="G29" i="55" s="1"/>
  <c r="H29" i="55" s="1"/>
  <c r="E29" i="55"/>
  <c r="D29" i="55"/>
  <c r="G28" i="55"/>
  <c r="H28" i="55" s="1"/>
  <c r="F27" i="55"/>
  <c r="G27" i="55" s="1"/>
  <c r="H27" i="55" s="1"/>
  <c r="E27" i="55"/>
  <c r="D27" i="55"/>
  <c r="D50" i="55" s="1"/>
  <c r="G26" i="55"/>
  <c r="H26" i="55" s="1"/>
  <c r="G25" i="55"/>
  <c r="H25" i="55" s="1"/>
  <c r="F24" i="55"/>
  <c r="G24" i="55" s="1"/>
  <c r="H24" i="55" s="1"/>
  <c r="E24" i="55"/>
  <c r="D24" i="55"/>
  <c r="G23" i="55"/>
  <c r="H23" i="55" s="1"/>
  <c r="H22" i="55"/>
  <c r="G22" i="55"/>
  <c r="F21" i="55"/>
  <c r="G21" i="55" s="1"/>
  <c r="H21" i="55" s="1"/>
  <c r="E21" i="55"/>
  <c r="D21" i="55"/>
  <c r="G20" i="55"/>
  <c r="H20" i="55" s="1"/>
  <c r="G19" i="55"/>
  <c r="H19" i="55" s="1"/>
  <c r="G18" i="55"/>
  <c r="H18" i="55" s="1"/>
  <c r="F18" i="55"/>
  <c r="E18" i="55"/>
  <c r="D18" i="55"/>
  <c r="H17" i="55"/>
  <c r="G17" i="55"/>
  <c r="G16" i="55"/>
  <c r="H16" i="55" s="1"/>
  <c r="G15" i="55"/>
  <c r="H15" i="55" s="1"/>
  <c r="F14" i="55"/>
  <c r="E14" i="55"/>
  <c r="D14" i="55"/>
  <c r="G13" i="55"/>
  <c r="H13" i="55" s="1"/>
  <c r="G12" i="55"/>
  <c r="H12" i="55" s="1"/>
  <c r="G11" i="55"/>
  <c r="H11" i="55" s="1"/>
  <c r="G10" i="55"/>
  <c r="H10" i="55" s="1"/>
  <c r="G9" i="55"/>
  <c r="H9" i="55" s="1"/>
  <c r="G8" i="55"/>
  <c r="H8" i="55" s="1"/>
  <c r="F7" i="55"/>
  <c r="G7" i="55" s="1"/>
  <c r="H7" i="55" s="1"/>
  <c r="E7" i="55"/>
  <c r="D7" i="55"/>
  <c r="F50" i="55" l="1"/>
  <c r="G50" i="55" s="1"/>
  <c r="H50" i="55" s="1"/>
  <c r="E50" i="55"/>
  <c r="G14" i="55"/>
  <c r="H14" i="55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<sst xmlns="http://schemas.openxmlformats.org/spreadsheetml/2006/main" count="113" uniqueCount="109">
  <si>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</si>
  <si>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</si>
  <si>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</si>
  <si>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</si>
  <si>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</si>
  <si>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</si>
  <si>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</si>
  <si>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</si>
  <si>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</si>
  <si>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</si>
  <si>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</si>
  <si>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</si>
  <si>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</si>
  <si>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</si>
  <si>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</si>
  <si>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</si>
  <si>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</si>
  <si>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</si>
  <si>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</si>
  <si>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</si>
  <si>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</si>
  <si>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</si>
  <si>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</si>
  <si>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</si>
  <si>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</si>
  <si>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</si>
  <si>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</si>
  <si>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</si>
  <si>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</si>
  <si>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</si>
  <si>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</si>
  <si>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</si>
  <si>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</si>
  <si>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</si>
  <si>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</si>
  <si>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</si>
  <si>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</si>
  <si>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</si>
  <si>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</si>
  <si>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</si>
  <si>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</si>
  <si>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</si>
  <si>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</si>
  <si>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</si>
  <si>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</si>
  <si>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</si>
  <si>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</si>
  <si>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</si>
  <si>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</si>
  <si>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</si>
  <si>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</si>
  <si>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</si>
  <si>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</si>
  <si>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</si>
  <si>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</si>
  <si>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</si>
  <si>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</si>
  <si>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</si>
  <si>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</si>
  <si>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</si>
  <si>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</si>
  <si>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</si>
  <si>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</si>
  <si>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</si>
  <si>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</si>
  <si>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</si>
  <si>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</si>
  <si>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</si>
  <si>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</si>
  <si>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</si>
  <si>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</si>
  <si>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</si>
  <si>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</si>
  <si>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</si>
  <si>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</si>
  <si>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</si>
  <si>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</si>
  <si>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</si>
  <si>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</si>
  <si>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</si>
  <si>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</si>
  <si>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</si>
  <si>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</si>
  <si>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</si>
  <si>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</si>
  <si>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</si>
  <si>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</si>
  <si>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</si>
  <si>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</si>
  <si>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</si>
  <si>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</si>
  <si>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</si>
  <si>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</si>
  <si>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</si>
  <si>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</si>
  <si>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</si>
  <si>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</si>
  <si>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</si>
  <si>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</si>
  <si>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</si>
  <si>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</si>
  <si>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</si>
  <si>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</si>
  <si>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</si>
  <si>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</si>
  <si>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01.10.2024</t>
  </si>
  <si>
    <t>утверждено по состоянию на 01.10.2024</t>
  </si>
  <si>
    <t>профинансировано на 01.10.2024</t>
  </si>
  <si>
    <t>кассовые расходы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</si>
</sst>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" workbookViewId="0">
      <selection activeCell="K48" sqref="K48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3" spans="1:13" hidden="1" x14ac:dyDescent="0.25"/>
    <row r="4" spans="1:13" x14ac:dyDescent="0.25">
      <c r="G4" s="19" t="s">
        <v>47</v>
      </c>
      <c r="H4" s="18">
        <v>0.75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302730656.83999997</v>
      </c>
      <c r="E7" s="20">
        <f>E8+E9+E10+E11+E12</f>
        <v>214862242.91999999</v>
      </c>
      <c r="F7" s="20">
        <f t="shared" ref="F7" si="0">F8+F9+F10+F11+F12</f>
        <v>182376967.41999999</v>
      </c>
      <c r="G7" s="20">
        <f>F7/D7*100</f>
        <v>60.243970440162705</v>
      </c>
      <c r="H7" s="21">
        <f>G7-8*100/12</f>
        <v>-6.422696226503966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106420737.77</v>
      </c>
      <c r="E8" s="2">
        <v>79498631.700000003</v>
      </c>
      <c r="F8" s="2">
        <v>66121006.409999996</v>
      </c>
      <c r="G8" s="20">
        <f t="shared" ref="G8:G49" si="1">F8/D8*100</f>
        <v>62.131693310473842</v>
      </c>
      <c r="H8" s="21">
        <f t="shared" ref="H8:H52" si="2">G8-8*100/12</f>
        <v>-4.5349733561928289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171096945.80000001</v>
      </c>
      <c r="E9" s="2">
        <v>117594127.70999999</v>
      </c>
      <c r="F9" s="2">
        <v>99667127.939999998</v>
      </c>
      <c r="G9" s="20">
        <f t="shared" si="1"/>
        <v>58.251845159470982</v>
      </c>
      <c r="H9" s="21">
        <f t="shared" si="2"/>
        <v>-8.4148215071956898</v>
      </c>
    </row>
    <row r="10" spans="1:13" ht="30" x14ac:dyDescent="0.25">
      <c r="A10" s="28" t="s">
        <v>26</v>
      </c>
      <c r="B10" s="4" t="s">
        <v>64</v>
      </c>
      <c r="C10" s="27"/>
      <c r="D10" s="2">
        <v>7993848.0700000003</v>
      </c>
      <c r="E10" s="2">
        <v>5858476</v>
      </c>
      <c r="F10" s="2">
        <v>5852176</v>
      </c>
      <c r="G10" s="20">
        <f t="shared" si="1"/>
        <v>73.20849669338287</v>
      </c>
      <c r="H10" s="21">
        <f t="shared" si="2"/>
        <v>6.5418300267161982</v>
      </c>
    </row>
    <row r="11" spans="1:13" ht="30" x14ac:dyDescent="0.25">
      <c r="A11" s="28" t="s">
        <v>27</v>
      </c>
      <c r="B11" s="27" t="s">
        <v>65</v>
      </c>
      <c r="C11" s="27"/>
      <c r="D11" s="2">
        <v>715465</v>
      </c>
      <c r="E11" s="2">
        <v>663558</v>
      </c>
      <c r="F11" s="2">
        <v>663558</v>
      </c>
      <c r="G11" s="20">
        <f t="shared" si="1"/>
        <v>92.74499800828832</v>
      </c>
      <c r="H11" s="21">
        <f t="shared" si="2"/>
        <v>26.078331341621649</v>
      </c>
    </row>
    <row r="12" spans="1:13" ht="45" x14ac:dyDescent="0.25">
      <c r="A12" s="28" t="s">
        <v>28</v>
      </c>
      <c r="B12" s="4" t="s">
        <v>66</v>
      </c>
      <c r="C12" s="27"/>
      <c r="D12" s="2">
        <v>16503660.199999999</v>
      </c>
      <c r="E12" s="2">
        <v>11247449.51</v>
      </c>
      <c r="F12" s="2">
        <v>10073099.07</v>
      </c>
      <c r="G12" s="20">
        <f t="shared" si="1"/>
        <v>61.035545739120344</v>
      </c>
      <c r="H12" s="21">
        <f t="shared" si="2"/>
        <v>-5.631120927546327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15552149.119999999</v>
      </c>
      <c r="E13" s="1">
        <v>9079462.6799999997</v>
      </c>
      <c r="F13" s="1">
        <v>8145543</v>
      </c>
      <c r="G13" s="20">
        <f t="shared" si="1"/>
        <v>52.37567449456143</v>
      </c>
      <c r="H13" s="21">
        <f t="shared" si="2"/>
        <v>-14.290992172105241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20218279.129999999</v>
      </c>
      <c r="E14" s="1">
        <f>E15+E16+E17</f>
        <v>20172479.129999999</v>
      </c>
      <c r="F14" s="1">
        <f>F15+F16+F17</f>
        <v>15120305.029999999</v>
      </c>
      <c r="G14" s="20">
        <f t="shared" si="1"/>
        <v>74.785321405343566</v>
      </c>
      <c r="H14" s="21">
        <f t="shared" si="2"/>
        <v>8.118654738676895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15701757.02</v>
      </c>
      <c r="E15" s="2">
        <v>15701757.02</v>
      </c>
      <c r="F15" s="2">
        <v>11690576</v>
      </c>
      <c r="G15" s="20">
        <f t="shared" si="1"/>
        <v>74.453935219537613</v>
      </c>
      <c r="H15" s="21">
        <f t="shared" si="2"/>
        <v>7.7872685528709411</v>
      </c>
    </row>
    <row r="16" spans="1:13" ht="30" x14ac:dyDescent="0.25">
      <c r="A16" s="28" t="s">
        <v>55</v>
      </c>
      <c r="B16" s="4" t="s">
        <v>53</v>
      </c>
      <c r="C16" s="4"/>
      <c r="D16" s="22">
        <v>4371322.1100000003</v>
      </c>
      <c r="E16" s="22">
        <v>4371322.1100000003</v>
      </c>
      <c r="F16" s="2">
        <v>3330329.03</v>
      </c>
      <c r="G16" s="20">
        <f t="shared" si="1"/>
        <v>76.185852842585405</v>
      </c>
      <c r="H16" s="21">
        <f t="shared" si="2"/>
        <v>9.5191861759187333</v>
      </c>
    </row>
    <row r="17" spans="1:8" ht="30" x14ac:dyDescent="0.25">
      <c r="A17" s="28" t="s">
        <v>52</v>
      </c>
      <c r="B17" s="4" t="s">
        <v>70</v>
      </c>
      <c r="C17" s="4"/>
      <c r="D17" s="22">
        <v>145200</v>
      </c>
      <c r="E17" s="2">
        <v>99400</v>
      </c>
      <c r="F17" s="2">
        <v>99400</v>
      </c>
      <c r="G17" s="20">
        <f t="shared" si="1"/>
        <v>68.457300275482098</v>
      </c>
      <c r="H17" s="21">
        <f t="shared" si="2"/>
        <v>1.7906336088154262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2357657.56</v>
      </c>
      <c r="E18" s="1">
        <f t="shared" ref="E18:F18" si="3">E19+E20</f>
        <v>2182166.5300000003</v>
      </c>
      <c r="F18" s="1">
        <f t="shared" si="3"/>
        <v>2115766.5300000003</v>
      </c>
      <c r="G18" s="20">
        <f t="shared" si="1"/>
        <v>89.740196621259969</v>
      </c>
      <c r="H18" s="21">
        <f t="shared" si="2"/>
        <v>23.073529954593297</v>
      </c>
    </row>
    <row r="19" spans="1:8" ht="30" x14ac:dyDescent="0.25">
      <c r="A19" s="28" t="s">
        <v>34</v>
      </c>
      <c r="B19" s="4" t="s">
        <v>29</v>
      </c>
      <c r="C19" s="4"/>
      <c r="D19" s="22">
        <v>200000</v>
      </c>
      <c r="E19" s="22">
        <v>200000</v>
      </c>
      <c r="F19" s="22">
        <v>133600</v>
      </c>
      <c r="G19" s="20">
        <f t="shared" si="1"/>
        <v>66.8</v>
      </c>
      <c r="H19" s="21">
        <f t="shared" si="2"/>
        <v>0.13333333333332575</v>
      </c>
    </row>
    <row r="20" spans="1:8" ht="45" x14ac:dyDescent="0.25">
      <c r="A20" s="28" t="s">
        <v>35</v>
      </c>
      <c r="B20" s="23" t="s">
        <v>30</v>
      </c>
      <c r="C20" s="4"/>
      <c r="D20" s="22">
        <v>2157657.56</v>
      </c>
      <c r="E20" s="22">
        <v>1982166.53</v>
      </c>
      <c r="F20" s="22">
        <v>1982166.53</v>
      </c>
      <c r="G20" s="20">
        <f t="shared" si="1"/>
        <v>91.866594901185337</v>
      </c>
      <c r="H20" s="21">
        <f t="shared" si="2"/>
        <v>25.199928234518666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995000</v>
      </c>
      <c r="E21" s="20">
        <f t="shared" ref="E21:F21" si="4">E22+E23</f>
        <v>968658.43</v>
      </c>
      <c r="F21" s="20">
        <f t="shared" si="4"/>
        <v>18658.43</v>
      </c>
      <c r="G21" s="20">
        <f t="shared" si="1"/>
        <v>1.8752190954773869</v>
      </c>
      <c r="H21" s="21">
        <f t="shared" si="2"/>
        <v>-64.791447571189281</v>
      </c>
    </row>
    <row r="22" spans="1:8" ht="45" x14ac:dyDescent="0.25">
      <c r="A22" s="28" t="s">
        <v>36</v>
      </c>
      <c r="B22" s="4" t="s">
        <v>71</v>
      </c>
      <c r="C22" s="4"/>
      <c r="D22" s="2">
        <v>595000</v>
      </c>
      <c r="E22" s="2">
        <v>568658.43000000005</v>
      </c>
      <c r="F22" s="2">
        <v>18658.43</v>
      </c>
      <c r="G22" s="20">
        <f t="shared" si="1"/>
        <v>3.135870588235294</v>
      </c>
      <c r="H22" s="21">
        <f t="shared" si="2"/>
        <v>-63.530796078431379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-66.666666666666671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28572671.329999998</v>
      </c>
      <c r="E24" s="20">
        <f t="shared" ref="E24:F24" si="5">E25+E26</f>
        <v>13187853.189999999</v>
      </c>
      <c r="F24" s="20">
        <f t="shared" si="5"/>
        <v>11164853.890000001</v>
      </c>
      <c r="G24" s="20">
        <f t="shared" si="1"/>
        <v>39.075288974739351</v>
      </c>
      <c r="H24" s="21">
        <f t="shared" si="2"/>
        <v>-27.59137769192732</v>
      </c>
    </row>
    <row r="25" spans="1:8" ht="30" x14ac:dyDescent="0.25">
      <c r="A25" s="28" t="s">
        <v>38</v>
      </c>
      <c r="B25" s="4" t="s">
        <v>74</v>
      </c>
      <c r="C25" s="27"/>
      <c r="D25" s="2">
        <v>26822671.329999998</v>
      </c>
      <c r="E25" s="22">
        <v>12427853.189999999</v>
      </c>
      <c r="F25" s="22">
        <v>11164853.890000001</v>
      </c>
      <c r="G25" s="20">
        <f t="shared" si="1"/>
        <v>41.624690369719417</v>
      </c>
      <c r="H25" s="21">
        <f t="shared" si="2"/>
        <v>-25.041976296947254</v>
      </c>
    </row>
    <row r="26" spans="1:8" x14ac:dyDescent="0.25">
      <c r="A26" s="28" t="s">
        <v>51</v>
      </c>
      <c r="B26" s="27" t="s">
        <v>75</v>
      </c>
      <c r="C26" s="27"/>
      <c r="D26" s="2">
        <v>1750000</v>
      </c>
      <c r="E26" s="22">
        <v>760000</v>
      </c>
      <c r="F26" s="22">
        <v>0</v>
      </c>
      <c r="G26" s="20">
        <f t="shared" si="1"/>
        <v>0</v>
      </c>
      <c r="H26" s="21">
        <f t="shared" si="2"/>
        <v>-66.666666666666671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8386358.3200000003</v>
      </c>
      <c r="E27" s="20">
        <f t="shared" ref="E27:F27" si="6">E28</f>
        <v>7736204.0899999999</v>
      </c>
      <c r="F27" s="20">
        <f t="shared" si="6"/>
        <v>7438420.8899999997</v>
      </c>
      <c r="G27" s="20">
        <f t="shared" si="1"/>
        <v>88.6966738859782</v>
      </c>
      <c r="H27" s="21">
        <f t="shared" si="2"/>
        <v>22.030007219311528</v>
      </c>
    </row>
    <row r="28" spans="1:8" ht="60" x14ac:dyDescent="0.25">
      <c r="A28" s="28" t="s">
        <v>39</v>
      </c>
      <c r="B28" s="27" t="s">
        <v>61</v>
      </c>
      <c r="C28" s="27"/>
      <c r="D28" s="2">
        <v>8386358.3200000003</v>
      </c>
      <c r="E28" s="22">
        <v>7736204.0899999999</v>
      </c>
      <c r="F28" s="22">
        <v>7438420.8899999997</v>
      </c>
      <c r="G28" s="20">
        <f t="shared" si="1"/>
        <v>88.6966738859782</v>
      </c>
      <c r="H28" s="21">
        <f t="shared" si="2"/>
        <v>22.030007219311528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38900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-66.666666666666671</v>
      </c>
    </row>
    <row r="30" spans="1:8" ht="30" x14ac:dyDescent="0.25">
      <c r="A30" s="28" t="s">
        <v>78</v>
      </c>
      <c r="B30" s="27" t="s">
        <v>80</v>
      </c>
      <c r="C30" s="27"/>
      <c r="D30" s="2">
        <v>24900</v>
      </c>
      <c r="E30" s="22">
        <v>0</v>
      </c>
      <c r="F30" s="22">
        <v>0</v>
      </c>
      <c r="G30" s="20">
        <f t="shared" si="1"/>
        <v>0</v>
      </c>
      <c r="H30" s="21">
        <f t="shared" si="2"/>
        <v>-66.666666666666671</v>
      </c>
    </row>
    <row r="31" spans="1:8" ht="30" x14ac:dyDescent="0.25">
      <c r="A31" s="28" t="s">
        <v>79</v>
      </c>
      <c r="B31" s="27" t="s">
        <v>81</v>
      </c>
      <c r="C31" s="27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-66.666666666666671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46023100.75</v>
      </c>
      <c r="E32" s="20">
        <v>42105868.670000002</v>
      </c>
      <c r="F32" s="20">
        <v>34528756.090000004</v>
      </c>
      <c r="G32" s="20">
        <f t="shared" si="1"/>
        <v>75.024836500178665</v>
      </c>
      <c r="H32" s="21">
        <f t="shared" si="2"/>
        <v>8.3581698335119938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3052739.95</v>
      </c>
      <c r="E33" s="1">
        <f>E34+E35+E36</f>
        <v>2296717.2000000002</v>
      </c>
      <c r="F33" s="1">
        <f t="shared" ref="F33" si="8">F34+F35+F36</f>
        <v>2024400.19</v>
      </c>
      <c r="G33" s="20">
        <f t="shared" si="1"/>
        <v>66.314203736875783</v>
      </c>
      <c r="H33" s="21">
        <f t="shared" si="2"/>
        <v>-0.35246292979088878</v>
      </c>
    </row>
    <row r="34" spans="1:10" ht="30" x14ac:dyDescent="0.25">
      <c r="A34" s="3" t="s">
        <v>31</v>
      </c>
      <c r="B34" s="4" t="s">
        <v>84</v>
      </c>
      <c r="C34" s="4"/>
      <c r="D34" s="22">
        <v>1239311.95</v>
      </c>
      <c r="E34" s="22">
        <v>625589.19999999995</v>
      </c>
      <c r="F34" s="22">
        <v>541700.18999999994</v>
      </c>
      <c r="G34" s="20">
        <f t="shared" si="1"/>
        <v>43.709752818892774</v>
      </c>
      <c r="H34" s="21">
        <f t="shared" si="2"/>
        <v>-22.956913847773897</v>
      </c>
    </row>
    <row r="35" spans="1:10" x14ac:dyDescent="0.25">
      <c r="A35" s="28" t="s">
        <v>32</v>
      </c>
      <c r="B35" s="4" t="s">
        <v>85</v>
      </c>
      <c r="C35" s="4"/>
      <c r="D35" s="22">
        <v>145000</v>
      </c>
      <c r="E35" s="22">
        <v>2700</v>
      </c>
      <c r="F35" s="22">
        <v>2700</v>
      </c>
      <c r="G35" s="20">
        <f t="shared" si="1"/>
        <v>1.8620689655172411</v>
      </c>
      <c r="H35" s="21">
        <f t="shared" si="2"/>
        <v>-64.804597701149433</v>
      </c>
    </row>
    <row r="36" spans="1:10" x14ac:dyDescent="0.25">
      <c r="A36" s="28" t="s">
        <v>104</v>
      </c>
      <c r="B36" s="4" t="s">
        <v>86</v>
      </c>
      <c r="C36" s="4"/>
      <c r="D36" s="22">
        <v>1668428</v>
      </c>
      <c r="E36" s="22">
        <v>1668428</v>
      </c>
      <c r="F36" s="22">
        <v>1480000</v>
      </c>
      <c r="G36" s="20">
        <f t="shared" si="1"/>
        <v>88.706255229473499</v>
      </c>
      <c r="H36" s="21">
        <f t="shared" si="2"/>
        <v>22.039588562806827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8590102.1999999993</v>
      </c>
      <c r="E37" s="1">
        <f t="shared" ref="E37:F37" si="9">E38+E39</f>
        <v>6384066</v>
      </c>
      <c r="F37" s="1">
        <f t="shared" si="9"/>
        <v>5542922.1900000004</v>
      </c>
      <c r="G37" s="20">
        <f t="shared" si="1"/>
        <v>64.526848004206528</v>
      </c>
      <c r="H37" s="21">
        <f t="shared" si="2"/>
        <v>-2.1398186624601436</v>
      </c>
    </row>
    <row r="38" spans="1:10" ht="30" x14ac:dyDescent="0.25">
      <c r="A38" s="28" t="s">
        <v>87</v>
      </c>
      <c r="B38" s="4" t="s">
        <v>90</v>
      </c>
      <c r="C38" s="4"/>
      <c r="D38" s="22">
        <v>8540102.1999999993</v>
      </c>
      <c r="E38" s="22">
        <v>6384066</v>
      </c>
      <c r="F38" s="22">
        <v>5542922.1900000004</v>
      </c>
      <c r="G38" s="20">
        <f t="shared" si="1"/>
        <v>64.904635333286777</v>
      </c>
      <c r="H38" s="21">
        <f t="shared" si="2"/>
        <v>-1.7620313333798947</v>
      </c>
    </row>
    <row r="39" spans="1:10" ht="30" x14ac:dyDescent="0.25">
      <c r="A39" s="28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-66.666666666666671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71995534.780000001</v>
      </c>
      <c r="E40" s="1">
        <f>E41+E42+E43</f>
        <v>67054847.479999997</v>
      </c>
      <c r="F40" s="1">
        <f t="shared" ref="F40" si="10">F41+F42+F43</f>
        <v>51956771.899999999</v>
      </c>
      <c r="G40" s="20">
        <f t="shared" si="1"/>
        <v>72.166658750110884</v>
      </c>
      <c r="H40" s="21">
        <f t="shared" si="2"/>
        <v>5.4999920834442122</v>
      </c>
    </row>
    <row r="41" spans="1:10" ht="30" x14ac:dyDescent="0.25">
      <c r="A41" s="11" t="s">
        <v>92</v>
      </c>
      <c r="B41" s="4" t="s">
        <v>93</v>
      </c>
      <c r="C41" s="6"/>
      <c r="D41" s="22">
        <v>49206603.969999999</v>
      </c>
      <c r="E41" s="22">
        <v>48812738.969999999</v>
      </c>
      <c r="F41" s="22">
        <v>36180087</v>
      </c>
      <c r="G41" s="20">
        <f t="shared" si="1"/>
        <v>73.52689289847774</v>
      </c>
      <c r="H41" s="21">
        <f t="shared" si="2"/>
        <v>6.8602262318110689</v>
      </c>
    </row>
    <row r="42" spans="1:10" ht="75" x14ac:dyDescent="0.25">
      <c r="A42" s="13" t="s">
        <v>95</v>
      </c>
      <c r="B42" s="14" t="s">
        <v>94</v>
      </c>
      <c r="C42" s="6"/>
      <c r="D42" s="22">
        <v>17669263.809999999</v>
      </c>
      <c r="E42" s="22">
        <v>13314858.26</v>
      </c>
      <c r="F42" s="22">
        <v>11936934.65</v>
      </c>
      <c r="G42" s="20">
        <f t="shared" si="1"/>
        <v>67.557623103936209</v>
      </c>
      <c r="H42" s="21">
        <f t="shared" si="2"/>
        <v>0.8909564372695371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4927250.25</v>
      </c>
      <c r="F43" s="22">
        <v>3839750.25</v>
      </c>
      <c r="G43" s="20">
        <f t="shared" si="1"/>
        <v>75</v>
      </c>
      <c r="H43" s="21">
        <f t="shared" si="2"/>
        <v>8.3333333333333286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3217742.61</v>
      </c>
      <c r="E44" s="1">
        <v>2613906.14</v>
      </c>
      <c r="F44" s="1">
        <v>1721845.71</v>
      </c>
      <c r="G44" s="20">
        <f t="shared" si="1"/>
        <v>53.510983279051025</v>
      </c>
      <c r="H44" s="21">
        <f t="shared" si="2"/>
        <v>-13.155683387615646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163086</v>
      </c>
      <c r="E45" s="1">
        <f t="shared" ref="E45:F45" si="11">E46+E47</f>
        <v>77836</v>
      </c>
      <c r="F45" s="1">
        <f t="shared" si="11"/>
        <v>77836</v>
      </c>
      <c r="G45" s="20">
        <f t="shared" si="1"/>
        <v>47.726966140563874</v>
      </c>
      <c r="H45" s="21">
        <f t="shared" si="2"/>
        <v>-18.939700526102797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126236</v>
      </c>
      <c r="E46" s="22">
        <v>56236</v>
      </c>
      <c r="F46" s="22">
        <v>56236</v>
      </c>
      <c r="G46" s="20">
        <f t="shared" si="1"/>
        <v>44.548306346842423</v>
      </c>
      <c r="H46" s="21">
        <f t="shared" si="2"/>
        <v>-22.118360319824248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36850</v>
      </c>
      <c r="E47" s="22">
        <v>21600</v>
      </c>
      <c r="F47" s="22">
        <v>21600</v>
      </c>
      <c r="G47" s="20">
        <f t="shared" si="1"/>
        <v>58.616010854816821</v>
      </c>
      <c r="H47" s="21">
        <f t="shared" si="2"/>
        <v>-8.0506558118498504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1518684</v>
      </c>
      <c r="E48" s="1">
        <v>673018</v>
      </c>
      <c r="F48" s="1">
        <v>639313</v>
      </c>
      <c r="G48" s="20">
        <f t="shared" si="1"/>
        <v>42.096512506880956</v>
      </c>
      <c r="H48" s="21">
        <f t="shared" si="2"/>
        <v>-24.570154159785716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664929784.76999998</v>
      </c>
      <c r="E49" s="1">
        <v>470146566.75999999</v>
      </c>
      <c r="F49" s="1">
        <v>470146566.75999999</v>
      </c>
      <c r="G49" s="20">
        <f t="shared" si="1"/>
        <v>70.706197485592298</v>
      </c>
      <c r="H49" s="21">
        <f t="shared" si="2"/>
        <v>4.0395308189256269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1178342447.3599999</v>
      </c>
      <c r="E50" s="1">
        <f>E7+E13+E14+E18+E21+E24+E27+E29+E32+E33+E37+E40+E44+E45+E48+E49</f>
        <v>859541893.22000003</v>
      </c>
      <c r="F50" s="1">
        <f>F7+F13+F14+F18+F21+F24+F27+F29+F32+F33+F37+F40+F44+F45+F48+F49</f>
        <v>793018927.02999997</v>
      </c>
      <c r="G50" s="20">
        <f>F50/D50*100</f>
        <v>67.299529844376536</v>
      </c>
      <c r="H50" s="21">
        <f t="shared" si="2"/>
        <v>0.632863177709865</v>
      </c>
    </row>
    <row r="51" spans="1:8" hidden="1" x14ac:dyDescent="0.25">
      <c r="H51" s="21">
        <f t="shared" si="2"/>
        <v>-66.666666666666671</v>
      </c>
    </row>
    <row r="52" spans="1:8" hidden="1" x14ac:dyDescent="0.25">
      <c r="H52" s="21">
        <f t="shared" si="2"/>
        <v>-66.666666666666671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2024-10-22T05:57:47Z</dcterms:modified>
</cp:coreProperties>
</file>