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H15" i="3" l="1"/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L7" i="3" l="1"/>
  <c r="P26" i="3"/>
  <c r="P27" i="3"/>
  <c r="P29" i="3"/>
  <c r="P30" i="3"/>
  <c r="Q27" i="3"/>
  <c r="Q29" i="3"/>
  <c r="Q30" i="3"/>
  <c r="I28" i="3"/>
  <c r="J28" i="3"/>
  <c r="K28" i="3"/>
  <c r="L28" i="3"/>
  <c r="M28" i="3"/>
  <c r="N28" i="3"/>
  <c r="O28" i="3"/>
  <c r="P28" i="3" s="1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H23" i="3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9" i="3"/>
  <c r="O7" i="3" l="1"/>
  <c r="H7" i="3"/>
  <c r="Q28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<sst xmlns="http://schemas.openxmlformats.org/spreadsheetml/2006/main" count="128" uniqueCount="111">
  <si>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</si>
  <si>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</si>
  <si>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</si>
  <si>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</si>
  <si>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</si>
  <si>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</si>
  <si>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</si>
  <si>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</si>
  <si>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</si>
  <si>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</si>
  <si>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</si>
  <si>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</si>
  <si>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</si>
  <si>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</si>
  <si>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</si>
  <si>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</si>
  <si>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</si>
  <si>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</si>
  <si>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</si>
  <si>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</si>
  <si>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</si>
  <si>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</si>
  <si>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</si>
  <si>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</si>
  <si>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</si>
  <si>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</si>
  <si>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</si>
  <si>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</si>
  <si>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</si>
  <si>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</si>
  <si>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</si>
  <si>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</si>
  <si>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</si>
  <si>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</si>
  <si>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</si>
  <si>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</si>
  <si>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</si>
  <si>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</si>
  <si>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</si>
  <si>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</si>
  <si>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</si>
  <si>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</si>
  <si>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</si>
  <si>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</si>
  <si>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</si>
  <si>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</si>
  <si>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</si>
  <si>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</si>
  <si>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</si>
  <si>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</si>
  <si>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</si>
  <si>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</si>
  <si>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</si>
  <si>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</si>
  <si>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</si>
  <si>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</si>
  <si>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</si>
  <si>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</si>
  <si>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</si>
  <si>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</si>
  <si>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</si>
  <si>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</si>
  <si>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</si>
  <si>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</si>
  <si>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</si>
  <si>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</si>
  <si>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</si>
  <si>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</si>
  <si>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</si>
  <si>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</si>
  <si>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</si>
  <si>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</si>
  <si>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</si>
  <si>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</si>
  <si>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</si>
  <si>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</si>
  <si>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</si>
  <si>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</si>
  <si>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</si>
  <si>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</si>
  <si>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</si>
  <si>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</si>
  <si>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</si>
  <si>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</si>
  <si>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</si>
  <si>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</si>
  <si>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</si>
  <si>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</si>
  <si>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</si>
  <si>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>Исполнено за 9 месяцев 2023 года (руб.)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</si>
  <si>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</si>
  <si>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</si>
  <si>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</si>
  <si>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</si>
  <si>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</si>
  <si>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</si>
  <si>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</si>
  <si>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</si>
  <si>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</si>
  <si>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</si>
  <si>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</si>
  <si>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</si>
  <si>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</si>
  <si>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</si>
  <si>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</si>
  <si>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</si>
  <si>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</si>
  <si>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</si>
  <si>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9 месяцев 2024 года (руб.)</t>
  </si>
  <si>
    <t>Рост (снижение) 2024 года к 2023 году (по состоянию на 1 октября)</t>
  </si>
  <si>
    <t>Аналитические данные о расходах бюджета Заволжского муниципального района по разделам и подразделам классификации расходов  за 9 месяцев 2024 года в сравнении с соответствующим периодом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</si>
</sst>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O49" sqref="O49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89</v>
      </c>
      <c r="I4" s="26"/>
      <c r="J4" s="26"/>
      <c r="K4" s="26"/>
      <c r="L4" s="26"/>
      <c r="M4" s="26"/>
      <c r="N4" s="26"/>
      <c r="O4" s="42" t="s">
        <v>108</v>
      </c>
      <c r="P4" s="43" t="s">
        <v>109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1083486468.8600001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820054015.56999993</v>
      </c>
      <c r="P7" s="34">
        <f>O7/H7*100</f>
        <v>75.686595000381232</v>
      </c>
      <c r="Q7" s="31">
        <f>O7-H7</f>
        <v>-263432453.2900002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42680376.090000004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57646137.82</v>
      </c>
      <c r="P9" s="34">
        <f>O9/H9*100</f>
        <v>135.06473724233763</v>
      </c>
      <c r="Q9" s="31">
        <f t="shared" ref="Q9:Q47" si="2">O9-H9</f>
        <v>14965761.729999997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1571142.36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3136830.36</v>
      </c>
      <c r="P10" s="36">
        <f t="shared" ref="P10:P47" si="3">O10/H10*100</f>
        <v>199.6528411340141</v>
      </c>
      <c r="Q10" s="30">
        <f t="shared" si="2"/>
        <v>1565687.9999999998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20921133.09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29875378.170000002</v>
      </c>
      <c r="P11" s="36">
        <f t="shared" si="3"/>
        <v>142.80000056153747</v>
      </c>
      <c r="Q11" s="30">
        <f t="shared" si="2"/>
        <v>8954245.0800000019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4117431.83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5724657.1900000004</v>
      </c>
      <c r="P12" s="36">
        <f t="shared" si="3"/>
        <v>139.0346562216186</v>
      </c>
      <c r="Q12" s="30">
        <f t="shared" si="2"/>
        <v>1607225.3600000003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16070668.810000001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18909272.100000001</v>
      </c>
      <c r="P14" s="36">
        <f t="shared" si="3"/>
        <v>117.66325548463593</v>
      </c>
      <c r="Q14" s="30">
        <f t="shared" si="2"/>
        <v>2838603.290000001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ref="H15" si="4">H16+H17</f>
        <v>2040606</v>
      </c>
      <c r="I15" s="16">
        <f t="shared" ref="I15:O15" si="5">I16+I17</f>
        <v>0</v>
      </c>
      <c r="J15" s="16">
        <f t="shared" si="5"/>
        <v>0</v>
      </c>
      <c r="K15" s="16">
        <f t="shared" si="5"/>
        <v>0</v>
      </c>
      <c r="L15" s="16">
        <f t="shared" si="5"/>
        <v>0</v>
      </c>
      <c r="M15" s="16">
        <f t="shared" si="5"/>
        <v>0</v>
      </c>
      <c r="N15" s="16">
        <f t="shared" si="5"/>
        <v>0</v>
      </c>
      <c r="O15" s="16">
        <f t="shared" si="5"/>
        <v>1568173.55</v>
      </c>
      <c r="P15" s="34">
        <f t="shared" si="3"/>
        <v>76.848423948572147</v>
      </c>
      <c r="Q15" s="31">
        <f t="shared" si="2"/>
        <v>-472432.44999999995</v>
      </c>
    </row>
    <row r="16" spans="1:19" ht="45.75" customHeight="1" x14ac:dyDescent="0.25">
      <c r="A16" s="37" t="s">
        <v>92</v>
      </c>
      <c r="B16" s="22" t="s">
        <v>90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2040606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1482700</v>
      </c>
      <c r="P16" s="36">
        <f t="shared" si="3"/>
        <v>72.659788317784034</v>
      </c>
      <c r="Q16" s="30">
        <f t="shared" si="2"/>
        <v>-557906</v>
      </c>
    </row>
    <row r="17" spans="1:19" ht="46.5" customHeight="1" x14ac:dyDescent="0.25">
      <c r="A17" s="37" t="s">
        <v>93</v>
      </c>
      <c r="B17" s="22" t="s">
        <v>91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85473.55</v>
      </c>
      <c r="P17" s="36" t="e">
        <f t="shared" si="3"/>
        <v>#DIV/0!</v>
      </c>
      <c r="Q17" s="30">
        <f t="shared" si="2"/>
        <v>85473.55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19506284.440000001</v>
      </c>
      <c r="I18" s="16">
        <f t="shared" ref="I18:O18" si="6">I20+I21+I22</f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6">
        <f t="shared" si="6"/>
        <v>0</v>
      </c>
      <c r="O18" s="16">
        <f t="shared" si="6"/>
        <v>34528756.090000004</v>
      </c>
      <c r="P18" s="34">
        <f t="shared" si="3"/>
        <v>177.01349632323931</v>
      </c>
      <c r="Q18" s="31">
        <f t="shared" si="2"/>
        <v>15022471.650000002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19506284.440000001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34528756.090000004</v>
      </c>
      <c r="P22" s="36">
        <f t="shared" si="3"/>
        <v>177.01349632323931</v>
      </c>
      <c r="Q22" s="30">
        <f t="shared" si="2"/>
        <v>15022471.650000002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14169603.449999999</v>
      </c>
      <c r="I23" s="16">
        <f t="shared" ref="I23:O23" si="7">I24+I25+I26+I27</f>
        <v>0</v>
      </c>
      <c r="J23" s="16">
        <f t="shared" si="7"/>
        <v>0</v>
      </c>
      <c r="K23" s="16">
        <f t="shared" si="7"/>
        <v>0</v>
      </c>
      <c r="L23" s="16">
        <f t="shared" si="7"/>
        <v>0</v>
      </c>
      <c r="M23" s="16">
        <f t="shared" si="7"/>
        <v>0</v>
      </c>
      <c r="N23" s="16">
        <f t="shared" si="7"/>
        <v>0</v>
      </c>
      <c r="O23" s="16">
        <f t="shared" si="7"/>
        <v>43771761.810000002</v>
      </c>
      <c r="P23" s="34">
        <f t="shared" si="3"/>
        <v>308.91310377496842</v>
      </c>
      <c r="Q23" s="31">
        <f t="shared" si="2"/>
        <v>29602158.360000003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1872320.6</v>
      </c>
      <c r="I24" s="24"/>
      <c r="J24" s="23"/>
      <c r="K24" s="23"/>
      <c r="L24" s="23"/>
      <c r="M24" s="23"/>
      <c r="N24" s="23"/>
      <c r="O24" s="23">
        <v>9354593.0800000001</v>
      </c>
      <c r="P24" s="36">
        <f t="shared" si="3"/>
        <v>499.62560258109636</v>
      </c>
      <c r="Q24" s="30">
        <f t="shared" si="2"/>
        <v>7482272.4800000004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6967319.5199999996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18585174.780000001</v>
      </c>
      <c r="P25" s="36">
        <f t="shared" si="3"/>
        <v>266.74784652333557</v>
      </c>
      <c r="Q25" s="30">
        <f t="shared" si="2"/>
        <v>11617855.260000002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450832.74</v>
      </c>
      <c r="I26" s="24"/>
      <c r="J26" s="23"/>
      <c r="K26" s="23"/>
      <c r="L26" s="23"/>
      <c r="M26" s="23"/>
      <c r="N26" s="23"/>
      <c r="O26" s="23">
        <v>13534248.6</v>
      </c>
      <c r="P26" s="36">
        <f t="shared" si="3"/>
        <v>3002.0553964204109</v>
      </c>
      <c r="Q26" s="30">
        <f t="shared" si="2"/>
        <v>13083415.859999999</v>
      </c>
    </row>
    <row r="27" spans="1:19" ht="33" x14ac:dyDescent="0.25">
      <c r="A27" s="37" t="s">
        <v>95</v>
      </c>
      <c r="B27" s="22" t="s">
        <v>94</v>
      </c>
      <c r="C27" s="23"/>
      <c r="D27" s="23"/>
      <c r="E27" s="23"/>
      <c r="F27" s="23"/>
      <c r="G27" s="23"/>
      <c r="H27" s="23">
        <v>4879130.59</v>
      </c>
      <c r="I27" s="24"/>
      <c r="J27" s="23"/>
      <c r="K27" s="23"/>
      <c r="L27" s="23"/>
      <c r="M27" s="23"/>
      <c r="N27" s="23"/>
      <c r="O27" s="23">
        <v>2297745.35</v>
      </c>
      <c r="P27" s="36">
        <f t="shared" si="3"/>
        <v>47.093335741194011</v>
      </c>
      <c r="Q27" s="30">
        <f t="shared" si="2"/>
        <v>-2581385.2399999998</v>
      </c>
    </row>
    <row r="28" spans="1:19" ht="16.5" x14ac:dyDescent="0.25">
      <c r="A28" s="38" t="s">
        <v>105</v>
      </c>
      <c r="B28" s="20" t="s">
        <v>102</v>
      </c>
      <c r="C28" s="23"/>
      <c r="D28" s="23"/>
      <c r="E28" s="23"/>
      <c r="F28" s="23"/>
      <c r="G28" s="23"/>
      <c r="H28" s="16">
        <f>H29+H30</f>
        <v>643460500.74000001</v>
      </c>
      <c r="I28" s="16">
        <f t="shared" ref="I28:O28" si="8">I29+I30</f>
        <v>0</v>
      </c>
      <c r="J28" s="16">
        <f t="shared" si="8"/>
        <v>0</v>
      </c>
      <c r="K28" s="16">
        <f t="shared" si="8"/>
        <v>0</v>
      </c>
      <c r="L28" s="16">
        <f t="shared" si="8"/>
        <v>0</v>
      </c>
      <c r="M28" s="16">
        <f t="shared" si="8"/>
        <v>0</v>
      </c>
      <c r="N28" s="16">
        <f t="shared" si="8"/>
        <v>0</v>
      </c>
      <c r="O28" s="16">
        <f t="shared" si="8"/>
        <v>470653021</v>
      </c>
      <c r="P28" s="34">
        <f t="shared" si="3"/>
        <v>73.144042324079578</v>
      </c>
      <c r="Q28" s="31">
        <f t="shared" si="2"/>
        <v>-172807479.74000001</v>
      </c>
    </row>
    <row r="29" spans="1:19" ht="23.25" customHeight="1" x14ac:dyDescent="0.25">
      <c r="A29" s="37" t="s">
        <v>106</v>
      </c>
      <c r="B29" s="22" t="s">
        <v>103</v>
      </c>
      <c r="C29" s="23"/>
      <c r="D29" s="23"/>
      <c r="E29" s="23"/>
      <c r="F29" s="23"/>
      <c r="G29" s="23"/>
      <c r="H29" s="23">
        <v>14690</v>
      </c>
      <c r="I29" s="24"/>
      <c r="J29" s="23"/>
      <c r="K29" s="23"/>
      <c r="L29" s="23"/>
      <c r="M29" s="23"/>
      <c r="N29" s="23"/>
      <c r="O29" s="23">
        <v>565917</v>
      </c>
      <c r="P29" s="36">
        <f t="shared" si="3"/>
        <v>3852.3961878829132</v>
      </c>
      <c r="Q29" s="30">
        <f t="shared" si="2"/>
        <v>551227</v>
      </c>
    </row>
    <row r="30" spans="1:19" ht="33" x14ac:dyDescent="0.25">
      <c r="A30" s="37" t="s">
        <v>107</v>
      </c>
      <c r="B30" s="22" t="s">
        <v>104</v>
      </c>
      <c r="C30" s="23"/>
      <c r="D30" s="23"/>
      <c r="E30" s="23"/>
      <c r="F30" s="23"/>
      <c r="G30" s="23"/>
      <c r="H30" s="23">
        <v>643445810.74000001</v>
      </c>
      <c r="I30" s="24"/>
      <c r="J30" s="23"/>
      <c r="K30" s="23"/>
      <c r="L30" s="23"/>
      <c r="M30" s="23"/>
      <c r="N30" s="23"/>
      <c r="O30" s="23">
        <v>470087104</v>
      </c>
      <c r="P30" s="36">
        <f t="shared" si="3"/>
        <v>73.057761221472958</v>
      </c>
      <c r="Q30" s="30">
        <f t="shared" si="2"/>
        <v>-173358706.74000001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346814968.22000003</v>
      </c>
      <c r="I31" s="16">
        <f t="shared" ref="I31:O31" si="9">I32+I33+I34+I35+I36+I37</f>
        <v>0</v>
      </c>
      <c r="J31" s="16">
        <f t="shared" si="9"/>
        <v>0</v>
      </c>
      <c r="K31" s="16">
        <f t="shared" si="9"/>
        <v>0</v>
      </c>
      <c r="L31" s="16">
        <f t="shared" si="9"/>
        <v>0</v>
      </c>
      <c r="M31" s="16">
        <f t="shared" si="9"/>
        <v>0</v>
      </c>
      <c r="N31" s="16">
        <f t="shared" si="9"/>
        <v>0</v>
      </c>
      <c r="O31" s="16">
        <f t="shared" si="9"/>
        <v>192301443.41999999</v>
      </c>
      <c r="P31" s="34">
        <f t="shared" si="3"/>
        <v>55.447850018403678</v>
      </c>
      <c r="Q31" s="31">
        <f t="shared" si="2"/>
        <v>-154513524.80000004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64234471.079999998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65671006.409999996</v>
      </c>
      <c r="P32" s="36">
        <f t="shared" si="3"/>
        <v>102.23639317931159</v>
      </c>
      <c r="Q32" s="30">
        <f t="shared" si="2"/>
        <v>1436535.3299999982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260194960.91999999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98627127.939999998</v>
      </c>
      <c r="P33" s="36">
        <f t="shared" si="3"/>
        <v>37.905087627859203</v>
      </c>
      <c r="Q33" s="30">
        <f t="shared" si="2"/>
        <v>-161567832.97999999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13749396.609999999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17162752</v>
      </c>
      <c r="P34" s="36">
        <f t="shared" si="3"/>
        <v>124.82549225118325</v>
      </c>
      <c r="Q34" s="30">
        <f t="shared" si="2"/>
        <v>3413355.3900000006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8800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4500</v>
      </c>
      <c r="P35" s="36">
        <f t="shared" si="3"/>
        <v>51.136363636363633</v>
      </c>
      <c r="Q35" s="30">
        <f t="shared" si="2"/>
        <v>-4300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1600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99400</v>
      </c>
      <c r="P36" s="36">
        <f t="shared" si="3"/>
        <v>6212.5</v>
      </c>
      <c r="Q36" s="30">
        <f t="shared" si="2"/>
        <v>97800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8625739.6099999994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10736657.07</v>
      </c>
      <c r="P37" s="36">
        <f t="shared" si="3"/>
        <v>124.47230678691912</v>
      </c>
      <c r="Q37" s="30">
        <f t="shared" si="2"/>
        <v>2110917.4600000009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3957006</v>
      </c>
      <c r="I38" s="16">
        <f t="shared" ref="I38:O38" si="10">I39</f>
        <v>0</v>
      </c>
      <c r="J38" s="16">
        <f t="shared" si="10"/>
        <v>0</v>
      </c>
      <c r="K38" s="16">
        <f t="shared" si="10"/>
        <v>0</v>
      </c>
      <c r="L38" s="16">
        <f t="shared" si="10"/>
        <v>0</v>
      </c>
      <c r="M38" s="16">
        <f t="shared" si="10"/>
        <v>0</v>
      </c>
      <c r="N38" s="16">
        <f t="shared" si="10"/>
        <v>0</v>
      </c>
      <c r="O38" s="16">
        <f t="shared" si="10"/>
        <v>3780329.03</v>
      </c>
      <c r="P38" s="34">
        <f t="shared" si="3"/>
        <v>95.535084606897229</v>
      </c>
      <c r="Q38" s="31">
        <f t="shared" si="2"/>
        <v>-176676.9700000002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3957006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3780329.03</v>
      </c>
      <c r="P39" s="36">
        <f t="shared" si="3"/>
        <v>95.535084606897229</v>
      </c>
      <c r="Q39" s="30">
        <f t="shared" si="2"/>
        <v>-176676.9700000002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3608287.94</v>
      </c>
      <c r="I40" s="16">
        <f t="shared" ref="I40:O40" si="11">I41+I42+I43+I44</f>
        <v>0</v>
      </c>
      <c r="J40" s="16">
        <f t="shared" si="11"/>
        <v>0</v>
      </c>
      <c r="K40" s="16">
        <f t="shared" si="11"/>
        <v>0</v>
      </c>
      <c r="L40" s="16">
        <f t="shared" si="11"/>
        <v>0</v>
      </c>
      <c r="M40" s="16">
        <f t="shared" si="11"/>
        <v>0</v>
      </c>
      <c r="N40" s="16">
        <f t="shared" si="11"/>
        <v>0</v>
      </c>
      <c r="O40" s="16">
        <f t="shared" si="11"/>
        <v>7471349.8499999996</v>
      </c>
      <c r="P40" s="34">
        <f t="shared" si="3"/>
        <v>207.06079931082218</v>
      </c>
      <c r="Q40" s="31">
        <f t="shared" si="2"/>
        <v>3863061.9099999997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1625469.7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2552520.2599999998</v>
      </c>
      <c r="P41" s="36">
        <f t="shared" si="3"/>
        <v>157.03278012503091</v>
      </c>
      <c r="Q41" s="30">
        <f t="shared" si="2"/>
        <v>927050.55999999982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38500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561482.5</v>
      </c>
      <c r="P42" s="36">
        <v>0</v>
      </c>
      <c r="Q42" s="30">
        <f t="shared" si="2"/>
        <v>522982.5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1838478.24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2353747.09</v>
      </c>
      <c r="P43" s="36">
        <f t="shared" si="3"/>
        <v>128.02692133032804</v>
      </c>
      <c r="Q43" s="30">
        <f t="shared" si="2"/>
        <v>515268.84999999986</v>
      </c>
    </row>
    <row r="44" spans="1:19" ht="33" x14ac:dyDescent="0.25">
      <c r="A44" s="37" t="s">
        <v>97</v>
      </c>
      <c r="B44" s="22" t="s">
        <v>96</v>
      </c>
      <c r="C44" s="23"/>
      <c r="D44" s="23"/>
      <c r="E44" s="23"/>
      <c r="F44" s="23"/>
      <c r="G44" s="23"/>
      <c r="H44" s="23">
        <v>105840</v>
      </c>
      <c r="I44" s="24"/>
      <c r="J44" s="23"/>
      <c r="K44" s="23"/>
      <c r="L44" s="23"/>
      <c r="M44" s="23"/>
      <c r="N44" s="23"/>
      <c r="O44" s="23">
        <v>2003600</v>
      </c>
      <c r="P44" s="36">
        <f t="shared" si="3"/>
        <v>1893.0461073318218</v>
      </c>
      <c r="Q44" s="30">
        <f t="shared" si="2"/>
        <v>1897760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7248835.9799999995</v>
      </c>
      <c r="I45" s="16">
        <f t="shared" ref="I45:O45" si="12">I46+I47</f>
        <v>0</v>
      </c>
      <c r="J45" s="16">
        <f t="shared" si="12"/>
        <v>0</v>
      </c>
      <c r="K45" s="16">
        <f t="shared" si="12"/>
        <v>0</v>
      </c>
      <c r="L45" s="16">
        <f t="shared" si="12"/>
        <v>0</v>
      </c>
      <c r="M45" s="16">
        <f t="shared" si="12"/>
        <v>0</v>
      </c>
      <c r="N45" s="16">
        <f t="shared" si="12"/>
        <v>0</v>
      </c>
      <c r="O45" s="16">
        <f t="shared" si="12"/>
        <v>8333043</v>
      </c>
      <c r="P45" s="34">
        <f t="shared" si="3"/>
        <v>114.95698099655445</v>
      </c>
      <c r="Q45" s="31">
        <f t="shared" si="2"/>
        <v>1084207.0200000005</v>
      </c>
    </row>
    <row r="46" spans="1:19" ht="16.5" x14ac:dyDescent="0.25">
      <c r="A46" s="21" t="s">
        <v>98</v>
      </c>
      <c r="B46" s="22" t="s">
        <v>101</v>
      </c>
      <c r="C46" s="16"/>
      <c r="D46" s="16"/>
      <c r="E46" s="16"/>
      <c r="F46" s="16"/>
      <c r="G46" s="16"/>
      <c r="H46" s="23">
        <v>287836.89</v>
      </c>
      <c r="I46" s="24"/>
      <c r="J46" s="23"/>
      <c r="K46" s="23"/>
      <c r="L46" s="23"/>
      <c r="M46" s="23"/>
      <c r="N46" s="23"/>
      <c r="O46" s="23">
        <v>662501.57999999996</v>
      </c>
      <c r="P46" s="36">
        <f t="shared" si="3"/>
        <v>230.16562609469545</v>
      </c>
      <c r="Q46" s="30">
        <f t="shared" si="2"/>
        <v>374664.68999999994</v>
      </c>
    </row>
    <row r="47" spans="1:19" ht="16.5" x14ac:dyDescent="0.25">
      <c r="A47" s="21" t="s">
        <v>99</v>
      </c>
      <c r="B47" s="22" t="s">
        <v>100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6960999.0899999999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7670541.4199999999</v>
      </c>
      <c r="P47" s="36">
        <f t="shared" si="3"/>
        <v>110.193110512244</v>
      </c>
      <c r="Q47" s="30">
        <f t="shared" si="2"/>
        <v>709542.33000000007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2024-10-22T05:55:56Z</cp:lastPrinted>
  <dcterms:created xsi:type="dcterms:W3CDTF">2017-04-11T06:11:50Z</dcterms:created>
  <dcterms:modified xsi:type="dcterms:W3CDTF">2024-10-22T05:56:14Z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