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145"/>
  </bookViews>
  <sheets>
    <sheet name="Расходы" sheetId="3" r:id="rId1"/>
  </sheets>
  <definedNames>
    <definedName name="_xlnm.Print_Titles" localSheetId="0">Расходы!$1:$6</definedName>
  </definedNames>
  <calcPr calcId="145621"/>
</workbook>
</file>

<file path=xl/calcChain.xml><?xml version="1.0" encoding="utf-8"?>
<calcChain xmlns="http://schemas.openxmlformats.org/spreadsheetml/2006/main">
  <c r="H23" i="3" l="1"/>
  <c r="O23" i="3"/>
  <c r="I39" i="3" l="1"/>
  <c r="J39" i="3"/>
  <c r="K39" i="3"/>
  <c r="L39" i="3"/>
  <c r="M39" i="3"/>
  <c r="N39" i="3"/>
  <c r="O39" i="3"/>
  <c r="I23" i="3"/>
  <c r="J23" i="3"/>
  <c r="K23" i="3"/>
  <c r="L23" i="3"/>
  <c r="M23" i="3"/>
  <c r="N23" i="3"/>
  <c r="I44" i="3"/>
  <c r="J44" i="3"/>
  <c r="K44" i="3"/>
  <c r="L44" i="3"/>
  <c r="M44" i="3"/>
  <c r="N44" i="3"/>
  <c r="O44" i="3"/>
  <c r="P26" i="3" l="1"/>
  <c r="P28" i="3"/>
  <c r="P29" i="3"/>
  <c r="Q28" i="3"/>
  <c r="Q29" i="3"/>
  <c r="I27" i="3"/>
  <c r="J27" i="3"/>
  <c r="K27" i="3"/>
  <c r="L27" i="3"/>
  <c r="M27" i="3"/>
  <c r="N27" i="3"/>
  <c r="O27" i="3"/>
  <c r="H27" i="3"/>
  <c r="Q43" i="3"/>
  <c r="P43" i="3"/>
  <c r="Q45" i="3"/>
  <c r="P45" i="3"/>
  <c r="H44" i="3"/>
  <c r="H39" i="3"/>
  <c r="I30" i="3"/>
  <c r="J30" i="3"/>
  <c r="K30" i="3"/>
  <c r="L30" i="3"/>
  <c r="M30" i="3"/>
  <c r="N30" i="3"/>
  <c r="O30" i="3"/>
  <c r="I37" i="3"/>
  <c r="J37" i="3"/>
  <c r="K37" i="3"/>
  <c r="L37" i="3"/>
  <c r="M37" i="3"/>
  <c r="N37" i="3"/>
  <c r="O37" i="3"/>
  <c r="H37" i="3"/>
  <c r="H30" i="3"/>
  <c r="I18" i="3"/>
  <c r="J18" i="3"/>
  <c r="K18" i="3"/>
  <c r="L18" i="3"/>
  <c r="M18" i="3"/>
  <c r="N18" i="3"/>
  <c r="O18" i="3"/>
  <c r="I9" i="3"/>
  <c r="J9" i="3"/>
  <c r="J7" i="3" s="1"/>
  <c r="K9" i="3"/>
  <c r="L9" i="3"/>
  <c r="L7" i="3" s="1"/>
  <c r="M9" i="3"/>
  <c r="N9" i="3"/>
  <c r="N7" i="3" s="1"/>
  <c r="O9" i="3"/>
  <c r="I15" i="3"/>
  <c r="J15" i="3"/>
  <c r="K15" i="3"/>
  <c r="L15" i="3"/>
  <c r="M15" i="3"/>
  <c r="N15" i="3"/>
  <c r="O15" i="3"/>
  <c r="H18" i="3"/>
  <c r="Q17" i="3"/>
  <c r="P17" i="3"/>
  <c r="H15" i="3"/>
  <c r="H9" i="3"/>
  <c r="I7" i="3" l="1"/>
  <c r="M7" i="3"/>
  <c r="K7" i="3"/>
  <c r="P27" i="3"/>
  <c r="O7" i="3"/>
  <c r="H7" i="3"/>
  <c r="Q27" i="3"/>
  <c r="Q10" i="3"/>
  <c r="Q11" i="3"/>
  <c r="Q12" i="3"/>
  <c r="Q13" i="3"/>
  <c r="Q14" i="3"/>
  <c r="Q15" i="3"/>
  <c r="Q16" i="3"/>
  <c r="Q18" i="3"/>
  <c r="Q19" i="3"/>
  <c r="Q20" i="3"/>
  <c r="Q21" i="3"/>
  <c r="Q22" i="3"/>
  <c r="Q23" i="3"/>
  <c r="Q24" i="3"/>
  <c r="Q25" i="3"/>
  <c r="Q26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4" i="3"/>
  <c r="Q46" i="3"/>
  <c r="P10" i="3"/>
  <c r="P11" i="3"/>
  <c r="P12" i="3"/>
  <c r="P13" i="3"/>
  <c r="P14" i="3"/>
  <c r="P15" i="3"/>
  <c r="P16" i="3"/>
  <c r="P18" i="3"/>
  <c r="P21" i="3"/>
  <c r="P22" i="3"/>
  <c r="P23" i="3"/>
  <c r="P24" i="3"/>
  <c r="P25" i="3"/>
  <c r="P30" i="3"/>
  <c r="P31" i="3"/>
  <c r="P32" i="3"/>
  <c r="P33" i="3"/>
  <c r="P34" i="3"/>
  <c r="P35" i="3"/>
  <c r="P36" i="3"/>
  <c r="P37" i="3"/>
  <c r="P38" i="3"/>
  <c r="P39" i="3"/>
  <c r="P40" i="3"/>
  <c r="P42" i="3"/>
  <c r="P44" i="3"/>
  <c r="P46" i="3"/>
  <c r="Q9" i="3" l="1"/>
  <c r="P9" i="3" l="1"/>
  <c r="P7" i="3" l="1"/>
  <c r="Q7" i="3"/>
</calcChain>
</file>

<file path=xl/sharedStrings.xml><?xml version="1.0" encoding="utf-8"?>
<sst xmlns="http://schemas.openxmlformats.org/spreadsheetml/2006/main" count="126" uniqueCount="109">
  <si>
    <t>Наименование 
показателя</t>
  </si>
  <si>
    <t>бюджет субъекта Российской Федерации</t>
  </si>
  <si>
    <t>бюджеты внутри- 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</si>
  <si>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</si>
  <si>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внутри- городским делением</t>
  </si>
  <si>
    <t xml:space="preserve">бюджеты внутри- городских районов </t>
  </si>
  <si>
    <t>бюджет территориаль- ного государ- 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</si>
  <si>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</si>
  <si>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</si>
  <si>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</si>
  <si>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</si>
  <si>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</si>
  <si>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</si>
  <si>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</si>
  <si>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</si>
  <si>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</si>
  <si>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12</t>
  </si>
  <si>
    <t>16</t>
  </si>
  <si>
    <t>21</t>
  </si>
  <si>
    <t>22</t>
  </si>
  <si>
    <t>23</t>
  </si>
  <si>
    <t>24</t>
  </si>
  <si>
    <t>25</t>
  </si>
  <si>
    <t>х</t>
  </si>
  <si>
    <t xml:space="preserve">в том числе: </t>
  </si>
  <si>
    <t/>
  </si>
  <si>
    <t>""</t>
  </si>
  <si>
    <t>Расходы бюджета - ИТОГО</t>
  </si>
  <si>
    <t xml:space="preserve"> 000 0100 0000000000 000</t>
  </si>
  <si>
    <t xml:space="preserve"> 000 0102 0000000000 000</t>
  </si>
  <si>
    <t xml:space="preserve"> 000 0104 0000000000 000</t>
  </si>
  <si>
    <t xml:space="preserve"> 000 0106 0000000000 000</t>
  </si>
  <si>
    <t xml:space="preserve"> 000 0111 0000000000 000</t>
  </si>
  <si>
    <t xml:space="preserve"> 000 0113 0000000000 000</t>
  </si>
  <si>
    <t xml:space="preserve"> 000 0300 0000000000 000</t>
  </si>
  <si>
    <t xml:space="preserve"> 000 0400 0000000000 000</t>
  </si>
  <si>
    <t xml:space="preserve"> 000 0405 0000000000 000</t>
  </si>
  <si>
    <t xml:space="preserve"> 000 0408 0000000000 000</t>
  </si>
  <si>
    <t xml:space="preserve"> 000 0409 0000000000 000</t>
  </si>
  <si>
    <t xml:space="preserve"> 000 0500 0000000000 000</t>
  </si>
  <si>
    <t xml:space="preserve"> 000 0502 0000000000 000</t>
  </si>
  <si>
    <t xml:space="preserve"> 000 0700 0000000000 000</t>
  </si>
  <si>
    <t xml:space="preserve"> 000 0701 0000000000 000</t>
  </si>
  <si>
    <t xml:space="preserve"> 000 0702 0000000000 000</t>
  </si>
  <si>
    <t xml:space="preserve"> 000 0703 0000000000 000</t>
  </si>
  <si>
    <t xml:space="preserve"> 000 0705 0000000000 000</t>
  </si>
  <si>
    <t xml:space="preserve"> 000 0707 0000000000 000</t>
  </si>
  <si>
    <t xml:space="preserve"> 000 0709 0000000000 000</t>
  </si>
  <si>
    <t xml:space="preserve"> 000 0800 0000000000 000</t>
  </si>
  <si>
    <t xml:space="preserve"> 000 0801 0000000000 000</t>
  </si>
  <si>
    <t xml:space="preserve"> 000 1000 0000000000 000</t>
  </si>
  <si>
    <t xml:space="preserve"> 000 1001 0000000000 000</t>
  </si>
  <si>
    <t xml:space="preserve"> 000 1003 0000000000 000</t>
  </si>
  <si>
    <t xml:space="preserve"> 000 1004 0000000000 000</t>
  </si>
  <si>
    <t xml:space="preserve"> 000 1100 0000000000 000</t>
  </si>
  <si>
    <t>Код классификации расходов бюджетов Российской Федерации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</si>
  <si>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</si>
  <si>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</si>
  <si>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</si>
  <si>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</si>
  <si>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</si>
  <si>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</si>
  <si>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</si>
  <si>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</si>
  <si>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</si>
  <si>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</si>
  <si>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</si>
  <si>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ЖИЛИЩНО-КОММУНАЛЬНОЕ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</si>
  <si>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</si>
  <si>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</si>
  <si>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</si>
  <si>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</si>
  <si>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</si>
  <si>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</si>
  <si>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</si>
  <si>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</si>
  <si>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</si>
  <si>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</si>
  <si>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</si>
  <si>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</si>
  <si>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</si>
  <si>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в % (гр.4/гр.3*100)</t>
  </si>
  <si>
    <t>в руб. (гр.4-гр.3)</t>
  </si>
  <si>
    <t>Жилищное хозяйство</t>
  </si>
  <si>
    <t>000 0501 0000000000 000</t>
  </si>
  <si>
    <t>Допонительное образование детей</t>
  </si>
  <si>
    <t xml:space="preserve">Молодежная политика </t>
  </si>
  <si>
    <t>Благоустройство</t>
  </si>
  <si>
    <t>000 0503 0000000000 000</t>
  </si>
  <si>
    <t xml:space="preserve"> 000 0310 0000000000 000</t>
  </si>
  <si>
    <t xml:space="preserve"> 000 0314 0000000000 000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</si>
  <si>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</si>
  <si>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прправоохранительной деятельности</t>
  </si>
  <si>
    <t xml:space="preserve"> 000 1006 0000000000 000</t>
  </si>
  <si>
    <t>Другие вопросы в области социальной политики</t>
  </si>
  <si>
    <t>Физическая культура</t>
  </si>
  <si>
    <t>Спорт высших достижений</t>
  </si>
  <si>
    <t xml:space="preserve"> 000 1103 0000000000 000</t>
  </si>
  <si>
    <t xml:space="preserve"> 000 1101 0000000000 000</t>
  </si>
  <si>
    <t xml:space="preserve"> 000 0600 0000000000 000</t>
  </si>
  <si>
    <t>000 0602 0000000000 000</t>
  </si>
  <si>
    <t>000 0603 0000000000 000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</si>
  <si>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</si>
  <si>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</si>
  <si>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</si>
  <si>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Аналитические данные о расходах бюджета Заволжского муниципального района по разделам и подразделам классификации расходов  за 1 полугодие 2025 года в сравнении с соответствующим периодом 2024 года</t>
  </si>
  <si>
    <t>Исполнено за 1 полугодие 2025 года (руб.)</t>
  </si>
  <si>
    <t>Рост (снижение) 2025 года к 2024 году (по состоянию на 1 июля)</t>
  </si>
  <si>
    <t>Исполнено за 1 полугодие 2024 года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</si>
</sst>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1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0">
    <xf numFmtId="0" fontId="0" fillId="0" borderId="0"/>
    <xf numFmtId="0" fontId="1" fillId="0" borderId="1"/>
    <xf numFmtId="0" fontId="2" fillId="0" borderId="1">
      <alignment horizontal="center" wrapText="1"/>
    </xf>
    <xf numFmtId="0" fontId="2" fillId="0" borderId="1">
      <alignment horizontal="center" wrapText="1"/>
    </xf>
    <xf numFmtId="0" fontId="3" fillId="0" borderId="6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13"/>
    <xf numFmtId="0" fontId="6" fillId="0" borderId="2">
      <alignment horizontal="center"/>
    </xf>
    <xf numFmtId="0" fontId="4" fillId="0" borderId="14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15">
      <alignment horizontal="right"/>
    </xf>
    <xf numFmtId="49" fontId="4" fillId="0" borderId="3">
      <alignment horizontal="center"/>
    </xf>
    <xf numFmtId="0" fontId="4" fillId="0" borderId="16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15">
      <alignment horizontal="right"/>
    </xf>
    <xf numFmtId="164" fontId="6" fillId="0" borderId="4">
      <alignment horizontal="center"/>
    </xf>
    <xf numFmtId="49" fontId="6" fillId="0" borderId="1"/>
    <xf numFmtId="0" fontId="6" fillId="0" borderId="1">
      <alignment horizontal="right"/>
    </xf>
    <xf numFmtId="0" fontId="6" fillId="0" borderId="5">
      <alignment horizontal="center"/>
    </xf>
    <xf numFmtId="0" fontId="6" fillId="0" borderId="6">
      <alignment wrapText="1"/>
    </xf>
    <xf numFmtId="49" fontId="6" fillId="0" borderId="7">
      <alignment horizontal="center"/>
    </xf>
    <xf numFmtId="0" fontId="6" fillId="0" borderId="8">
      <alignment wrapText="1"/>
    </xf>
    <xf numFmtId="49" fontId="6" fillId="0" borderId="4">
      <alignment horizontal="center"/>
    </xf>
    <xf numFmtId="0" fontId="6" fillId="0" borderId="12">
      <alignment horizontal="left"/>
    </xf>
    <xf numFmtId="49" fontId="6" fillId="0" borderId="12"/>
    <xf numFmtId="0" fontId="6" fillId="0" borderId="4">
      <alignment horizontal="center"/>
    </xf>
    <xf numFmtId="49" fontId="6" fillId="0" borderId="9">
      <alignment horizontal="center"/>
    </xf>
    <xf numFmtId="0" fontId="9" fillId="0" borderId="1"/>
    <xf numFmtId="0" fontId="9" fillId="0" borderId="17"/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2">
      <alignment horizontal="center" vertical="center" wrapText="1"/>
    </xf>
    <xf numFmtId="0" fontId="6" fillId="0" borderId="18">
      <alignment horizontal="left" wrapText="1"/>
    </xf>
    <xf numFmtId="49" fontId="6" fillId="0" borderId="19">
      <alignment horizontal="center" wrapText="1"/>
    </xf>
    <xf numFmtId="49" fontId="6" fillId="0" borderId="20">
      <alignment horizontal="center"/>
    </xf>
    <xf numFmtId="4" fontId="6" fillId="0" borderId="10">
      <alignment horizontal="right"/>
    </xf>
    <xf numFmtId="4" fontId="6" fillId="0" borderId="21">
      <alignment horizontal="right"/>
    </xf>
    <xf numFmtId="0" fontId="6" fillId="0" borderId="22">
      <alignment horizontal="left" wrapText="1"/>
    </xf>
    <xf numFmtId="0" fontId="6" fillId="0" borderId="23">
      <alignment horizontal="left" wrapText="1" indent="1"/>
    </xf>
    <xf numFmtId="49" fontId="6" fillId="0" borderId="24">
      <alignment horizontal="center" wrapText="1"/>
    </xf>
    <xf numFmtId="49" fontId="6" fillId="0" borderId="25">
      <alignment horizontal="center"/>
    </xf>
    <xf numFmtId="49" fontId="6" fillId="0" borderId="26">
      <alignment horizontal="center"/>
    </xf>
    <xf numFmtId="0" fontId="6" fillId="0" borderId="27">
      <alignment horizontal="left" wrapText="1" indent="1"/>
    </xf>
    <xf numFmtId="0" fontId="6" fillId="0" borderId="21">
      <alignment horizontal="left" wrapText="1" indent="2"/>
    </xf>
    <xf numFmtId="49" fontId="6" fillId="0" borderId="28">
      <alignment horizontal="center"/>
    </xf>
    <xf numFmtId="49" fontId="6" fillId="0" borderId="10">
      <alignment horizontal="center"/>
    </xf>
    <xf numFmtId="0" fontId="6" fillId="0" borderId="4">
      <alignment horizontal="left" wrapText="1" indent="2"/>
    </xf>
    <xf numFmtId="0" fontId="6" fillId="0" borderId="17"/>
    <xf numFmtId="0" fontId="6" fillId="2" borderId="17"/>
    <xf numFmtId="0" fontId="6" fillId="2" borderId="29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49" fontId="6" fillId="0" borderId="1">
      <alignment horizontal="right"/>
    </xf>
    <xf numFmtId="0" fontId="6" fillId="0" borderId="6">
      <alignment horizontal="left"/>
    </xf>
    <xf numFmtId="49" fontId="6" fillId="0" borderId="6"/>
    <xf numFmtId="0" fontId="6" fillId="0" borderId="6"/>
    <xf numFmtId="0" fontId="4" fillId="0" borderId="6"/>
    <xf numFmtId="0" fontId="6" fillId="0" borderId="30">
      <alignment horizontal="left" wrapText="1"/>
    </xf>
    <xf numFmtId="49" fontId="6" fillId="0" borderId="20">
      <alignment horizontal="center" wrapText="1"/>
    </xf>
    <xf numFmtId="4" fontId="6" fillId="0" borderId="31">
      <alignment horizontal="right"/>
    </xf>
    <xf numFmtId="4" fontId="6" fillId="0" borderId="32">
      <alignment horizontal="right"/>
    </xf>
    <xf numFmtId="0" fontId="6" fillId="0" borderId="33">
      <alignment horizontal="left" wrapText="1"/>
    </xf>
    <xf numFmtId="49" fontId="6" fillId="0" borderId="28">
      <alignment horizontal="center" wrapText="1"/>
    </xf>
    <xf numFmtId="49" fontId="6" fillId="0" borderId="21">
      <alignment horizontal="center"/>
    </xf>
    <xf numFmtId="0" fontId="6" fillId="0" borderId="32">
      <alignment horizontal="left" wrapText="1" indent="2"/>
    </xf>
    <xf numFmtId="49" fontId="6" fillId="0" borderId="34">
      <alignment horizontal="center"/>
    </xf>
    <xf numFmtId="49" fontId="6" fillId="0" borderId="31">
      <alignment horizontal="center"/>
    </xf>
    <xf numFmtId="0" fontId="6" fillId="0" borderId="7">
      <alignment horizontal="left" wrapText="1" indent="2"/>
    </xf>
    <xf numFmtId="0" fontId="6" fillId="0" borderId="8"/>
    <xf numFmtId="0" fontId="6" fillId="0" borderId="35"/>
    <xf numFmtId="0" fontId="1" fillId="0" borderId="36">
      <alignment horizontal="left" wrapText="1"/>
    </xf>
    <xf numFmtId="0" fontId="6" fillId="0" borderId="37">
      <alignment horizontal="center" wrapText="1"/>
    </xf>
    <xf numFmtId="49" fontId="6" fillId="0" borderId="38">
      <alignment horizontal="center" wrapText="1"/>
    </xf>
    <xf numFmtId="4" fontId="6" fillId="0" borderId="20">
      <alignment horizontal="right"/>
    </xf>
    <xf numFmtId="4" fontId="6" fillId="0" borderId="39">
      <alignment horizontal="right"/>
    </xf>
    <xf numFmtId="0" fontId="1" fillId="0" borderId="4">
      <alignment horizontal="left" wrapText="1"/>
    </xf>
    <xf numFmtId="0" fontId="4" fillId="0" borderId="17"/>
    <xf numFmtId="0" fontId="4" fillId="0" borderId="12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6"/>
    <xf numFmtId="49" fontId="6" fillId="0" borderId="6">
      <alignment horizontal="left"/>
    </xf>
    <xf numFmtId="0" fontId="6" fillId="0" borderId="23">
      <alignment horizontal="left" wrapText="1"/>
    </xf>
    <xf numFmtId="0" fontId="6" fillId="0" borderId="27">
      <alignment horizontal="left" wrapText="1"/>
    </xf>
    <xf numFmtId="0" fontId="4" fillId="0" borderId="25"/>
    <xf numFmtId="0" fontId="4" fillId="0" borderId="26"/>
    <xf numFmtId="0" fontId="6" fillId="0" borderId="30">
      <alignment horizontal="left" wrapText="1" indent="1"/>
    </xf>
    <xf numFmtId="49" fontId="6" fillId="0" borderId="34">
      <alignment horizontal="center" wrapText="1"/>
    </xf>
    <xf numFmtId="0" fontId="6" fillId="0" borderId="33">
      <alignment horizontal="left" wrapText="1" indent="1"/>
    </xf>
    <xf numFmtId="0" fontId="6" fillId="0" borderId="23">
      <alignment horizontal="left" wrapText="1" indent="2"/>
    </xf>
    <xf numFmtId="0" fontId="6" fillId="0" borderId="27">
      <alignment horizontal="left" wrapText="1" indent="2"/>
    </xf>
    <xf numFmtId="0" fontId="6" fillId="0" borderId="40">
      <alignment horizontal="left" wrapText="1" indent="2"/>
    </xf>
    <xf numFmtId="49" fontId="6" fillId="0" borderId="34">
      <alignment horizontal="center" shrinkToFit="1"/>
    </xf>
    <xf numFmtId="49" fontId="6" fillId="0" borderId="31">
      <alignment horizontal="center" shrinkToFit="1"/>
    </xf>
    <xf numFmtId="0" fontId="6" fillId="0" borderId="33">
      <alignment horizontal="left" wrapText="1" indent="2"/>
    </xf>
    <xf numFmtId="0" fontId="1" fillId="0" borderId="11">
      <alignment horizontal="center" vertical="center" textRotation="90" wrapText="1"/>
    </xf>
    <xf numFmtId="0" fontId="6" fillId="0" borderId="10">
      <alignment horizontal="center" vertical="top" wrapText="1"/>
    </xf>
    <xf numFmtId="0" fontId="6" fillId="0" borderId="10">
      <alignment horizontal="center" vertical="top"/>
    </xf>
    <xf numFmtId="0" fontId="6" fillId="0" borderId="10">
      <alignment horizontal="center" vertical="top"/>
    </xf>
    <xf numFmtId="49" fontId="6" fillId="0" borderId="10">
      <alignment horizontal="center" vertical="top" wrapText="1"/>
    </xf>
    <xf numFmtId="0" fontId="6" fillId="0" borderId="10">
      <alignment horizontal="center" vertical="top" wrapText="1"/>
    </xf>
    <xf numFmtId="0" fontId="1" fillId="0" borderId="41"/>
    <xf numFmtId="49" fontId="1" fillId="0" borderId="19">
      <alignment horizontal="center"/>
    </xf>
    <xf numFmtId="0" fontId="9" fillId="0" borderId="16"/>
    <xf numFmtId="49" fontId="10" fillId="0" borderId="42">
      <alignment horizontal="left" vertical="center" wrapText="1"/>
    </xf>
    <xf numFmtId="49" fontId="1" fillId="0" borderId="28">
      <alignment horizontal="center" vertical="center" wrapText="1"/>
    </xf>
    <xf numFmtId="49" fontId="6" fillId="0" borderId="43">
      <alignment horizontal="left" vertical="center" wrapText="1" indent="2"/>
    </xf>
    <xf numFmtId="49" fontId="6" fillId="0" borderId="24">
      <alignment horizontal="center" vertical="center" wrapText="1"/>
    </xf>
    <xf numFmtId="0" fontId="6" fillId="0" borderId="25"/>
    <xf numFmtId="4" fontId="6" fillId="0" borderId="25">
      <alignment horizontal="right"/>
    </xf>
    <xf numFmtId="4" fontId="6" fillId="0" borderId="26">
      <alignment horizontal="right"/>
    </xf>
    <xf numFmtId="49" fontId="6" fillId="0" borderId="40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2">
      <alignment horizontal="left" vertical="center" wrapText="1" indent="3"/>
    </xf>
    <xf numFmtId="49" fontId="6" fillId="0" borderId="28">
      <alignment horizontal="center" vertical="center" wrapText="1"/>
    </xf>
    <xf numFmtId="49" fontId="6" fillId="0" borderId="44">
      <alignment horizontal="left" vertical="center" wrapText="1" indent="3"/>
    </xf>
    <xf numFmtId="0" fontId="10" fillId="0" borderId="41">
      <alignment horizontal="left" vertical="center" wrapText="1"/>
    </xf>
    <xf numFmtId="49" fontId="6" fillId="0" borderId="45">
      <alignment horizontal="center" vertical="center" wrapText="1"/>
    </xf>
    <xf numFmtId="4" fontId="6" fillId="0" borderId="2">
      <alignment horizontal="right"/>
    </xf>
    <xf numFmtId="4" fontId="6" fillId="0" borderId="46">
      <alignment horizontal="right"/>
    </xf>
    <xf numFmtId="0" fontId="1" fillId="0" borderId="12">
      <alignment horizontal="center" vertical="center" textRotation="90" wrapText="1"/>
    </xf>
    <xf numFmtId="49" fontId="6" fillId="0" borderId="12">
      <alignment horizontal="left" vertical="center" wrapText="1" indent="3"/>
    </xf>
    <xf numFmtId="49" fontId="6" fillId="0" borderId="17">
      <alignment horizontal="center" vertical="center" wrapText="1"/>
    </xf>
    <xf numFmtId="4" fontId="6" fillId="0" borderId="17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" fillId="0" borderId="6">
      <alignment horizontal="center" vertical="center" textRotation="90" wrapText="1"/>
    </xf>
    <xf numFmtId="49" fontId="6" fillId="0" borderId="6">
      <alignment horizontal="left" vertical="center" wrapText="1" indent="3"/>
    </xf>
    <xf numFmtId="49" fontId="6" fillId="0" borderId="6">
      <alignment horizontal="center" vertical="center" wrapText="1"/>
    </xf>
    <xf numFmtId="4" fontId="6" fillId="0" borderId="6">
      <alignment horizontal="right"/>
    </xf>
    <xf numFmtId="49" fontId="1" fillId="0" borderId="19">
      <alignment horizontal="center" vertical="center" wrapText="1"/>
    </xf>
    <xf numFmtId="0" fontId="6" fillId="0" borderId="26"/>
    <xf numFmtId="0" fontId="1" fillId="0" borderId="12">
      <alignment horizontal="center" vertical="center" textRotation="90"/>
    </xf>
    <xf numFmtId="0" fontId="1" fillId="0" borderId="6">
      <alignment horizontal="center" vertical="center" textRotation="90"/>
    </xf>
    <xf numFmtId="0" fontId="1" fillId="0" borderId="11">
      <alignment horizontal="center" vertical="center" textRotation="90"/>
    </xf>
    <xf numFmtId="49" fontId="10" fillId="0" borderId="41">
      <alignment horizontal="left" vertical="center" wrapText="1"/>
    </xf>
    <xf numFmtId="0" fontId="1" fillId="0" borderId="10">
      <alignment horizontal="center" vertical="center" textRotation="90"/>
    </xf>
    <xf numFmtId="0" fontId="1" fillId="0" borderId="19">
      <alignment horizontal="center" vertical="center"/>
    </xf>
    <xf numFmtId="0" fontId="6" fillId="0" borderId="42">
      <alignment horizontal="left" vertical="center" wrapText="1"/>
    </xf>
    <xf numFmtId="0" fontId="6" fillId="0" borderId="24">
      <alignment horizontal="center" vertical="center"/>
    </xf>
    <xf numFmtId="0" fontId="6" fillId="0" borderId="34">
      <alignment horizontal="center" vertical="center"/>
    </xf>
    <xf numFmtId="0" fontId="6" fillId="0" borderId="28">
      <alignment horizontal="center" vertical="center"/>
    </xf>
    <xf numFmtId="0" fontId="6" fillId="0" borderId="44">
      <alignment horizontal="left" vertical="center" wrapText="1"/>
    </xf>
    <xf numFmtId="0" fontId="1" fillId="0" borderId="28">
      <alignment horizontal="center" vertical="center"/>
    </xf>
    <xf numFmtId="0" fontId="6" fillId="0" borderId="45">
      <alignment horizontal="center" vertical="center"/>
    </xf>
    <xf numFmtId="49" fontId="1" fillId="0" borderId="19">
      <alignment horizontal="center" vertical="center"/>
    </xf>
    <xf numFmtId="49" fontId="6" fillId="0" borderId="42">
      <alignment horizontal="left" vertical="center" wrapText="1"/>
    </xf>
    <xf numFmtId="49" fontId="6" fillId="0" borderId="24">
      <alignment horizontal="center" vertical="center"/>
    </xf>
    <xf numFmtId="49" fontId="6" fillId="0" borderId="34">
      <alignment horizontal="center" vertical="center"/>
    </xf>
    <xf numFmtId="49" fontId="6" fillId="0" borderId="28">
      <alignment horizontal="center" vertical="center"/>
    </xf>
    <xf numFmtId="49" fontId="6" fillId="0" borderId="44">
      <alignment horizontal="left" vertical="center" wrapText="1"/>
    </xf>
    <xf numFmtId="49" fontId="6" fillId="0" borderId="45">
      <alignment horizontal="center" vertical="center"/>
    </xf>
    <xf numFmtId="49" fontId="6" fillId="0" borderId="6">
      <alignment horizontal="center"/>
    </xf>
    <xf numFmtId="0" fontId="6" fillId="0" borderId="6">
      <alignment horizontal="center"/>
    </xf>
    <xf numFmtId="49" fontId="6" fillId="0" borderId="1">
      <alignment horizontal="left"/>
    </xf>
    <xf numFmtId="0" fontId="6" fillId="0" borderId="12">
      <alignment horizontal="center"/>
    </xf>
    <xf numFmtId="49" fontId="6" fillId="0" borderId="12">
      <alignment horizontal="center"/>
    </xf>
    <xf numFmtId="0" fontId="6" fillId="0" borderId="1">
      <alignment horizontal="center"/>
    </xf>
    <xf numFmtId="49" fontId="6" fillId="0" borderId="6"/>
    <xf numFmtId="0" fontId="11" fillId="0" borderId="6">
      <alignment wrapText="1"/>
    </xf>
    <xf numFmtId="0" fontId="11" fillId="0" borderId="10">
      <alignment wrapText="1"/>
    </xf>
    <xf numFmtId="0" fontId="11" fillId="0" borderId="12">
      <alignment wrapText="1"/>
    </xf>
    <xf numFmtId="0" fontId="6" fillId="0" borderId="12"/>
    <xf numFmtId="0" fontId="12" fillId="0" borderId="0"/>
    <xf numFmtId="0" fontId="12" fillId="0" borderId="0"/>
    <xf numFmtId="0" fontId="12" fillId="0" borderId="0"/>
    <xf numFmtId="0" fontId="4" fillId="0" borderId="1"/>
    <xf numFmtId="0" fontId="4" fillId="0" borderId="1"/>
    <xf numFmtId="0" fontId="4" fillId="3" borderId="1"/>
    <xf numFmtId="0" fontId="4" fillId="3" borderId="6"/>
    <xf numFmtId="0" fontId="4" fillId="3" borderId="8"/>
    <xf numFmtId="0" fontId="4" fillId="3" borderId="12"/>
    <xf numFmtId="0" fontId="4" fillId="3" borderId="47"/>
    <xf numFmtId="0" fontId="4" fillId="3" borderId="48"/>
    <xf numFmtId="0" fontId="4" fillId="3" borderId="49"/>
    <xf numFmtId="0" fontId="4" fillId="3" borderId="50"/>
    <xf numFmtId="0" fontId="4" fillId="3" borderId="17"/>
    <xf numFmtId="0" fontId="4" fillId="3" borderId="29"/>
  </cellStyleXfs>
  <cellXfs count="45">
    <xf numFmtId="0" fontId="0" fillId="0" borderId="0" xfId="0"/>
    <xf numFmtId="0" fontId="0" fillId="0" borderId="0" xfId="0" applyProtection="1">
      <protection locked="0"/>
    </xf>
    <xf numFmtId="0" fontId="4" fillId="0" borderId="1" xfId="6" applyNumberFormat="1" applyProtection="1"/>
    <xf numFmtId="0" fontId="6" fillId="0" borderId="1" xfId="19" applyNumberFormat="1" applyProtection="1"/>
    <xf numFmtId="0" fontId="6" fillId="2" borderId="1" xfId="58" applyNumberFormat="1" applyProtection="1"/>
    <xf numFmtId="0" fontId="13" fillId="0" borderId="1" xfId="59" applyNumberFormat="1" applyFont="1" applyProtection="1">
      <alignment horizontal="left" wrapText="1"/>
    </xf>
    <xf numFmtId="49" fontId="13" fillId="0" borderId="1" xfId="61" applyNumberFormat="1" applyFont="1" applyProtection="1">
      <alignment horizontal="center"/>
    </xf>
    <xf numFmtId="0" fontId="13" fillId="0" borderId="1" xfId="6" applyNumberFormat="1" applyFont="1" applyProtection="1"/>
    <xf numFmtId="0" fontId="13" fillId="0" borderId="1" xfId="6" applyNumberFormat="1" applyFont="1" applyAlignment="1" applyProtection="1">
      <alignment horizontal="right"/>
    </xf>
    <xf numFmtId="0" fontId="16" fillId="0" borderId="51" xfId="74" applyNumberFormat="1" applyFont="1" applyBorder="1" applyAlignment="1" applyProtection="1">
      <alignment vertical="top" wrapText="1"/>
    </xf>
    <xf numFmtId="4" fontId="0" fillId="0" borderId="0" xfId="0" applyNumberFormat="1" applyProtection="1">
      <protection locked="0"/>
    </xf>
    <xf numFmtId="0" fontId="6" fillId="0" borderId="1" xfId="63" applyNumberFormat="1" applyBorder="1" applyProtection="1">
      <alignment horizontal="left"/>
    </xf>
    <xf numFmtId="49" fontId="6" fillId="0" borderId="1" xfId="64" applyNumberFormat="1" applyBorder="1" applyProtection="1"/>
    <xf numFmtId="0" fontId="4" fillId="0" borderId="1" xfId="66" applyNumberFormat="1" applyBorder="1" applyProtection="1"/>
    <xf numFmtId="0" fontId="16" fillId="0" borderId="51" xfId="67" applyNumberFormat="1" applyFont="1" applyBorder="1" applyAlignment="1" applyProtection="1">
      <alignment wrapText="1"/>
    </xf>
    <xf numFmtId="49" fontId="16" fillId="0" borderId="51" xfId="68" applyNumberFormat="1" applyFont="1" applyBorder="1" applyAlignment="1" applyProtection="1">
      <alignment horizontal="center" vertical="center" wrapText="1"/>
    </xf>
    <xf numFmtId="4" fontId="16" fillId="0" borderId="51" xfId="69" applyNumberFormat="1" applyFont="1" applyBorder="1" applyAlignment="1" applyProtection="1">
      <alignment horizontal="center" vertical="center"/>
    </xf>
    <xf numFmtId="0" fontId="15" fillId="0" borderId="51" xfId="46" applyNumberFormat="1" applyFont="1" applyBorder="1" applyAlignment="1" applyProtection="1">
      <alignment wrapText="1"/>
    </xf>
    <xf numFmtId="49" fontId="15" fillId="0" borderId="51" xfId="53" applyNumberFormat="1" applyFont="1" applyBorder="1" applyAlignment="1" applyProtection="1">
      <alignment horizontal="center" vertical="center"/>
    </xf>
    <xf numFmtId="49" fontId="15" fillId="0" borderId="51" xfId="73" applyNumberFormat="1" applyFont="1" applyBorder="1" applyAlignment="1" applyProtection="1">
      <alignment horizontal="center" vertical="center"/>
    </xf>
    <xf numFmtId="49" fontId="16" fillId="0" borderId="51" xfId="76" applyNumberFormat="1" applyFont="1" applyBorder="1" applyAlignment="1" applyProtection="1">
      <alignment horizontal="center" vertical="center"/>
    </xf>
    <xf numFmtId="0" fontId="15" fillId="0" borderId="51" xfId="74" applyNumberFormat="1" applyFont="1" applyBorder="1" applyAlignment="1" applyProtection="1">
      <alignment vertical="top" wrapText="1"/>
    </xf>
    <xf numFmtId="49" fontId="15" fillId="0" borderId="51" xfId="76" applyNumberFormat="1" applyFont="1" applyBorder="1" applyAlignment="1" applyProtection="1">
      <alignment horizontal="center" vertical="center"/>
    </xf>
    <xf numFmtId="4" fontId="15" fillId="0" borderId="51" xfId="69" applyNumberFormat="1" applyFont="1" applyBorder="1" applyAlignment="1" applyProtection="1">
      <alignment horizontal="center" vertical="center"/>
    </xf>
    <xf numFmtId="4" fontId="15" fillId="0" borderId="51" xfId="70" applyNumberFormat="1" applyFont="1" applyBorder="1" applyAlignment="1" applyProtection="1">
      <alignment horizontal="center" vertical="center"/>
    </xf>
    <xf numFmtId="0" fontId="17" fillId="0" borderId="51" xfId="0" applyFont="1" applyBorder="1" applyAlignment="1">
      <alignment horizontal="center" vertical="center" wrapText="1"/>
    </xf>
    <xf numFmtId="49" fontId="18" fillId="0" borderId="51" xfId="37" applyFont="1" applyBorder="1" applyAlignment="1" applyProtection="1">
      <alignment vertical="center" wrapText="1"/>
      <protection locked="0"/>
    </xf>
    <xf numFmtId="49" fontId="18" fillId="0" borderId="51" xfId="38" applyNumberFormat="1" applyFont="1" applyBorder="1" applyProtection="1">
      <alignment horizontal="center" vertical="center" wrapText="1"/>
    </xf>
    <xf numFmtId="49" fontId="18" fillId="0" borderId="51" xfId="39" applyNumberFormat="1" applyFont="1" applyBorder="1" applyProtection="1">
      <alignment horizontal="center" vertical="center" wrapText="1"/>
    </xf>
    <xf numFmtId="0" fontId="18" fillId="0" borderId="51" xfId="11" applyNumberFormat="1" applyFont="1" applyBorder="1" applyAlignment="1" applyProtection="1">
      <alignment horizontal="center" vertical="center"/>
    </xf>
    <xf numFmtId="4" fontId="15" fillId="0" borderId="51" xfId="16" applyNumberFormat="1" applyFont="1" applyBorder="1" applyAlignment="1" applyProtection="1">
      <alignment horizontal="center" vertical="center"/>
    </xf>
    <xf numFmtId="4" fontId="16" fillId="0" borderId="51" xfId="16" applyNumberFormat="1" applyFont="1" applyBorder="1" applyAlignment="1" applyProtection="1">
      <alignment horizontal="center" vertical="center"/>
    </xf>
    <xf numFmtId="0" fontId="17" fillId="0" borderId="51" xfId="0" applyFont="1" applyFill="1" applyBorder="1" applyAlignment="1">
      <alignment horizontal="center" vertical="center" wrapText="1"/>
    </xf>
    <xf numFmtId="49" fontId="18" fillId="0" borderId="51" xfId="39" applyNumberFormat="1" applyFont="1" applyFill="1" applyBorder="1" applyProtection="1">
      <alignment horizontal="center" vertical="center" wrapText="1"/>
    </xf>
    <xf numFmtId="4" fontId="16" fillId="0" borderId="51" xfId="69" applyNumberFormat="1" applyFont="1" applyFill="1" applyBorder="1" applyAlignment="1" applyProtection="1">
      <alignment horizontal="center" vertical="center"/>
    </xf>
    <xf numFmtId="49" fontId="15" fillId="0" borderId="51" xfId="53" applyNumberFormat="1" applyFont="1" applyFill="1" applyBorder="1" applyAlignment="1" applyProtection="1">
      <alignment horizontal="center" vertical="center"/>
    </xf>
    <xf numFmtId="4" fontId="15" fillId="0" borderId="51" xfId="69" applyNumberFormat="1" applyFont="1" applyFill="1" applyBorder="1" applyAlignment="1" applyProtection="1">
      <alignment horizontal="center" vertical="center"/>
    </xf>
    <xf numFmtId="0" fontId="19" fillId="0" borderId="51" xfId="0" applyNumberFormat="1" applyFont="1" applyFill="1" applyBorder="1" applyAlignment="1">
      <alignment wrapText="1"/>
    </xf>
    <xf numFmtId="0" fontId="20" fillId="0" borderId="51" xfId="0" applyNumberFormat="1" applyFont="1" applyFill="1" applyBorder="1" applyAlignment="1">
      <alignment wrapText="1"/>
    </xf>
    <xf numFmtId="0" fontId="14" fillId="0" borderId="1" xfId="1" applyNumberFormat="1" applyFont="1" applyAlignment="1" applyProtection="1">
      <alignment horizontal="center" vertical="center" wrapText="1"/>
    </xf>
    <xf numFmtId="49" fontId="18" fillId="0" borderId="51" xfId="36" applyNumberFormat="1" applyFont="1" applyBorder="1" applyProtection="1">
      <alignment horizontal="center" vertical="center" wrapText="1"/>
    </xf>
    <xf numFmtId="49" fontId="18" fillId="0" borderId="51" xfId="36" applyFont="1" applyBorder="1" applyProtection="1">
      <alignment horizontal="center" vertical="center" wrapText="1"/>
      <protection locked="0"/>
    </xf>
    <xf numFmtId="49" fontId="18" fillId="0" borderId="51" xfId="38" applyNumberFormat="1" applyFont="1" applyBorder="1" applyAlignment="1" applyProtection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center" vertical="center" wrapText="1"/>
    </xf>
  </cellXfs>
  <cellStyles count="190">
    <cellStyle name="br" xfId="177"/>
    <cellStyle name="col" xfId="176"/>
    <cellStyle name="style0" xfId="178"/>
    <cellStyle name="td" xfId="179"/>
    <cellStyle name="tr" xfId="175"/>
    <cellStyle name="xl100" xfId="61"/>
    <cellStyle name="xl101" xfId="68"/>
    <cellStyle name="xl102" xfId="82"/>
    <cellStyle name="xl103" xfId="76"/>
    <cellStyle name="xl104" xfId="64"/>
    <cellStyle name="xl105" xfId="69"/>
    <cellStyle name="xl106" xfId="83"/>
    <cellStyle name="xl107" xfId="62"/>
    <cellStyle name="xl108" xfId="70"/>
    <cellStyle name="xl109" xfId="73"/>
    <cellStyle name="xl110" xfId="84"/>
    <cellStyle name="xl111" xfId="71"/>
    <cellStyle name="xl112" xfId="85"/>
    <cellStyle name="xl113" xfId="77"/>
    <cellStyle name="xl114" xfId="87"/>
    <cellStyle name="xl115" xfId="65"/>
    <cellStyle name="xl116" xfId="66"/>
    <cellStyle name="xl117" xfId="89"/>
    <cellStyle name="xl118" xfId="90"/>
    <cellStyle name="xl119" xfId="92"/>
    <cellStyle name="xl120" xfId="96"/>
    <cellStyle name="xl121" xfId="99"/>
    <cellStyle name="xl122" xfId="189"/>
    <cellStyle name="xl123" xfId="101"/>
    <cellStyle name="xl124" xfId="88"/>
    <cellStyle name="xl125" xfId="91"/>
    <cellStyle name="xl126" xfId="97"/>
    <cellStyle name="xl127" xfId="102"/>
    <cellStyle name="xl128" xfId="103"/>
    <cellStyle name="xl129" xfId="93"/>
    <cellStyle name="xl130" xfId="98"/>
    <cellStyle name="xl131" xfId="100"/>
    <cellStyle name="xl132" xfId="104"/>
    <cellStyle name="xl133" xfId="94"/>
    <cellStyle name="xl134" xfId="95"/>
    <cellStyle name="xl135" xfId="105"/>
    <cellStyle name="xl136" xfId="130"/>
    <cellStyle name="xl137" xfId="134"/>
    <cellStyle name="xl138" xfId="138"/>
    <cellStyle name="xl139" xfId="144"/>
    <cellStyle name="xl140" xfId="145"/>
    <cellStyle name="xl141" xfId="146"/>
    <cellStyle name="xl142" xfId="148"/>
    <cellStyle name="xl143" xfId="171"/>
    <cellStyle name="xl144" xfId="172"/>
    <cellStyle name="xl145" xfId="173"/>
    <cellStyle name="xl146" xfId="106"/>
    <cellStyle name="xl147" xfId="111"/>
    <cellStyle name="xl148" xfId="114"/>
    <cellStyle name="xl149" xfId="116"/>
    <cellStyle name="xl150" xfId="121"/>
    <cellStyle name="xl151" xfId="123"/>
    <cellStyle name="xl152" xfId="125"/>
    <cellStyle name="xl153" xfId="126"/>
    <cellStyle name="xl154" xfId="131"/>
    <cellStyle name="xl155" xfId="135"/>
    <cellStyle name="xl156" xfId="139"/>
    <cellStyle name="xl157" xfId="147"/>
    <cellStyle name="xl158" xfId="150"/>
    <cellStyle name="xl159" xfId="154"/>
    <cellStyle name="xl160" xfId="158"/>
    <cellStyle name="xl161" xfId="162"/>
    <cellStyle name="xl162" xfId="112"/>
    <cellStyle name="xl163" xfId="115"/>
    <cellStyle name="xl164" xfId="117"/>
    <cellStyle name="xl165" xfId="122"/>
    <cellStyle name="xl166" xfId="124"/>
    <cellStyle name="xl167" xfId="127"/>
    <cellStyle name="xl168" xfId="132"/>
    <cellStyle name="xl169" xfId="136"/>
    <cellStyle name="xl170" xfId="140"/>
    <cellStyle name="xl171" xfId="142"/>
    <cellStyle name="xl172" xfId="149"/>
    <cellStyle name="xl173" xfId="151"/>
    <cellStyle name="xl174" xfId="152"/>
    <cellStyle name="xl175" xfId="153"/>
    <cellStyle name="xl176" xfId="155"/>
    <cellStyle name="xl177" xfId="156"/>
    <cellStyle name="xl178" xfId="157"/>
    <cellStyle name="xl179" xfId="159"/>
    <cellStyle name="xl180" xfId="160"/>
    <cellStyle name="xl181" xfId="161"/>
    <cellStyle name="xl182" xfId="163"/>
    <cellStyle name="xl183" xfId="164"/>
    <cellStyle name="xl184" xfId="167"/>
    <cellStyle name="xl185" xfId="169"/>
    <cellStyle name="xl186" xfId="170"/>
    <cellStyle name="xl187" xfId="107"/>
    <cellStyle name="xl188" xfId="109"/>
    <cellStyle name="xl189" xfId="118"/>
    <cellStyle name="xl190" xfId="128"/>
    <cellStyle name="xl191" xfId="133"/>
    <cellStyle name="xl192" xfId="137"/>
    <cellStyle name="xl193" xfId="141"/>
    <cellStyle name="xl194" xfId="174"/>
    <cellStyle name="xl195" xfId="110"/>
    <cellStyle name="xl196" xfId="165"/>
    <cellStyle name="xl197" xfId="168"/>
    <cellStyle name="xl198" xfId="166"/>
    <cellStyle name="xl199" xfId="119"/>
    <cellStyle name="xl200" xfId="108"/>
    <cellStyle name="xl201" xfId="120"/>
    <cellStyle name="xl202" xfId="129"/>
    <cellStyle name="xl203" xfId="143"/>
    <cellStyle name="xl204" xfId="113"/>
    <cellStyle name="xl21" xfId="180"/>
    <cellStyle name="xl22" xfId="1"/>
    <cellStyle name="xl23" xfId="8"/>
    <cellStyle name="xl24" xfId="12"/>
    <cellStyle name="xl25" xfId="19"/>
    <cellStyle name="xl26" xfId="34"/>
    <cellStyle name="xl27" xfId="6"/>
    <cellStyle name="xl28" xfId="181"/>
    <cellStyle name="xl29" xfId="36"/>
    <cellStyle name="xl30" xfId="38"/>
    <cellStyle name="xl31" xfId="182"/>
    <cellStyle name="xl32" xfId="40"/>
    <cellStyle name="xl33" xfId="46"/>
    <cellStyle name="xl34" xfId="51"/>
    <cellStyle name="xl35" xfId="183"/>
    <cellStyle name="xl36" xfId="2"/>
    <cellStyle name="xl37" xfId="13"/>
    <cellStyle name="xl38" xfId="26"/>
    <cellStyle name="xl39" xfId="28"/>
    <cellStyle name="xl40" xfId="30"/>
    <cellStyle name="xl41" xfId="184"/>
    <cellStyle name="xl42" xfId="41"/>
    <cellStyle name="xl43" xfId="47"/>
    <cellStyle name="xl44" xfId="52"/>
    <cellStyle name="xl45" xfId="185"/>
    <cellStyle name="xl46" xfId="55"/>
    <cellStyle name="xl47" xfId="20"/>
    <cellStyle name="xl48" xfId="31"/>
    <cellStyle name="xl49" xfId="23"/>
    <cellStyle name="xl50" xfId="42"/>
    <cellStyle name="xl51" xfId="48"/>
    <cellStyle name="xl52" xfId="53"/>
    <cellStyle name="xl53" xfId="37"/>
    <cellStyle name="xl54" xfId="39"/>
    <cellStyle name="xl55" xfId="186"/>
    <cellStyle name="xl56" xfId="43"/>
    <cellStyle name="xl57" xfId="56"/>
    <cellStyle name="xl58" xfId="58"/>
    <cellStyle name="xl59" xfId="3"/>
    <cellStyle name="xl60" xfId="9"/>
    <cellStyle name="xl61" xfId="14"/>
    <cellStyle name="xl62" xfId="21"/>
    <cellStyle name="xl63" xfId="4"/>
    <cellStyle name="xl64" xfId="10"/>
    <cellStyle name="xl65" xfId="15"/>
    <cellStyle name="xl66" xfId="22"/>
    <cellStyle name="xl67" xfId="25"/>
    <cellStyle name="xl68" xfId="27"/>
    <cellStyle name="xl69" xfId="29"/>
    <cellStyle name="xl70" xfId="32"/>
    <cellStyle name="xl71" xfId="33"/>
    <cellStyle name="xl72" xfId="35"/>
    <cellStyle name="xl73" xfId="5"/>
    <cellStyle name="xl74" xfId="11"/>
    <cellStyle name="xl75" xfId="16"/>
    <cellStyle name="xl76" xfId="44"/>
    <cellStyle name="xl77" xfId="49"/>
    <cellStyle name="xl78" xfId="45"/>
    <cellStyle name="xl79" xfId="50"/>
    <cellStyle name="xl80" xfId="54"/>
    <cellStyle name="xl81" xfId="187"/>
    <cellStyle name="xl82" xfId="57"/>
    <cellStyle name="xl83" xfId="7"/>
    <cellStyle name="xl84" xfId="17"/>
    <cellStyle name="xl85" xfId="24"/>
    <cellStyle name="xl86" xfId="18"/>
    <cellStyle name="xl87" xfId="59"/>
    <cellStyle name="xl88" xfId="63"/>
    <cellStyle name="xl89" xfId="67"/>
    <cellStyle name="xl90" xfId="78"/>
    <cellStyle name="xl91" xfId="80"/>
    <cellStyle name="xl92" xfId="74"/>
    <cellStyle name="xl93" xfId="60"/>
    <cellStyle name="xl94" xfId="72"/>
    <cellStyle name="xl95" xfId="79"/>
    <cellStyle name="xl96" xfId="81"/>
    <cellStyle name="xl97" xfId="188"/>
    <cellStyle name="xl98" xfId="75"/>
    <cellStyle name="xl99" xfId="8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workbookViewId="0">
      <selection activeCell="O48" sqref="O48"/>
    </sheetView>
  </sheetViews>
  <sheetFormatPr defaultColWidth="9.140625" defaultRowHeight="15" x14ac:dyDescent="0.25"/>
  <cols>
    <col min="1" max="1" width="49.28515625" style="1" customWidth="1"/>
    <col min="2" max="2" width="30.5703125" style="1" customWidth="1"/>
    <col min="3" max="6" width="9.140625" style="1" hidden="1" customWidth="1"/>
    <col min="7" max="7" width="0.140625" style="1" hidden="1" customWidth="1"/>
    <col min="8" max="8" width="19" style="1" customWidth="1"/>
    <col min="9" max="14" width="9.140625" style="1" hidden="1"/>
    <col min="15" max="15" width="19.140625" style="1" customWidth="1"/>
    <col min="16" max="16" width="16.7109375" style="1" customWidth="1"/>
    <col min="17" max="17" width="19.5703125" style="1" customWidth="1"/>
    <col min="18" max="18" width="13.5703125" style="1" bestFit="1" customWidth="1"/>
    <col min="19" max="19" width="12.42578125" style="1" bestFit="1" customWidth="1"/>
    <col min="20" max="16384" width="9.140625" style="1"/>
  </cols>
  <sheetData>
    <row r="1" spans="1:19" ht="22.5" customHeight="1" x14ac:dyDescent="0.3">
      <c r="A1" s="5"/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7"/>
      <c r="O1" s="7"/>
      <c r="P1" s="8"/>
      <c r="Q1" s="2"/>
    </row>
    <row r="2" spans="1:19" ht="53.25" customHeight="1" x14ac:dyDescent="0.25">
      <c r="A2" s="39" t="s">
        <v>105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</row>
    <row r="3" spans="1:19" ht="12.95" customHeight="1" x14ac:dyDescent="0.25">
      <c r="A3" s="11"/>
      <c r="B3" s="11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  <c r="N3" s="13"/>
      <c r="O3" s="13"/>
      <c r="P3" s="13"/>
      <c r="Q3" s="2"/>
    </row>
    <row r="4" spans="1:19" ht="43.9" customHeight="1" x14ac:dyDescent="0.25">
      <c r="A4" s="40" t="s">
        <v>0</v>
      </c>
      <c r="B4" s="40" t="s">
        <v>55</v>
      </c>
      <c r="C4" s="26"/>
      <c r="D4" s="26"/>
      <c r="E4" s="26"/>
      <c r="F4" s="26"/>
      <c r="G4" s="26"/>
      <c r="H4" s="42" t="s">
        <v>106</v>
      </c>
      <c r="I4" s="26"/>
      <c r="J4" s="26"/>
      <c r="K4" s="26"/>
      <c r="L4" s="26"/>
      <c r="M4" s="26"/>
      <c r="N4" s="26"/>
      <c r="O4" s="42" t="s">
        <v>108</v>
      </c>
      <c r="P4" s="43" t="s">
        <v>107</v>
      </c>
      <c r="Q4" s="44"/>
    </row>
    <row r="5" spans="1:19" ht="45" customHeight="1" x14ac:dyDescent="0.25">
      <c r="A5" s="41"/>
      <c r="B5" s="41"/>
      <c r="C5" s="27" t="s">
        <v>1</v>
      </c>
      <c r="D5" s="27" t="s">
        <v>2</v>
      </c>
      <c r="E5" s="27" t="s">
        <v>3</v>
      </c>
      <c r="F5" s="27" t="s">
        <v>4</v>
      </c>
      <c r="G5" s="27" t="s">
        <v>5</v>
      </c>
      <c r="H5" s="42"/>
      <c r="I5" s="27" t="s">
        <v>6</v>
      </c>
      <c r="J5" s="27" t="s">
        <v>1</v>
      </c>
      <c r="K5" s="27" t="s">
        <v>2</v>
      </c>
      <c r="L5" s="27" t="s">
        <v>3</v>
      </c>
      <c r="M5" s="27" t="s">
        <v>4</v>
      </c>
      <c r="N5" s="27" t="s">
        <v>5</v>
      </c>
      <c r="O5" s="42"/>
      <c r="P5" s="32" t="s">
        <v>81</v>
      </c>
      <c r="Q5" s="25" t="s">
        <v>82</v>
      </c>
    </row>
    <row r="6" spans="1:19" ht="13.5" customHeight="1" x14ac:dyDescent="0.25">
      <c r="A6" s="27" t="s">
        <v>7</v>
      </c>
      <c r="B6" s="27" t="s">
        <v>8</v>
      </c>
      <c r="C6" s="28" t="s">
        <v>12</v>
      </c>
      <c r="D6" s="28" t="s">
        <v>13</v>
      </c>
      <c r="E6" s="28" t="s">
        <v>14</v>
      </c>
      <c r="F6" s="28" t="s">
        <v>15</v>
      </c>
      <c r="G6" s="28" t="s">
        <v>16</v>
      </c>
      <c r="H6" s="28" t="s">
        <v>9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10</v>
      </c>
      <c r="P6" s="33" t="s">
        <v>11</v>
      </c>
      <c r="Q6" s="29">
        <v>6</v>
      </c>
      <c r="R6" s="10"/>
      <c r="S6" s="10"/>
    </row>
    <row r="7" spans="1:19" ht="16.5" x14ac:dyDescent="0.25">
      <c r="A7" s="14" t="s">
        <v>27</v>
      </c>
      <c r="B7" s="15" t="s">
        <v>23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f t="shared" ref="H7:O7" si="0">H9+H15+H18+H23+H30+H37+H39+H44+H27</f>
        <v>123472432.36</v>
      </c>
      <c r="I7" s="16" t="e">
        <f t="shared" si="0"/>
        <v>#REF!</v>
      </c>
      <c r="J7" s="16" t="e">
        <f t="shared" si="0"/>
        <v>#REF!</v>
      </c>
      <c r="K7" s="16" t="e">
        <f t="shared" si="0"/>
        <v>#REF!</v>
      </c>
      <c r="L7" s="16" t="e">
        <f t="shared" si="0"/>
        <v>#REF!</v>
      </c>
      <c r="M7" s="16" t="e">
        <f t="shared" si="0"/>
        <v>#REF!</v>
      </c>
      <c r="N7" s="16" t="e">
        <f t="shared" si="0"/>
        <v>#REF!</v>
      </c>
      <c r="O7" s="16">
        <f t="shared" si="0"/>
        <v>271059518.36000001</v>
      </c>
      <c r="P7" s="34">
        <f>O7/H7*100</f>
        <v>219.53039490603911</v>
      </c>
      <c r="Q7" s="31">
        <f>O7-H7</f>
        <v>147587086</v>
      </c>
    </row>
    <row r="8" spans="1:19" ht="16.5" x14ac:dyDescent="0.25">
      <c r="A8" s="17" t="s">
        <v>24</v>
      </c>
      <c r="B8" s="18"/>
      <c r="C8" s="18"/>
      <c r="D8" s="18"/>
      <c r="E8" s="18"/>
      <c r="F8" s="18"/>
      <c r="G8" s="18"/>
      <c r="H8" s="18"/>
      <c r="I8" s="19"/>
      <c r="J8" s="18"/>
      <c r="K8" s="18"/>
      <c r="L8" s="18"/>
      <c r="M8" s="18"/>
      <c r="N8" s="18"/>
      <c r="O8" s="18"/>
      <c r="P8" s="35"/>
      <c r="Q8" s="31"/>
    </row>
    <row r="9" spans="1:19" ht="22.5" customHeight="1" x14ac:dyDescent="0.25">
      <c r="A9" s="9" t="s">
        <v>56</v>
      </c>
      <c r="B9" s="20" t="s">
        <v>28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f>H10+H11+H12+H14</f>
        <v>19301250.719999999</v>
      </c>
      <c r="I9" s="16">
        <f t="shared" ref="I9:O9" si="1">I10+I11+I12+I14</f>
        <v>0</v>
      </c>
      <c r="J9" s="16">
        <f t="shared" si="1"/>
        <v>0</v>
      </c>
      <c r="K9" s="16">
        <f t="shared" si="1"/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O9" s="16">
        <f t="shared" si="1"/>
        <v>42110579.890000001</v>
      </c>
      <c r="P9" s="34">
        <f>O9/H9*100</f>
        <v>218.1753944388947</v>
      </c>
      <c r="Q9" s="31">
        <f t="shared" ref="Q9:Q46" si="2">O9-H9</f>
        <v>22809329.170000002</v>
      </c>
      <c r="R9" s="10"/>
      <c r="S9" s="10"/>
    </row>
    <row r="10" spans="1:19" ht="49.5" x14ac:dyDescent="0.25">
      <c r="A10" s="21" t="s">
        <v>57</v>
      </c>
      <c r="B10" s="22" t="s">
        <v>29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4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463839.34</v>
      </c>
      <c r="P10" s="36" t="e">
        <f t="shared" ref="P10:P46" si="3">O10/H10*100</f>
        <v>#DIV/0!</v>
      </c>
      <c r="Q10" s="30">
        <f t="shared" si="2"/>
        <v>463839.34</v>
      </c>
    </row>
    <row r="11" spans="1:19" ht="88.9" customHeight="1" x14ac:dyDescent="0.25">
      <c r="A11" s="21" t="s">
        <v>58</v>
      </c>
      <c r="B11" s="22" t="s">
        <v>30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11291035.77</v>
      </c>
      <c r="I11" s="24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22873573.789999999</v>
      </c>
      <c r="P11" s="36">
        <f t="shared" si="3"/>
        <v>202.58171398920294</v>
      </c>
      <c r="Q11" s="30">
        <f t="shared" si="2"/>
        <v>11582538.02</v>
      </c>
    </row>
    <row r="12" spans="1:19" ht="69.599999999999994" customHeight="1" x14ac:dyDescent="0.25">
      <c r="A12" s="21" t="s">
        <v>59</v>
      </c>
      <c r="B12" s="22" t="s">
        <v>31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1980101.1</v>
      </c>
      <c r="I12" s="24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4123468.31</v>
      </c>
      <c r="P12" s="36">
        <f t="shared" si="3"/>
        <v>208.24534211914732</v>
      </c>
      <c r="Q12" s="30">
        <f t="shared" si="2"/>
        <v>2143367.21</v>
      </c>
    </row>
    <row r="13" spans="1:19" ht="16.149999999999999" hidden="1" customHeight="1" x14ac:dyDescent="0.25">
      <c r="A13" s="21" t="s">
        <v>60</v>
      </c>
      <c r="B13" s="22" t="s">
        <v>32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4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34" t="e">
        <f t="shared" si="3"/>
        <v>#DIV/0!</v>
      </c>
      <c r="Q13" s="31">
        <f t="shared" si="2"/>
        <v>0</v>
      </c>
    </row>
    <row r="14" spans="1:19" ht="36" customHeight="1" x14ac:dyDescent="0.25">
      <c r="A14" s="21" t="s">
        <v>61</v>
      </c>
      <c r="B14" s="22" t="s">
        <v>33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6030113.8499999996</v>
      </c>
      <c r="I14" s="24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14649698.449999999</v>
      </c>
      <c r="P14" s="36">
        <f t="shared" si="3"/>
        <v>242.94231940579363</v>
      </c>
      <c r="Q14" s="30">
        <f t="shared" si="2"/>
        <v>8619584.5999999996</v>
      </c>
    </row>
    <row r="15" spans="1:19" ht="58.15" customHeight="1" x14ac:dyDescent="0.25">
      <c r="A15" s="9" t="s">
        <v>62</v>
      </c>
      <c r="B15" s="20" t="s">
        <v>34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f>H16+H17</f>
        <v>47855.75</v>
      </c>
      <c r="I15" s="16">
        <f t="shared" ref="I15:O15" si="4">I16+I17</f>
        <v>0</v>
      </c>
      <c r="J15" s="16">
        <f t="shared" si="4"/>
        <v>0</v>
      </c>
      <c r="K15" s="16">
        <f t="shared" si="4"/>
        <v>0</v>
      </c>
      <c r="L15" s="16">
        <f t="shared" si="4"/>
        <v>0</v>
      </c>
      <c r="M15" s="16">
        <f t="shared" si="4"/>
        <v>0</v>
      </c>
      <c r="N15" s="16">
        <f t="shared" si="4"/>
        <v>0</v>
      </c>
      <c r="O15" s="16">
        <f t="shared" si="4"/>
        <v>942615.5</v>
      </c>
      <c r="P15" s="34">
        <f t="shared" si="3"/>
        <v>1969.7016554959437</v>
      </c>
      <c r="Q15" s="31">
        <f t="shared" si="2"/>
        <v>894759.75</v>
      </c>
    </row>
    <row r="16" spans="1:19" ht="45.75" customHeight="1" x14ac:dyDescent="0.25">
      <c r="A16" s="37" t="s">
        <v>91</v>
      </c>
      <c r="B16" s="22" t="s">
        <v>89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24735.75</v>
      </c>
      <c r="I16" s="24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884815.5</v>
      </c>
      <c r="P16" s="36">
        <f t="shared" si="3"/>
        <v>3577.0716473120883</v>
      </c>
      <c r="Q16" s="30">
        <f t="shared" si="2"/>
        <v>860079.75</v>
      </c>
    </row>
    <row r="17" spans="1:19" ht="46.5" customHeight="1" x14ac:dyDescent="0.25">
      <c r="A17" s="37" t="s">
        <v>92</v>
      </c>
      <c r="B17" s="22" t="s">
        <v>90</v>
      </c>
      <c r="C17" s="23"/>
      <c r="D17" s="23"/>
      <c r="E17" s="23"/>
      <c r="F17" s="23"/>
      <c r="G17" s="23"/>
      <c r="H17" s="23">
        <v>23120</v>
      </c>
      <c r="I17" s="24"/>
      <c r="J17" s="23"/>
      <c r="K17" s="23"/>
      <c r="L17" s="23"/>
      <c r="M17" s="23"/>
      <c r="N17" s="23"/>
      <c r="O17" s="23">
        <v>57800</v>
      </c>
      <c r="P17" s="36">
        <f t="shared" si="3"/>
        <v>250</v>
      </c>
      <c r="Q17" s="30">
        <f t="shared" si="2"/>
        <v>34680</v>
      </c>
    </row>
    <row r="18" spans="1:19" ht="16.149999999999999" customHeight="1" x14ac:dyDescent="0.25">
      <c r="A18" s="9" t="s">
        <v>63</v>
      </c>
      <c r="B18" s="20" t="s">
        <v>35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f>H20+H21+H22</f>
        <v>16127234.9</v>
      </c>
      <c r="I18" s="16">
        <f t="shared" ref="I18:O18" si="5">I20+I21+I22</f>
        <v>0</v>
      </c>
      <c r="J18" s="16">
        <f t="shared" si="5"/>
        <v>0</v>
      </c>
      <c r="K18" s="16">
        <f t="shared" si="5"/>
        <v>0</v>
      </c>
      <c r="L18" s="16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31980966.100000001</v>
      </c>
      <c r="P18" s="34">
        <f t="shared" si="3"/>
        <v>198.30408807401943</v>
      </c>
      <c r="Q18" s="31">
        <f t="shared" si="2"/>
        <v>15853731.200000001</v>
      </c>
      <c r="R18" s="10"/>
      <c r="S18" s="10"/>
    </row>
    <row r="19" spans="1:19" ht="19.899999999999999" hidden="1" customHeight="1" x14ac:dyDescent="0.25">
      <c r="A19" s="21" t="s">
        <v>64</v>
      </c>
      <c r="B19" s="22" t="s">
        <v>36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4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36">
        <v>0</v>
      </c>
      <c r="Q19" s="30">
        <f t="shared" si="2"/>
        <v>0</v>
      </c>
    </row>
    <row r="20" spans="1:19" ht="25.9" customHeight="1" x14ac:dyDescent="0.25">
      <c r="A20" s="21" t="s">
        <v>64</v>
      </c>
      <c r="B20" s="22" t="s">
        <v>36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4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36">
        <v>0</v>
      </c>
      <c r="Q20" s="30">
        <f t="shared" si="2"/>
        <v>0</v>
      </c>
    </row>
    <row r="21" spans="1:19" ht="19.899999999999999" customHeight="1" x14ac:dyDescent="0.25">
      <c r="A21" s="21" t="s">
        <v>65</v>
      </c>
      <c r="B21" s="22" t="s">
        <v>37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4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36" t="e">
        <f t="shared" si="3"/>
        <v>#DIV/0!</v>
      </c>
      <c r="Q21" s="30">
        <f t="shared" si="2"/>
        <v>0</v>
      </c>
    </row>
    <row r="22" spans="1:19" ht="26.45" customHeight="1" x14ac:dyDescent="0.25">
      <c r="A22" s="21" t="s">
        <v>66</v>
      </c>
      <c r="B22" s="22" t="s">
        <v>38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16127234.9</v>
      </c>
      <c r="I22" s="24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31980966.100000001</v>
      </c>
      <c r="P22" s="36">
        <f t="shared" si="3"/>
        <v>198.30408807401943</v>
      </c>
      <c r="Q22" s="30">
        <f t="shared" si="2"/>
        <v>15853731.200000001</v>
      </c>
    </row>
    <row r="23" spans="1:19" ht="36.75" customHeight="1" x14ac:dyDescent="0.25">
      <c r="A23" s="9" t="s">
        <v>67</v>
      </c>
      <c r="B23" s="20" t="s">
        <v>39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f>H24+H25+H26</f>
        <v>12391743.130000001</v>
      </c>
      <c r="I23" s="16" t="e">
        <f>I24+I25+I26+#REF!</f>
        <v>#REF!</v>
      </c>
      <c r="J23" s="16" t="e">
        <f>J24+J25+J26+#REF!</f>
        <v>#REF!</v>
      </c>
      <c r="K23" s="16" t="e">
        <f>K24+K25+K26+#REF!</f>
        <v>#REF!</v>
      </c>
      <c r="L23" s="16" t="e">
        <f>L24+L25+L26+#REF!</f>
        <v>#REF!</v>
      </c>
      <c r="M23" s="16" t="e">
        <f>M24+M25+M26+#REF!</f>
        <v>#REF!</v>
      </c>
      <c r="N23" s="16" t="e">
        <f>N24+N25+N26+#REF!</f>
        <v>#REF!</v>
      </c>
      <c r="O23" s="16">
        <f>O24+O25+O26</f>
        <v>27720405.66</v>
      </c>
      <c r="P23" s="34">
        <f t="shared" si="3"/>
        <v>223.70061555657824</v>
      </c>
      <c r="Q23" s="31">
        <f t="shared" si="2"/>
        <v>15328662.529999999</v>
      </c>
      <c r="R23" s="10"/>
      <c r="S23" s="10"/>
    </row>
    <row r="24" spans="1:19" ht="24.75" customHeight="1" x14ac:dyDescent="0.25">
      <c r="A24" s="21" t="s">
        <v>83</v>
      </c>
      <c r="B24" s="22" t="s">
        <v>84</v>
      </c>
      <c r="C24" s="23"/>
      <c r="D24" s="23"/>
      <c r="E24" s="23"/>
      <c r="F24" s="23"/>
      <c r="G24" s="23"/>
      <c r="H24" s="23">
        <v>1231469.81</v>
      </c>
      <c r="I24" s="24"/>
      <c r="J24" s="23"/>
      <c r="K24" s="23"/>
      <c r="L24" s="23"/>
      <c r="M24" s="23"/>
      <c r="N24" s="23"/>
      <c r="O24" s="23">
        <v>2718872.34</v>
      </c>
      <c r="P24" s="36">
        <f t="shared" si="3"/>
        <v>220.78270355649235</v>
      </c>
      <c r="Q24" s="30">
        <f t="shared" si="2"/>
        <v>1487402.5299999998</v>
      </c>
      <c r="R24" s="10"/>
      <c r="S24" s="10"/>
    </row>
    <row r="25" spans="1:19" ht="16.5" x14ac:dyDescent="0.25">
      <c r="A25" s="21" t="s">
        <v>68</v>
      </c>
      <c r="B25" s="22" t="s">
        <v>40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6420000</v>
      </c>
      <c r="I25" s="24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12536383.27</v>
      </c>
      <c r="P25" s="36">
        <f t="shared" si="3"/>
        <v>195.27076744548287</v>
      </c>
      <c r="Q25" s="30">
        <f t="shared" si="2"/>
        <v>6116383.2699999996</v>
      </c>
    </row>
    <row r="26" spans="1:19" ht="16.5" x14ac:dyDescent="0.25">
      <c r="A26" s="21" t="s">
        <v>87</v>
      </c>
      <c r="B26" s="22" t="s">
        <v>88</v>
      </c>
      <c r="C26" s="23"/>
      <c r="D26" s="23"/>
      <c r="E26" s="23"/>
      <c r="F26" s="23"/>
      <c r="G26" s="23"/>
      <c r="H26" s="23">
        <v>4740273.32</v>
      </c>
      <c r="I26" s="24"/>
      <c r="J26" s="23"/>
      <c r="K26" s="23"/>
      <c r="L26" s="23"/>
      <c r="M26" s="23"/>
      <c r="N26" s="23"/>
      <c r="O26" s="23">
        <v>12465150.050000001</v>
      </c>
      <c r="P26" s="36">
        <f t="shared" si="3"/>
        <v>262.96268608410116</v>
      </c>
      <c r="Q26" s="30">
        <f t="shared" si="2"/>
        <v>7724876.7300000004</v>
      </c>
    </row>
    <row r="27" spans="1:19" ht="16.5" x14ac:dyDescent="0.25">
      <c r="A27" s="38" t="s">
        <v>102</v>
      </c>
      <c r="B27" s="20" t="s">
        <v>99</v>
      </c>
      <c r="C27" s="23"/>
      <c r="D27" s="23"/>
      <c r="E27" s="23"/>
      <c r="F27" s="23"/>
      <c r="G27" s="23"/>
      <c r="H27" s="16">
        <f>H28+H29</f>
        <v>0</v>
      </c>
      <c r="I27" s="16">
        <f t="shared" ref="I27:O27" si="6">I28+I29</f>
        <v>0</v>
      </c>
      <c r="J27" s="16">
        <f t="shared" si="6"/>
        <v>0</v>
      </c>
      <c r="K27" s="16">
        <f t="shared" si="6"/>
        <v>0</v>
      </c>
      <c r="L27" s="16">
        <f t="shared" si="6"/>
        <v>0</v>
      </c>
      <c r="M27" s="16">
        <f t="shared" si="6"/>
        <v>0</v>
      </c>
      <c r="N27" s="16">
        <f t="shared" si="6"/>
        <v>0</v>
      </c>
      <c r="O27" s="16">
        <f t="shared" si="6"/>
        <v>0</v>
      </c>
      <c r="P27" s="34" t="e">
        <f t="shared" si="3"/>
        <v>#DIV/0!</v>
      </c>
      <c r="Q27" s="31">
        <f t="shared" si="2"/>
        <v>0</v>
      </c>
    </row>
    <row r="28" spans="1:19" ht="23.25" customHeight="1" x14ac:dyDescent="0.25">
      <c r="A28" s="37" t="s">
        <v>103</v>
      </c>
      <c r="B28" s="22" t="s">
        <v>100</v>
      </c>
      <c r="C28" s="23"/>
      <c r="D28" s="23"/>
      <c r="E28" s="23"/>
      <c r="F28" s="23"/>
      <c r="G28" s="23"/>
      <c r="H28" s="23">
        <v>0</v>
      </c>
      <c r="I28" s="24"/>
      <c r="J28" s="23"/>
      <c r="K28" s="23"/>
      <c r="L28" s="23"/>
      <c r="M28" s="23"/>
      <c r="N28" s="23"/>
      <c r="O28" s="23">
        <v>0</v>
      </c>
      <c r="P28" s="36" t="e">
        <f t="shared" si="3"/>
        <v>#DIV/0!</v>
      </c>
      <c r="Q28" s="30">
        <f t="shared" si="2"/>
        <v>0</v>
      </c>
    </row>
    <row r="29" spans="1:19" ht="33" x14ac:dyDescent="0.25">
      <c r="A29" s="37" t="s">
        <v>104</v>
      </c>
      <c r="B29" s="22" t="s">
        <v>101</v>
      </c>
      <c r="C29" s="23"/>
      <c r="D29" s="23"/>
      <c r="E29" s="23"/>
      <c r="F29" s="23"/>
      <c r="G29" s="23"/>
      <c r="H29" s="23">
        <v>0</v>
      </c>
      <c r="I29" s="24"/>
      <c r="J29" s="23"/>
      <c r="K29" s="23"/>
      <c r="L29" s="23"/>
      <c r="M29" s="23"/>
      <c r="N29" s="23"/>
      <c r="O29" s="23">
        <v>0</v>
      </c>
      <c r="P29" s="36" t="e">
        <f t="shared" si="3"/>
        <v>#DIV/0!</v>
      </c>
      <c r="Q29" s="30">
        <f t="shared" si="2"/>
        <v>0</v>
      </c>
    </row>
    <row r="30" spans="1:19" ht="16.5" x14ac:dyDescent="0.25">
      <c r="A30" s="9" t="s">
        <v>69</v>
      </c>
      <c r="B30" s="20" t="s">
        <v>41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f>H31+H32+H33+H34+H35+H36</f>
        <v>68946137.079999998</v>
      </c>
      <c r="I30" s="16">
        <f t="shared" ref="I30:O30" si="7">I31+I32+I33+I34+I35+I36</f>
        <v>0</v>
      </c>
      <c r="J30" s="16">
        <f t="shared" si="7"/>
        <v>0</v>
      </c>
      <c r="K30" s="16">
        <f t="shared" si="7"/>
        <v>0</v>
      </c>
      <c r="L30" s="16">
        <f t="shared" si="7"/>
        <v>0</v>
      </c>
      <c r="M30" s="16">
        <f t="shared" si="7"/>
        <v>0</v>
      </c>
      <c r="N30" s="16">
        <f t="shared" si="7"/>
        <v>0</v>
      </c>
      <c r="O30" s="16">
        <f t="shared" si="7"/>
        <v>154738979</v>
      </c>
      <c r="P30" s="34">
        <f t="shared" si="3"/>
        <v>224.43458843887413</v>
      </c>
      <c r="Q30" s="31">
        <f t="shared" si="2"/>
        <v>85792841.920000002</v>
      </c>
      <c r="R30" s="10"/>
      <c r="S30" s="10"/>
    </row>
    <row r="31" spans="1:19" ht="16.5" x14ac:dyDescent="0.25">
      <c r="A31" s="21" t="s">
        <v>70</v>
      </c>
      <c r="B31" s="22" t="s">
        <v>42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21827192.079999998</v>
      </c>
      <c r="I31" s="24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47443017.770000003</v>
      </c>
      <c r="P31" s="36">
        <f t="shared" si="3"/>
        <v>217.35740262015418</v>
      </c>
      <c r="Q31" s="30">
        <f t="shared" si="2"/>
        <v>25615825.690000005</v>
      </c>
    </row>
    <row r="32" spans="1:19" ht="16.5" x14ac:dyDescent="0.25">
      <c r="A32" s="21" t="s">
        <v>71</v>
      </c>
      <c r="B32" s="22" t="s">
        <v>43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36721209.280000001</v>
      </c>
      <c r="I32" s="24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83825546.799999997</v>
      </c>
      <c r="P32" s="36">
        <f t="shared" si="3"/>
        <v>228.27556184446001</v>
      </c>
      <c r="Q32" s="30">
        <f t="shared" si="2"/>
        <v>47104337.519999996</v>
      </c>
    </row>
    <row r="33" spans="1:19" ht="16.5" x14ac:dyDescent="0.25">
      <c r="A33" s="21" t="s">
        <v>85</v>
      </c>
      <c r="B33" s="22" t="s">
        <v>44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7315410</v>
      </c>
      <c r="I33" s="24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15266870</v>
      </c>
      <c r="P33" s="36">
        <f t="shared" si="3"/>
        <v>208.69465962946711</v>
      </c>
      <c r="Q33" s="30">
        <f t="shared" si="2"/>
        <v>7951460</v>
      </c>
    </row>
    <row r="34" spans="1:19" ht="35.450000000000003" customHeight="1" x14ac:dyDescent="0.25">
      <c r="A34" s="21" t="s">
        <v>72</v>
      </c>
      <c r="B34" s="22" t="s">
        <v>45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5200</v>
      </c>
      <c r="I34" s="24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36438</v>
      </c>
      <c r="P34" s="36">
        <f t="shared" si="3"/>
        <v>700.73076923076917</v>
      </c>
      <c r="Q34" s="30">
        <f t="shared" si="2"/>
        <v>31238</v>
      </c>
    </row>
    <row r="35" spans="1:19" ht="16.5" x14ac:dyDescent="0.25">
      <c r="A35" s="21" t="s">
        <v>86</v>
      </c>
      <c r="B35" s="22" t="s">
        <v>46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35000</v>
      </c>
      <c r="I35" s="24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45797.5</v>
      </c>
      <c r="P35" s="36">
        <f t="shared" si="3"/>
        <v>130.85</v>
      </c>
      <c r="Q35" s="30">
        <f t="shared" si="2"/>
        <v>10797.5</v>
      </c>
    </row>
    <row r="36" spans="1:19" ht="16.5" x14ac:dyDescent="0.25">
      <c r="A36" s="21" t="s">
        <v>73</v>
      </c>
      <c r="B36" s="22" t="s">
        <v>47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3042125.72</v>
      </c>
      <c r="I36" s="24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8121308.9299999997</v>
      </c>
      <c r="P36" s="36">
        <f t="shared" si="3"/>
        <v>266.96164713403101</v>
      </c>
      <c r="Q36" s="30">
        <f t="shared" si="2"/>
        <v>5079183.209999999</v>
      </c>
    </row>
    <row r="37" spans="1:19" ht="16.5" x14ac:dyDescent="0.25">
      <c r="A37" s="9" t="s">
        <v>74</v>
      </c>
      <c r="B37" s="20" t="s">
        <v>48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f>H38</f>
        <v>2654561.52</v>
      </c>
      <c r="I37" s="16">
        <f t="shared" ref="I37:O37" si="8">I38</f>
        <v>0</v>
      </c>
      <c r="J37" s="16">
        <f t="shared" si="8"/>
        <v>0</v>
      </c>
      <c r="K37" s="16">
        <f t="shared" si="8"/>
        <v>0</v>
      </c>
      <c r="L37" s="16">
        <f t="shared" si="8"/>
        <v>0</v>
      </c>
      <c r="M37" s="16">
        <f t="shared" si="8"/>
        <v>0</v>
      </c>
      <c r="N37" s="16">
        <f t="shared" si="8"/>
        <v>0</v>
      </c>
      <c r="O37" s="16">
        <f t="shared" si="8"/>
        <v>3908635.02</v>
      </c>
      <c r="P37" s="34">
        <f t="shared" si="3"/>
        <v>147.24220895057653</v>
      </c>
      <c r="Q37" s="31">
        <f t="shared" si="2"/>
        <v>1254073.5</v>
      </c>
    </row>
    <row r="38" spans="1:19" ht="16.5" x14ac:dyDescent="0.25">
      <c r="A38" s="21" t="s">
        <v>75</v>
      </c>
      <c r="B38" s="22" t="s">
        <v>49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2654561.52</v>
      </c>
      <c r="I38" s="24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3908635.02</v>
      </c>
      <c r="P38" s="36">
        <f t="shared" si="3"/>
        <v>147.24220895057653</v>
      </c>
      <c r="Q38" s="30">
        <f t="shared" si="2"/>
        <v>1254073.5</v>
      </c>
    </row>
    <row r="39" spans="1:19" ht="16.5" x14ac:dyDescent="0.25">
      <c r="A39" s="9" t="s">
        <v>76</v>
      </c>
      <c r="B39" s="20" t="s">
        <v>50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f>H40+H41+H42+H43</f>
        <v>1033964.76</v>
      </c>
      <c r="I39" s="16">
        <f t="shared" ref="I39:O39" si="9">I40+I41+I42+I43</f>
        <v>0</v>
      </c>
      <c r="J39" s="16">
        <f t="shared" si="9"/>
        <v>0</v>
      </c>
      <c r="K39" s="16">
        <f t="shared" si="9"/>
        <v>0</v>
      </c>
      <c r="L39" s="16">
        <f t="shared" si="9"/>
        <v>0</v>
      </c>
      <c r="M39" s="16">
        <f t="shared" si="9"/>
        <v>0</v>
      </c>
      <c r="N39" s="16">
        <f t="shared" si="9"/>
        <v>0</v>
      </c>
      <c r="O39" s="16">
        <f t="shared" si="9"/>
        <v>3046004.7</v>
      </c>
      <c r="P39" s="34">
        <f t="shared" si="3"/>
        <v>294.59463396025217</v>
      </c>
      <c r="Q39" s="31">
        <f t="shared" si="2"/>
        <v>2012039.9400000002</v>
      </c>
      <c r="R39" s="10"/>
      <c r="S39" s="10"/>
    </row>
    <row r="40" spans="1:19" ht="15.6" customHeight="1" x14ac:dyDescent="0.25">
      <c r="A40" s="21" t="s">
        <v>77</v>
      </c>
      <c r="B40" s="22" t="s">
        <v>51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929964.76</v>
      </c>
      <c r="I40" s="24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1851184.45</v>
      </c>
      <c r="P40" s="36">
        <f t="shared" si="3"/>
        <v>199.05963425968957</v>
      </c>
      <c r="Q40" s="30">
        <f t="shared" si="2"/>
        <v>921219.69</v>
      </c>
    </row>
    <row r="41" spans="1:19" ht="23.45" customHeight="1" x14ac:dyDescent="0.25">
      <c r="A41" s="21" t="s">
        <v>78</v>
      </c>
      <c r="B41" s="22" t="s">
        <v>52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17000</v>
      </c>
      <c r="I41" s="24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85000</v>
      </c>
      <c r="P41" s="36">
        <v>0</v>
      </c>
      <c r="Q41" s="30">
        <f t="shared" si="2"/>
        <v>68000</v>
      </c>
    </row>
    <row r="42" spans="1:19" ht="16.5" x14ac:dyDescent="0.25">
      <c r="A42" s="21" t="s">
        <v>79</v>
      </c>
      <c r="B42" s="22" t="s">
        <v>53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4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935820.25</v>
      </c>
      <c r="P42" s="36" t="e">
        <f t="shared" si="3"/>
        <v>#DIV/0!</v>
      </c>
      <c r="Q42" s="30">
        <f t="shared" si="2"/>
        <v>935820.25</v>
      </c>
    </row>
    <row r="43" spans="1:19" ht="33" x14ac:dyDescent="0.25">
      <c r="A43" s="37" t="s">
        <v>94</v>
      </c>
      <c r="B43" s="22" t="s">
        <v>93</v>
      </c>
      <c r="C43" s="23"/>
      <c r="D43" s="23"/>
      <c r="E43" s="23"/>
      <c r="F43" s="23"/>
      <c r="G43" s="23"/>
      <c r="H43" s="23">
        <v>87000</v>
      </c>
      <c r="I43" s="24"/>
      <c r="J43" s="23"/>
      <c r="K43" s="23"/>
      <c r="L43" s="23"/>
      <c r="M43" s="23"/>
      <c r="N43" s="23"/>
      <c r="O43" s="23">
        <v>174000</v>
      </c>
      <c r="P43" s="36">
        <f t="shared" si="3"/>
        <v>200</v>
      </c>
      <c r="Q43" s="30">
        <f t="shared" si="2"/>
        <v>87000</v>
      </c>
    </row>
    <row r="44" spans="1:19" ht="16.5" x14ac:dyDescent="0.25">
      <c r="A44" s="9" t="s">
        <v>80</v>
      </c>
      <c r="B44" s="20" t="s">
        <v>54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f>H45+H46</f>
        <v>2969684.5</v>
      </c>
      <c r="I44" s="16">
        <f t="shared" ref="I44:O44" si="10">I45+I46</f>
        <v>0</v>
      </c>
      <c r="J44" s="16">
        <f t="shared" si="10"/>
        <v>0</v>
      </c>
      <c r="K44" s="16">
        <f t="shared" si="10"/>
        <v>0</v>
      </c>
      <c r="L44" s="16">
        <f t="shared" si="10"/>
        <v>0</v>
      </c>
      <c r="M44" s="16">
        <f t="shared" si="10"/>
        <v>0</v>
      </c>
      <c r="N44" s="16">
        <f t="shared" si="10"/>
        <v>0</v>
      </c>
      <c r="O44" s="16">
        <f t="shared" si="10"/>
        <v>6611332.4900000002</v>
      </c>
      <c r="P44" s="34">
        <f t="shared" si="3"/>
        <v>222.62743702235036</v>
      </c>
      <c r="Q44" s="31">
        <f t="shared" si="2"/>
        <v>3641647.99</v>
      </c>
    </row>
    <row r="45" spans="1:19" ht="16.5" x14ac:dyDescent="0.25">
      <c r="A45" s="21" t="s">
        <v>95</v>
      </c>
      <c r="B45" s="22" t="s">
        <v>98</v>
      </c>
      <c r="C45" s="16"/>
      <c r="D45" s="16"/>
      <c r="E45" s="16"/>
      <c r="F45" s="16"/>
      <c r="G45" s="16"/>
      <c r="H45" s="23">
        <v>268780.65999999997</v>
      </c>
      <c r="I45" s="24"/>
      <c r="J45" s="23"/>
      <c r="K45" s="23"/>
      <c r="L45" s="23"/>
      <c r="M45" s="23"/>
      <c r="N45" s="23"/>
      <c r="O45" s="23">
        <v>434893.11</v>
      </c>
      <c r="P45" s="36">
        <f t="shared" si="3"/>
        <v>161.80223309221728</v>
      </c>
      <c r="Q45" s="30">
        <f t="shared" si="2"/>
        <v>166112.45000000001</v>
      </c>
    </row>
    <row r="46" spans="1:19" ht="16.5" x14ac:dyDescent="0.25">
      <c r="A46" s="21" t="s">
        <v>96</v>
      </c>
      <c r="B46" s="22" t="s">
        <v>97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2700903.84</v>
      </c>
      <c r="I46" s="24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6176439.3799999999</v>
      </c>
      <c r="P46" s="36">
        <f t="shared" si="3"/>
        <v>228.68046201896624</v>
      </c>
      <c r="Q46" s="30">
        <f t="shared" si="2"/>
        <v>3475535.54</v>
      </c>
    </row>
    <row r="47" spans="1:19" hidden="1" x14ac:dyDescent="0.25">
      <c r="A47" s="3"/>
      <c r="B47" s="3"/>
      <c r="C47" s="4" t="s">
        <v>25</v>
      </c>
      <c r="D47" s="4" t="s">
        <v>25</v>
      </c>
      <c r="E47" s="4" t="s">
        <v>25</v>
      </c>
      <c r="F47" s="4" t="s">
        <v>25</v>
      </c>
      <c r="G47" s="4" t="s">
        <v>25</v>
      </c>
      <c r="H47" s="4"/>
      <c r="I47" s="4" t="s">
        <v>25</v>
      </c>
      <c r="J47" s="4" t="s">
        <v>25</v>
      </c>
      <c r="K47" s="4" t="s">
        <v>25</v>
      </c>
      <c r="L47" s="4" t="s">
        <v>25</v>
      </c>
      <c r="M47" s="4" t="s">
        <v>25</v>
      </c>
      <c r="N47" s="4" t="s">
        <v>25</v>
      </c>
      <c r="O47" s="4"/>
      <c r="P47" s="4"/>
      <c r="Q47" s="2" t="s">
        <v>26</v>
      </c>
    </row>
  </sheetData>
  <mergeCells count="6">
    <mergeCell ref="A2:P2"/>
    <mergeCell ref="A4:A5"/>
    <mergeCell ref="B4:B5"/>
    <mergeCell ref="H4:H5"/>
    <mergeCell ref="O4:O5"/>
    <mergeCell ref="P4:Q4"/>
  </mergeCells>
  <pageMargins left="0.78749999999999998" right="0.59027779999999996" top="0.59027779999999996" bottom="0.39374999999999999" header="0" footer="0"/>
  <pageSetup paperSize="9" scale="56" fitToHeight="0" orientation="portrait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7"/>
    <Parameter Name="ReportMode" Type="System.Int32" Value="7"/>
  </Parameters>
</MailMerge>
</file>

<file path=customXml/itemProps1.xml><?xml version="1.0" encoding="utf-8"?>
<ds:datastoreItem xmlns:ds="http://schemas.openxmlformats.org/officeDocument/2006/customXml" ds:itemID="{E8D5D2B5-48F7-4E7E-9A42-01417567C70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Жаринова</dc:creator>
  <cp:lastModifiedBy>Владелец</cp:lastModifiedBy>
  <cp:lastPrinted>2025-07-24T08:30:31Z</cp:lastPrinted>
  <dcterms:created xsi:type="dcterms:W3CDTF">2017-04-11T06:11:50Z</dcterms:created>
  <dcterms:modified xsi:type="dcterms:W3CDTF">2025-07-24T08:32:20Z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C:\Users\1\AppData\Local\Кейсистемс\Свод-СМАРТ\ReportManager\0503317g_20160101__win_5_2.xlsx</vt:lpwstr>
  </property>
</Properties>
</file>