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7.2025" sheetId="64" r:id="rId1"/>
  </sheets>
  <calcPr calcId="145621"/>
</workbook>
</file>

<file path=xl/calcChain.xml><?xml version="1.0" encoding="utf-8"?>
<calcChain xmlns="http://schemas.openxmlformats.org/spreadsheetml/2006/main">
  <c r="H8" i="64" l="1"/>
  <c r="H10" i="64"/>
  <c r="H11" i="64"/>
  <c r="H12" i="64"/>
  <c r="H15" i="64"/>
  <c r="H17" i="64"/>
  <c r="H18" i="64"/>
  <c r="H19" i="64"/>
  <c r="H20" i="64"/>
  <c r="H21" i="64"/>
  <c r="H22" i="64"/>
  <c r="H23" i="64"/>
  <c r="H25" i="64"/>
  <c r="H26" i="64"/>
  <c r="H29" i="64"/>
  <c r="H30" i="64"/>
  <c r="H31" i="64"/>
  <c r="H35" i="64"/>
  <c r="H36" i="64"/>
  <c r="H39" i="64"/>
  <c r="H43" i="64"/>
  <c r="H49" i="64"/>
  <c r="H52" i="64"/>
  <c r="H51" i="64"/>
  <c r="G49" i="64"/>
  <c r="G48" i="64"/>
  <c r="H48" i="64" s="1"/>
  <c r="G47" i="64"/>
  <c r="H47" i="64" s="1"/>
  <c r="G46" i="64"/>
  <c r="H46" i="64" s="1"/>
  <c r="F45" i="64"/>
  <c r="G45" i="64" s="1"/>
  <c r="H45" i="64" s="1"/>
  <c r="E45" i="64"/>
  <c r="D45" i="64"/>
  <c r="G44" i="64"/>
  <c r="H44" i="64" s="1"/>
  <c r="G43" i="64"/>
  <c r="G42" i="64"/>
  <c r="H42" i="64" s="1"/>
  <c r="G41" i="64"/>
  <c r="H41" i="64" s="1"/>
  <c r="F40" i="64"/>
  <c r="G40" i="64" s="1"/>
  <c r="H40" i="64" s="1"/>
  <c r="E40" i="64"/>
  <c r="D40" i="64"/>
  <c r="G39" i="64"/>
  <c r="G38" i="64"/>
  <c r="H38" i="64" s="1"/>
  <c r="F37" i="64"/>
  <c r="G37" i="64" s="1"/>
  <c r="H37" i="64" s="1"/>
  <c r="E37" i="64"/>
  <c r="D37" i="64"/>
  <c r="G36" i="64"/>
  <c r="G35" i="64"/>
  <c r="G34" i="64"/>
  <c r="H34" i="64" s="1"/>
  <c r="F33" i="64"/>
  <c r="G33" i="64" s="1"/>
  <c r="H33" i="64" s="1"/>
  <c r="E33" i="64"/>
  <c r="D33" i="64"/>
  <c r="G32" i="64"/>
  <c r="H32" i="64" s="1"/>
  <c r="G31" i="64"/>
  <c r="G30" i="64"/>
  <c r="G29" i="64"/>
  <c r="F29" i="64"/>
  <c r="E29" i="64"/>
  <c r="D29" i="64"/>
  <c r="G28" i="64"/>
  <c r="H28" i="64" s="1"/>
  <c r="F27" i="64"/>
  <c r="G27" i="64" s="1"/>
  <c r="H27" i="64" s="1"/>
  <c r="E27" i="64"/>
  <c r="D27" i="64"/>
  <c r="G26" i="64"/>
  <c r="G25" i="64"/>
  <c r="G24" i="64"/>
  <c r="H24" i="64" s="1"/>
  <c r="F24" i="64"/>
  <c r="E24" i="64"/>
  <c r="D24" i="64"/>
  <c r="G23" i="64"/>
  <c r="G22" i="64"/>
  <c r="F21" i="64"/>
  <c r="G21" i="64" s="1"/>
  <c r="E21" i="64"/>
  <c r="D21" i="64"/>
  <c r="G20" i="64"/>
  <c r="G19" i="64"/>
  <c r="G18" i="64"/>
  <c r="F18" i="64"/>
  <c r="E18" i="64"/>
  <c r="D18" i="64"/>
  <c r="G17" i="64"/>
  <c r="G16" i="64"/>
  <c r="H16" i="64" s="1"/>
  <c r="G15" i="64"/>
  <c r="F14" i="64"/>
  <c r="E14" i="64"/>
  <c r="D14" i="64"/>
  <c r="D50" i="64" s="1"/>
  <c r="G13" i="64"/>
  <c r="H13" i="64" s="1"/>
  <c r="G12" i="64"/>
  <c r="G11" i="64"/>
  <c r="G10" i="64"/>
  <c r="G9" i="64"/>
  <c r="H9" i="64" s="1"/>
  <c r="G8" i="64"/>
  <c r="F7" i="64"/>
  <c r="E7" i="64"/>
  <c r="E50" i="64" s="1"/>
  <c r="D7" i="64"/>
  <c r="F50" i="64" l="1"/>
  <c r="G50" i="64" s="1"/>
  <c r="H50" i="64" s="1"/>
  <c r="G7" i="64"/>
  <c r="H7" i="64" s="1"/>
  <c r="G14" i="64"/>
  <c r="H14" i="64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<sst xmlns="http://schemas.openxmlformats.org/spreadsheetml/2006/main" count="113" uniqueCount="109">
  <si>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</si>
  <si>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</si>
  <si>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</si>
  <si>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</si>
  <si>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</si>
  <si>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</si>
  <si>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</si>
  <si>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</si>
  <si>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</si>
  <si>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</si>
  <si>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</si>
  <si>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</si>
  <si>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</si>
  <si>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</si>
  <si>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</si>
  <si>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</si>
  <si>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</si>
  <si>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</si>
  <si>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</si>
  <si>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</si>
  <si>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</si>
  <si>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</si>
  <si>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</si>
  <si>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</si>
  <si>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</si>
  <si>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</si>
  <si>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</si>
  <si>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</si>
  <si>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</si>
  <si>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</si>
  <si>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</si>
  <si>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</si>
  <si>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</si>
  <si>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</si>
  <si>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</si>
  <si>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</si>
  <si>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</si>
  <si>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</si>
  <si>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</si>
  <si>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</si>
  <si>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</si>
  <si>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</si>
  <si>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</si>
  <si>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</si>
  <si>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</si>
  <si>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</si>
  <si>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</si>
  <si>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</si>
  <si>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</si>
  <si>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</si>
  <si>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</si>
  <si>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</si>
  <si>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</si>
  <si>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</si>
  <si>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</si>
  <si>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</si>
  <si>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</si>
  <si>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</si>
  <si>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</si>
  <si>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</si>
  <si>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</si>
  <si>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</si>
  <si>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</si>
  <si>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</si>
  <si>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</si>
  <si>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</si>
  <si>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</si>
  <si>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</si>
  <si>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</si>
  <si>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</si>
  <si>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</si>
  <si>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</si>
  <si>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</si>
  <si>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</si>
  <si>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</si>
  <si>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</si>
  <si>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</si>
  <si>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</si>
  <si>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</si>
  <si>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</si>
  <si>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</si>
  <si>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</si>
  <si>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</si>
  <si>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</si>
  <si>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</si>
  <si>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</si>
  <si>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</si>
  <si>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</si>
  <si>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</si>
  <si>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</si>
  <si>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</si>
  <si>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</si>
  <si>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</si>
  <si>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</si>
  <si>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</si>
  <si>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</si>
  <si>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</si>
  <si>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</si>
  <si>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</si>
  <si>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</si>
  <si>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</si>
  <si>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</si>
  <si>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</si>
  <si>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</si>
  <si>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</si>
  <si>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Исполнение по муниципальным программам Заволжского муниципального района на 01.07.2025</t>
  </si>
  <si>
    <t>утверждено по состоянию на 01.07.2025</t>
  </si>
  <si>
    <t>профинансировано на 01.07.2025</t>
  </si>
  <si>
    <t>кассовые расходы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</si>
</sst>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" workbookViewId="0">
      <selection activeCell="K13" sqref="K13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50</v>
      </c>
    </row>
    <row r="3" spans="1:13" hidden="1" x14ac:dyDescent="0.25"/>
    <row r="4" spans="1:13" x14ac:dyDescent="0.25">
      <c r="G4" s="19" t="s">
        <v>47</v>
      </c>
      <c r="H4" s="18">
        <v>0.5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351839807.43000001</v>
      </c>
      <c r="E7" s="20">
        <f>E8+E9+E10+E11+E12</f>
        <v>173369899.34</v>
      </c>
      <c r="F7" s="20">
        <f t="shared" ref="F7" si="0">F8+F9+F10+F11+F12</f>
        <v>144739839.5</v>
      </c>
      <c r="G7" s="20">
        <f>F7/D7*100</f>
        <v>41.137994179011876</v>
      </c>
      <c r="H7" s="21">
        <f>G7-6*100/12</f>
        <v>-8.8620058209881236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127500007.90000001</v>
      </c>
      <c r="E8" s="2">
        <v>55442819</v>
      </c>
      <c r="F8" s="2">
        <v>47443017.770000003</v>
      </c>
      <c r="G8" s="20">
        <f t="shared" ref="G8:G49" si="1">F8/D8*100</f>
        <v>37.21020771011262</v>
      </c>
      <c r="H8" s="21">
        <f t="shared" ref="H8:H50" si="2">G8-6*100/12</f>
        <v>-12.78979228988738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191619339.19999999</v>
      </c>
      <c r="E9" s="2">
        <v>103014863.19</v>
      </c>
      <c r="F9" s="2">
        <v>83825546.799999997</v>
      </c>
      <c r="G9" s="20">
        <f t="shared" si="1"/>
        <v>43.745869884515294</v>
      </c>
      <c r="H9" s="21">
        <f t="shared" si="2"/>
        <v>-6.2541301154847062</v>
      </c>
    </row>
    <row r="10" spans="1:13" ht="30" x14ac:dyDescent="0.25">
      <c r="A10" s="28" t="s">
        <v>26</v>
      </c>
      <c r="B10" s="4" t="s">
        <v>64</v>
      </c>
      <c r="C10" s="27"/>
      <c r="D10" s="2">
        <v>11324388.880000001</v>
      </c>
      <c r="E10" s="2">
        <v>5624600</v>
      </c>
      <c r="F10" s="2">
        <v>5624600</v>
      </c>
      <c r="G10" s="20">
        <f t="shared" si="1"/>
        <v>49.668022350712491</v>
      </c>
      <c r="H10" s="21">
        <f t="shared" si="2"/>
        <v>-0.33197764928750928</v>
      </c>
    </row>
    <row r="11" spans="1:13" ht="30" x14ac:dyDescent="0.25">
      <c r="A11" s="28" t="s">
        <v>27</v>
      </c>
      <c r="B11" s="27" t="s">
        <v>65</v>
      </c>
      <c r="C11" s="27"/>
      <c r="D11" s="2">
        <v>725146</v>
      </c>
      <c r="E11" s="2">
        <v>12650</v>
      </c>
      <c r="F11" s="2">
        <v>12650</v>
      </c>
      <c r="G11" s="20">
        <f t="shared" si="1"/>
        <v>1.7444762847757553</v>
      </c>
      <c r="H11" s="21">
        <f t="shared" si="2"/>
        <v>-48.255523715224243</v>
      </c>
    </row>
    <row r="12" spans="1:13" ht="45" x14ac:dyDescent="0.25">
      <c r="A12" s="28" t="s">
        <v>28</v>
      </c>
      <c r="B12" s="4" t="s">
        <v>66</v>
      </c>
      <c r="C12" s="27"/>
      <c r="D12" s="2">
        <v>20670925.449999999</v>
      </c>
      <c r="E12" s="2">
        <v>9274967.1500000004</v>
      </c>
      <c r="F12" s="2">
        <v>7834024.9299999997</v>
      </c>
      <c r="G12" s="20">
        <f t="shared" si="1"/>
        <v>37.898762437847211</v>
      </c>
      <c r="H12" s="21">
        <f t="shared" si="2"/>
        <v>-12.101237562152789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20145219.850000001</v>
      </c>
      <c r="E13" s="1">
        <v>7722723.9900000002</v>
      </c>
      <c r="F13" s="1">
        <v>6486332.4900000002</v>
      </c>
      <c r="G13" s="20">
        <f t="shared" si="1"/>
        <v>32.197873928886409</v>
      </c>
      <c r="H13" s="21">
        <f t="shared" si="2"/>
        <v>-17.802126071113591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24334841.260000002</v>
      </c>
      <c r="E14" s="1">
        <f>E15+E16+E17</f>
        <v>19437538.84</v>
      </c>
      <c r="F14" s="1">
        <f>F15+F16+F17</f>
        <v>12796702.52</v>
      </c>
      <c r="G14" s="20">
        <f t="shared" si="1"/>
        <v>52.585929709902693</v>
      </c>
      <c r="H14" s="21">
        <f t="shared" si="2"/>
        <v>2.5859297099026932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19038479.920000002</v>
      </c>
      <c r="E15" s="22">
        <v>14245380</v>
      </c>
      <c r="F15" s="22">
        <v>9642270</v>
      </c>
      <c r="G15" s="20">
        <f t="shared" si="1"/>
        <v>50.64621776799919</v>
      </c>
      <c r="H15" s="21">
        <f t="shared" si="2"/>
        <v>0.64621776799918962</v>
      </c>
    </row>
    <row r="16" spans="1:13" ht="30" x14ac:dyDescent="0.25">
      <c r="A16" s="28" t="s">
        <v>55</v>
      </c>
      <c r="B16" s="4" t="s">
        <v>53</v>
      </c>
      <c r="C16" s="4"/>
      <c r="D16" s="22">
        <v>5146361.34</v>
      </c>
      <c r="E16" s="22">
        <v>5146361.34</v>
      </c>
      <c r="F16" s="22">
        <v>3108635.02</v>
      </c>
      <c r="G16" s="20">
        <f t="shared" si="1"/>
        <v>60.404523013924248</v>
      </c>
      <c r="H16" s="21">
        <f t="shared" si="2"/>
        <v>10.404523013924248</v>
      </c>
    </row>
    <row r="17" spans="1:8" ht="30" x14ac:dyDescent="0.25">
      <c r="A17" s="28" t="s">
        <v>52</v>
      </c>
      <c r="B17" s="4" t="s">
        <v>70</v>
      </c>
      <c r="C17" s="4"/>
      <c r="D17" s="22">
        <v>150000</v>
      </c>
      <c r="E17" s="2">
        <v>45797.5</v>
      </c>
      <c r="F17" s="2">
        <v>45797.5</v>
      </c>
      <c r="G17" s="20">
        <f t="shared" si="1"/>
        <v>30.531666666666666</v>
      </c>
      <c r="H17" s="21">
        <f t="shared" si="2"/>
        <v>-19.468333333333334</v>
      </c>
    </row>
    <row r="18" spans="1:8" s="9" customFormat="1" ht="32.25" customHeight="1" x14ac:dyDescent="0.25">
      <c r="A18" s="5" t="s">
        <v>8</v>
      </c>
      <c r="B18" s="6" t="s">
        <v>9</v>
      </c>
      <c r="C18" s="6" t="s">
        <v>10</v>
      </c>
      <c r="D18" s="1">
        <f>D19+D20</f>
        <v>2652245</v>
      </c>
      <c r="E18" s="1">
        <f t="shared" ref="E18:F18" si="3">E19+E20</f>
        <v>970666.67</v>
      </c>
      <c r="F18" s="1">
        <f t="shared" si="3"/>
        <v>970666.67</v>
      </c>
      <c r="G18" s="20">
        <f t="shared" si="1"/>
        <v>36.597926285090558</v>
      </c>
      <c r="H18" s="21">
        <f t="shared" si="2"/>
        <v>-13.402073714909442</v>
      </c>
    </row>
    <row r="19" spans="1:8" ht="30" x14ac:dyDescent="0.25">
      <c r="A19" s="28" t="s">
        <v>34</v>
      </c>
      <c r="B19" s="4" t="s">
        <v>29</v>
      </c>
      <c r="C19" s="4"/>
      <c r="D19" s="22">
        <v>350000</v>
      </c>
      <c r="E19" s="22">
        <v>174000</v>
      </c>
      <c r="F19" s="22">
        <v>174000</v>
      </c>
      <c r="G19" s="20">
        <f t="shared" si="1"/>
        <v>49.714285714285715</v>
      </c>
      <c r="H19" s="21">
        <f t="shared" si="2"/>
        <v>-0.2857142857142847</v>
      </c>
    </row>
    <row r="20" spans="1:8" ht="45" x14ac:dyDescent="0.25">
      <c r="A20" s="28" t="s">
        <v>35</v>
      </c>
      <c r="B20" s="23" t="s">
        <v>30</v>
      </c>
      <c r="C20" s="4"/>
      <c r="D20" s="22">
        <v>2302245</v>
      </c>
      <c r="E20" s="22">
        <v>796666.67</v>
      </c>
      <c r="F20" s="22">
        <v>796666.67</v>
      </c>
      <c r="G20" s="20">
        <f t="shared" si="1"/>
        <v>34.603904884145692</v>
      </c>
      <c r="H20" s="21">
        <f t="shared" si="2"/>
        <v>-15.396095115854308</v>
      </c>
    </row>
    <row r="21" spans="1:8" s="9" customFormat="1" ht="28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1005000</v>
      </c>
      <c r="E21" s="20">
        <f t="shared" ref="E21:F21" si="4">E22+E23</f>
        <v>980000</v>
      </c>
      <c r="F21" s="20">
        <f t="shared" si="4"/>
        <v>1379</v>
      </c>
      <c r="G21" s="20">
        <f t="shared" si="1"/>
        <v>0.13721393034825871</v>
      </c>
      <c r="H21" s="21">
        <f t="shared" si="2"/>
        <v>-49.86278606965174</v>
      </c>
    </row>
    <row r="22" spans="1:8" ht="45" x14ac:dyDescent="0.25">
      <c r="A22" s="28" t="s">
        <v>36</v>
      </c>
      <c r="B22" s="4" t="s">
        <v>71</v>
      </c>
      <c r="C22" s="4"/>
      <c r="D22" s="2">
        <v>605000</v>
      </c>
      <c r="E22" s="2">
        <v>580000</v>
      </c>
      <c r="F22" s="2">
        <v>1379</v>
      </c>
      <c r="G22" s="20">
        <f t="shared" si="1"/>
        <v>0.22793388429752068</v>
      </c>
      <c r="H22" s="21">
        <f t="shared" si="2"/>
        <v>-49.772066115702479</v>
      </c>
    </row>
    <row r="23" spans="1:8" ht="30" x14ac:dyDescent="0.25">
      <c r="A23" s="3" t="s">
        <v>37</v>
      </c>
      <c r="B23" s="4" t="s">
        <v>72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-50</v>
      </c>
    </row>
    <row r="24" spans="1:8" s="9" customFormat="1" ht="30" customHeight="1" x14ac:dyDescent="0.25">
      <c r="A24" s="5" t="s">
        <v>14</v>
      </c>
      <c r="B24" s="8" t="s">
        <v>73</v>
      </c>
      <c r="C24" s="8" t="s">
        <v>15</v>
      </c>
      <c r="D24" s="20">
        <f>D25+D26</f>
        <v>60072052.390000001</v>
      </c>
      <c r="E24" s="20">
        <f t="shared" ref="E24:F24" si="5">E25+E26</f>
        <v>335000</v>
      </c>
      <c r="F24" s="20">
        <f t="shared" si="5"/>
        <v>34383.269999999997</v>
      </c>
      <c r="G24" s="20">
        <f t="shared" si="1"/>
        <v>5.7236715963651118E-2</v>
      </c>
      <c r="H24" s="21">
        <f t="shared" si="2"/>
        <v>-49.942763284036346</v>
      </c>
    </row>
    <row r="25" spans="1:8" ht="30" x14ac:dyDescent="0.25">
      <c r="A25" s="28" t="s">
        <v>38</v>
      </c>
      <c r="B25" s="4" t="s">
        <v>74</v>
      </c>
      <c r="C25" s="27"/>
      <c r="D25" s="2">
        <v>60072052.390000001</v>
      </c>
      <c r="E25" s="22">
        <v>335000</v>
      </c>
      <c r="F25" s="22">
        <v>34383.269999999997</v>
      </c>
      <c r="G25" s="20">
        <f t="shared" si="1"/>
        <v>5.7236715963651118E-2</v>
      </c>
      <c r="H25" s="21">
        <f t="shared" si="2"/>
        <v>-49.942763284036346</v>
      </c>
    </row>
    <row r="26" spans="1:8" x14ac:dyDescent="0.25">
      <c r="A26" s="28" t="s">
        <v>51</v>
      </c>
      <c r="B26" s="27" t="s">
        <v>75</v>
      </c>
      <c r="C26" s="27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7189079.5899999999</v>
      </c>
      <c r="E27" s="20">
        <f t="shared" ref="E27:F27" si="6">E28</f>
        <v>6185381</v>
      </c>
      <c r="F27" s="20">
        <f t="shared" si="6"/>
        <v>6082000</v>
      </c>
      <c r="G27" s="20">
        <f t="shared" si="1"/>
        <v>84.600537855500363</v>
      </c>
      <c r="H27" s="21">
        <f t="shared" si="2"/>
        <v>34.600537855500363</v>
      </c>
    </row>
    <row r="28" spans="1:8" ht="60" x14ac:dyDescent="0.25">
      <c r="A28" s="28" t="s">
        <v>39</v>
      </c>
      <c r="B28" s="27" t="s">
        <v>61</v>
      </c>
      <c r="C28" s="27"/>
      <c r="D28" s="2">
        <v>7189079.5899999999</v>
      </c>
      <c r="E28" s="22">
        <v>6185381</v>
      </c>
      <c r="F28" s="22">
        <v>6082000</v>
      </c>
      <c r="G28" s="20">
        <f t="shared" si="1"/>
        <v>84.600537855500363</v>
      </c>
      <c r="H28" s="21">
        <f t="shared" si="2"/>
        <v>34.600537855500363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97900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-50</v>
      </c>
    </row>
    <row r="30" spans="1:8" ht="30" x14ac:dyDescent="0.25">
      <c r="A30" s="28" t="s">
        <v>78</v>
      </c>
      <c r="B30" s="27" t="s">
        <v>80</v>
      </c>
      <c r="C30" s="27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-50</v>
      </c>
    </row>
    <row r="31" spans="1:8" ht="30" x14ac:dyDescent="0.25">
      <c r="A31" s="28" t="s">
        <v>79</v>
      </c>
      <c r="B31" s="27" t="s">
        <v>81</v>
      </c>
      <c r="C31" s="27"/>
      <c r="D31" s="2">
        <v>59000</v>
      </c>
      <c r="E31" s="22">
        <v>0</v>
      </c>
      <c r="F31" s="22">
        <v>0</v>
      </c>
      <c r="G31" s="20">
        <f t="shared" si="1"/>
        <v>0</v>
      </c>
      <c r="H31" s="21">
        <f t="shared" si="2"/>
        <v>-50</v>
      </c>
    </row>
    <row r="32" spans="1:8" s="9" customFormat="1" ht="33" customHeight="1" x14ac:dyDescent="0.25">
      <c r="A32" s="5" t="s">
        <v>82</v>
      </c>
      <c r="B32" s="6" t="s">
        <v>17</v>
      </c>
      <c r="C32" s="6" t="s">
        <v>18</v>
      </c>
      <c r="D32" s="20">
        <v>133074237.04000001</v>
      </c>
      <c r="E32" s="20">
        <v>40440285.729999997</v>
      </c>
      <c r="F32" s="20">
        <v>31980966.100000001</v>
      </c>
      <c r="G32" s="20">
        <f t="shared" si="1"/>
        <v>24.032424916617806</v>
      </c>
      <c r="H32" s="21">
        <f t="shared" si="2"/>
        <v>-25.967575083382194</v>
      </c>
    </row>
    <row r="33" spans="1:10" s="9" customFormat="1" ht="31.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3621162.16</v>
      </c>
      <c r="E33" s="1">
        <f>E34+E35+E36</f>
        <v>2036156.21</v>
      </c>
      <c r="F33" s="1">
        <f t="shared" ref="F33" si="8">F34+F35+F36</f>
        <v>1164925.6599999999</v>
      </c>
      <c r="G33" s="20">
        <f t="shared" si="1"/>
        <v>32.169939056250378</v>
      </c>
      <c r="H33" s="21">
        <f t="shared" si="2"/>
        <v>-17.830060943749622</v>
      </c>
    </row>
    <row r="34" spans="1:10" ht="30" x14ac:dyDescent="0.25">
      <c r="A34" s="3" t="s">
        <v>31</v>
      </c>
      <c r="B34" s="4" t="s">
        <v>84</v>
      </c>
      <c r="C34" s="4"/>
      <c r="D34" s="22">
        <v>1411146.16</v>
      </c>
      <c r="E34" s="22">
        <v>532388.21</v>
      </c>
      <c r="F34" s="22">
        <v>282954.15999999997</v>
      </c>
      <c r="G34" s="20">
        <f t="shared" si="1"/>
        <v>20.051371574437052</v>
      </c>
      <c r="H34" s="21">
        <f t="shared" si="2"/>
        <v>-29.948628425562948</v>
      </c>
    </row>
    <row r="35" spans="1:10" x14ac:dyDescent="0.25">
      <c r="A35" s="28" t="s">
        <v>32</v>
      </c>
      <c r="B35" s="4" t="s">
        <v>85</v>
      </c>
      <c r="C35" s="4"/>
      <c r="D35" s="22">
        <v>5000</v>
      </c>
      <c r="E35" s="22">
        <v>0</v>
      </c>
      <c r="F35" s="22">
        <v>0</v>
      </c>
      <c r="G35" s="20">
        <f t="shared" si="1"/>
        <v>0</v>
      </c>
      <c r="H35" s="21">
        <f t="shared" si="2"/>
        <v>-50</v>
      </c>
    </row>
    <row r="36" spans="1:10" x14ac:dyDescent="0.25">
      <c r="A36" s="28" t="s">
        <v>104</v>
      </c>
      <c r="B36" s="4" t="s">
        <v>86</v>
      </c>
      <c r="C36" s="4"/>
      <c r="D36" s="22">
        <v>2205016</v>
      </c>
      <c r="E36" s="22">
        <v>1503768</v>
      </c>
      <c r="F36" s="22">
        <v>881971.5</v>
      </c>
      <c r="G36" s="20">
        <f t="shared" si="1"/>
        <v>39.998417245044934</v>
      </c>
      <c r="H36" s="21">
        <f t="shared" si="2"/>
        <v>-10.001582754955066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9211175</v>
      </c>
      <c r="E37" s="1">
        <f t="shared" ref="E37:F37" si="9">E38+E39</f>
        <v>4569265</v>
      </c>
      <c r="F37" s="1">
        <f t="shared" si="9"/>
        <v>4013851.31</v>
      </c>
      <c r="G37" s="20">
        <f t="shared" si="1"/>
        <v>43.575888092452921</v>
      </c>
      <c r="H37" s="21">
        <f t="shared" si="2"/>
        <v>-6.4241119075470792</v>
      </c>
    </row>
    <row r="38" spans="1:10" ht="30" x14ac:dyDescent="0.25">
      <c r="A38" s="28" t="s">
        <v>87</v>
      </c>
      <c r="B38" s="4" t="s">
        <v>90</v>
      </c>
      <c r="C38" s="4"/>
      <c r="D38" s="22">
        <v>9211175</v>
      </c>
      <c r="E38" s="22">
        <v>4569265</v>
      </c>
      <c r="F38" s="22">
        <v>4013851.31</v>
      </c>
      <c r="G38" s="20">
        <f t="shared" si="1"/>
        <v>43.575888092452921</v>
      </c>
      <c r="H38" s="21">
        <f t="shared" si="2"/>
        <v>-6.4241119075470792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7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86250881.730000004</v>
      </c>
      <c r="E40" s="1">
        <f>E41+E42+E43</f>
        <v>53030529.689999998</v>
      </c>
      <c r="F40" s="1">
        <f t="shared" ref="F40" si="10">F41+F42+F43</f>
        <v>39290045.870000005</v>
      </c>
      <c r="G40" s="20">
        <f t="shared" si="1"/>
        <v>45.553210682522263</v>
      </c>
      <c r="H40" s="21">
        <f t="shared" si="2"/>
        <v>-4.4467893174777373</v>
      </c>
    </row>
    <row r="41" spans="1:10" ht="30" x14ac:dyDescent="0.25">
      <c r="A41" s="11" t="s">
        <v>92</v>
      </c>
      <c r="B41" s="4" t="s">
        <v>93</v>
      </c>
      <c r="C41" s="6"/>
      <c r="D41" s="22">
        <v>54417486.420000002</v>
      </c>
      <c r="E41" s="22">
        <v>32310914.690000001</v>
      </c>
      <c r="F41" s="22">
        <v>26747837.800000001</v>
      </c>
      <c r="G41" s="20">
        <f t="shared" si="1"/>
        <v>49.153019662755675</v>
      </c>
      <c r="H41" s="21">
        <f t="shared" si="2"/>
        <v>-0.8469803372443252</v>
      </c>
    </row>
    <row r="42" spans="1:10" ht="75" x14ac:dyDescent="0.25">
      <c r="A42" s="13" t="s">
        <v>95</v>
      </c>
      <c r="B42" s="14" t="s">
        <v>94</v>
      </c>
      <c r="C42" s="6"/>
      <c r="D42" s="22">
        <v>25078620.309999999</v>
      </c>
      <c r="E42" s="22">
        <v>14592228</v>
      </c>
      <c r="F42" s="22">
        <v>9164821.0700000003</v>
      </c>
      <c r="G42" s="20">
        <f t="shared" si="1"/>
        <v>36.544359126269661</v>
      </c>
      <c r="H42" s="21">
        <f t="shared" si="2"/>
        <v>-13.455640873730339</v>
      </c>
    </row>
    <row r="43" spans="1:10" ht="75" x14ac:dyDescent="0.25">
      <c r="A43" s="13" t="s">
        <v>97</v>
      </c>
      <c r="B43" s="14" t="s">
        <v>96</v>
      </c>
      <c r="C43" s="12"/>
      <c r="D43" s="22">
        <v>6754775</v>
      </c>
      <c r="E43" s="22">
        <v>6127387</v>
      </c>
      <c r="F43" s="22">
        <v>3377387</v>
      </c>
      <c r="G43" s="20">
        <f t="shared" si="1"/>
        <v>49.999992597828943</v>
      </c>
      <c r="H43" s="21">
        <f t="shared" si="2"/>
        <v>-7.4021710574356803E-6</v>
      </c>
      <c r="J43" t="s">
        <v>50</v>
      </c>
    </row>
    <row r="44" spans="1:10" s="9" customFormat="1" ht="46.5" customHeight="1" x14ac:dyDescent="0.25">
      <c r="A44" s="5" t="s">
        <v>48</v>
      </c>
      <c r="B44" s="15" t="s">
        <v>42</v>
      </c>
      <c r="C44" s="12" t="s">
        <v>44</v>
      </c>
      <c r="D44" s="1">
        <v>2998567.81</v>
      </c>
      <c r="E44" s="1">
        <v>1310000</v>
      </c>
      <c r="F44" s="1">
        <v>608558.26</v>
      </c>
      <c r="G44" s="20">
        <f t="shared" si="1"/>
        <v>20.29496408153598</v>
      </c>
      <c r="H44" s="21">
        <f t="shared" si="2"/>
        <v>-29.70503591846402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169750</v>
      </c>
      <c r="E45" s="1">
        <f t="shared" ref="E45:F45" si="11">E46+E47</f>
        <v>22811</v>
      </c>
      <c r="F45" s="1">
        <f t="shared" si="11"/>
        <v>12811</v>
      </c>
      <c r="G45" s="20">
        <f t="shared" si="1"/>
        <v>7.5469808541973489</v>
      </c>
      <c r="H45" s="21">
        <f t="shared" si="2"/>
        <v>-42.453019145802649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72561</v>
      </c>
      <c r="E46" s="22">
        <v>7811</v>
      </c>
      <c r="F46" s="22">
        <v>7811</v>
      </c>
      <c r="G46" s="20">
        <f t="shared" si="1"/>
        <v>10.764735877399705</v>
      </c>
      <c r="H46" s="21">
        <f t="shared" si="2"/>
        <v>-39.235264122600299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97189</v>
      </c>
      <c r="E47" s="22">
        <v>15000</v>
      </c>
      <c r="F47" s="22">
        <v>5000</v>
      </c>
      <c r="G47" s="20">
        <f t="shared" si="1"/>
        <v>5.1446151313420243</v>
      </c>
      <c r="H47" s="21">
        <f t="shared" si="2"/>
        <v>-44.855384868657978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1343782</v>
      </c>
      <c r="E48" s="1">
        <v>625087</v>
      </c>
      <c r="F48" s="1">
        <v>486001</v>
      </c>
      <c r="G48" s="20">
        <f t="shared" si="1"/>
        <v>36.166655008029572</v>
      </c>
      <c r="H48" s="21">
        <f t="shared" si="2"/>
        <v>-13.833344991970428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5475879.1200000001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-50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709481580.37999988</v>
      </c>
      <c r="E50" s="1">
        <f>E7+E13+E14+E18+E21+E24+E27+E29+E32+E33+E37+E40+E44+E45+E48+E49</f>
        <v>311035344.47000003</v>
      </c>
      <c r="F50" s="1">
        <f>F7+F13+F14+F18+F21+F24+F27+F29+F32+F33+F37+F40+F44+F45+F48+F49</f>
        <v>248668462.65000001</v>
      </c>
      <c r="G50" s="20">
        <f>F50/D50*100</f>
        <v>35.049319041773096</v>
      </c>
      <c r="H50" s="21">
        <f t="shared" si="2"/>
        <v>-14.950680958226904</v>
      </c>
    </row>
    <row r="51" spans="1:8" hidden="1" x14ac:dyDescent="0.25">
      <c r="H51" s="21">
        <f t="shared" ref="H51:H52" si="12">G51-1*100/12</f>
        <v>-8.3333333333333339</v>
      </c>
    </row>
    <row r="52" spans="1:8" hidden="1" x14ac:dyDescent="0.25">
      <c r="H52" s="21">
        <f t="shared" si="12"/>
        <v>-8.3333333333333339</v>
      </c>
    </row>
    <row r="53" spans="1:8" x14ac:dyDescent="0.25">
      <c r="A53" s="17" t="s">
        <v>49</v>
      </c>
      <c r="F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2025-07-23T13:15:12Z</dcterms:modified>
</cp:coreProperties>
</file>