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10.2025" sheetId="67" r:id="rId1"/>
  </sheets>
  <calcPr calcId="145621"/>
</workbook>
</file>

<file path=xl/calcChain.xml><?xml version="1.0" encoding="utf-8"?>
<calcChain xmlns="http://schemas.openxmlformats.org/spreadsheetml/2006/main">
  <c r="H11" i="67" l="1"/>
  <c r="H17" i="67"/>
  <c r="H20" i="67"/>
  <c r="H23" i="67"/>
  <c r="H26" i="67"/>
  <c r="H29" i="67"/>
  <c r="H30" i="67"/>
  <c r="H31" i="67"/>
  <c r="H35" i="67"/>
  <c r="H36" i="67"/>
  <c r="H38" i="67"/>
  <c r="H39" i="67"/>
  <c r="H45" i="67"/>
  <c r="H46" i="67"/>
  <c r="H47" i="67"/>
  <c r="H49" i="67"/>
  <c r="G49" i="67"/>
  <c r="G48" i="67"/>
  <c r="H48" i="67" s="1"/>
  <c r="G47" i="67"/>
  <c r="G46" i="67"/>
  <c r="F45" i="67"/>
  <c r="G45" i="67" s="1"/>
  <c r="E45" i="67"/>
  <c r="D45" i="67"/>
  <c r="G44" i="67"/>
  <c r="H44" i="67" s="1"/>
  <c r="G43" i="67"/>
  <c r="H43" i="67" s="1"/>
  <c r="G42" i="67"/>
  <c r="H42" i="67" s="1"/>
  <c r="G41" i="67"/>
  <c r="H41" i="67" s="1"/>
  <c r="F40" i="67"/>
  <c r="E40" i="67"/>
  <c r="D40" i="67"/>
  <c r="G39" i="67"/>
  <c r="G38" i="67"/>
  <c r="F37" i="67"/>
  <c r="G37" i="67" s="1"/>
  <c r="H37" i="67" s="1"/>
  <c r="E37" i="67"/>
  <c r="D37" i="67"/>
  <c r="G36" i="67"/>
  <c r="G35" i="67"/>
  <c r="G34" i="67"/>
  <c r="H34" i="67" s="1"/>
  <c r="F33" i="67"/>
  <c r="G33" i="67" s="1"/>
  <c r="H33" i="67" s="1"/>
  <c r="E33" i="67"/>
  <c r="D33" i="67"/>
  <c r="G32" i="67"/>
  <c r="H32" i="67" s="1"/>
  <c r="G31" i="67"/>
  <c r="G30" i="67"/>
  <c r="F29" i="67"/>
  <c r="G29" i="67" s="1"/>
  <c r="E29" i="67"/>
  <c r="D29" i="67"/>
  <c r="G28" i="67"/>
  <c r="H28" i="67" s="1"/>
  <c r="F27" i="67"/>
  <c r="E27" i="67"/>
  <c r="D27" i="67"/>
  <c r="G27" i="67" s="1"/>
  <c r="H27" i="67" s="1"/>
  <c r="G26" i="67"/>
  <c r="G25" i="67"/>
  <c r="H25" i="67" s="1"/>
  <c r="F24" i="67"/>
  <c r="G24" i="67" s="1"/>
  <c r="H24" i="67" s="1"/>
  <c r="E24" i="67"/>
  <c r="D24" i="67"/>
  <c r="G23" i="67"/>
  <c r="G22" i="67"/>
  <c r="H22" i="67" s="1"/>
  <c r="F21" i="67"/>
  <c r="G21" i="67" s="1"/>
  <c r="H21" i="67" s="1"/>
  <c r="E21" i="67"/>
  <c r="D21" i="67"/>
  <c r="G20" i="67"/>
  <c r="G19" i="67"/>
  <c r="H19" i="67" s="1"/>
  <c r="G18" i="67"/>
  <c r="H18" i="67" s="1"/>
  <c r="F18" i="67"/>
  <c r="E18" i="67"/>
  <c r="D18" i="67"/>
  <c r="G17" i="67"/>
  <c r="G16" i="67"/>
  <c r="H16" i="67" s="1"/>
  <c r="G15" i="67"/>
  <c r="H15" i="67" s="1"/>
  <c r="F14" i="67"/>
  <c r="G14" i="67" s="1"/>
  <c r="H14" i="67" s="1"/>
  <c r="E14" i="67"/>
  <c r="D14" i="67"/>
  <c r="G13" i="67"/>
  <c r="H13" i="67" s="1"/>
  <c r="G12" i="67"/>
  <c r="H12" i="67" s="1"/>
  <c r="G11" i="67"/>
  <c r="G10" i="67"/>
  <c r="H10" i="67" s="1"/>
  <c r="G9" i="67"/>
  <c r="H9" i="67" s="1"/>
  <c r="G8" i="67"/>
  <c r="H8" i="67" s="1"/>
  <c r="F7" i="67"/>
  <c r="E7" i="67"/>
  <c r="D7" i="67"/>
  <c r="F50" i="67" l="1"/>
  <c r="G50" i="67" s="1"/>
  <c r="H50" i="67" s="1"/>
  <c r="G7" i="67"/>
  <c r="H7" i="67" s="1"/>
  <c r="E50" i="67"/>
  <c r="G40" i="67"/>
  <c r="H40" i="67" s="1"/>
  <c r="D50" i="67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<sst xmlns="http://schemas.openxmlformats.org/spreadsheetml/2006/main" count="113" uniqueCount="109">
  <si>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</si>
  <si>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</si>
  <si>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</si>
  <si>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</si>
  <si>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</si>
  <si>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</si>
  <si>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</si>
  <si>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</si>
  <si>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</si>
  <si>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</si>
  <si>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</si>
  <si>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</si>
  <si>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</si>
  <si>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</si>
  <si>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</si>
  <si>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</si>
  <si>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</si>
  <si>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</si>
  <si>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</si>
  <si>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</si>
  <si>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</si>
  <si>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</si>
  <si>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</si>
  <si>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</si>
  <si>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</si>
  <si>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</si>
  <si>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</si>
  <si>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</si>
  <si>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</si>
  <si>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</si>
  <si>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</si>
  <si>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</si>
  <si>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</si>
  <si>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</si>
  <si>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</si>
  <si>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</si>
  <si>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</si>
  <si>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</si>
  <si>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</si>
  <si>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</si>
  <si>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</si>
  <si>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</si>
  <si>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</si>
  <si>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</si>
  <si>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</si>
  <si>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</si>
  <si>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план</t>
  </si>
  <si>
    <t>13.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</si>
  <si>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</si>
  <si>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</si>
  <si>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</si>
  <si>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</si>
  <si>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</si>
  <si>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</si>
  <si>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</si>
  <si>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</si>
  <si>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</si>
  <si>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</si>
  <si>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</si>
  <si>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</si>
  <si>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</si>
  <si>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</si>
  <si>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</si>
  <si>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</si>
  <si>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</si>
  <si>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</si>
  <si>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</si>
  <si>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</si>
  <si>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</si>
  <si>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</si>
  <si>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</si>
  <si>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</si>
  <si>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</si>
  <si>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</si>
  <si>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</si>
  <si>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</si>
  <si>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</si>
  <si>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</si>
  <si>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</si>
  <si>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</si>
  <si>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</si>
  <si>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</si>
  <si>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</si>
  <si>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</si>
  <si>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</si>
  <si>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</si>
  <si>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</si>
  <si>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</si>
  <si>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</si>
  <si>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</si>
  <si>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</si>
  <si>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</si>
  <si>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</si>
  <si>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</si>
  <si>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</si>
  <si>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</si>
  <si>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</si>
  <si>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</si>
  <si>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</si>
  <si>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</si>
  <si>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</si>
  <si>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</si>
  <si>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</si>
  <si>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Заместитель начальника финансового отдела</t>
  </si>
  <si>
    <t>Н.В.Селезнева</t>
  </si>
  <si>
    <t>Исполнение по муниципальным программам Заволжского муниципального района на 01.10.2025</t>
  </si>
  <si>
    <t>утверждено по состоянию на 01.10.2025</t>
  </si>
  <si>
    <t>профинансировано на 01.10.2025</t>
  </si>
  <si>
    <t>кассовые расходы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</si>
</sst>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2" workbookViewId="0">
      <selection activeCell="K13" sqref="K13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1" spans="1:13" hidden="1" x14ac:dyDescent="0.25"/>
    <row r="2" spans="1:13" ht="21.75" customHeight="1" x14ac:dyDescent="0.3">
      <c r="A2" s="30" t="s">
        <v>105</v>
      </c>
      <c r="B2" s="30"/>
      <c r="C2" s="30"/>
      <c r="D2" s="30"/>
      <c r="E2" s="30"/>
      <c r="F2" s="30"/>
      <c r="G2" s="30"/>
      <c r="M2" t="s">
        <v>48</v>
      </c>
    </row>
    <row r="3" spans="1:13" hidden="1" x14ac:dyDescent="0.25"/>
    <row r="4" spans="1:13" x14ac:dyDescent="0.25">
      <c r="G4" s="19" t="s">
        <v>46</v>
      </c>
      <c r="H4" s="18">
        <v>0.75</v>
      </c>
    </row>
    <row r="5" spans="1:13" ht="48.75" customHeight="1" x14ac:dyDescent="0.25">
      <c r="A5" s="31" t="s">
        <v>54</v>
      </c>
      <c r="B5" s="29" t="s">
        <v>21</v>
      </c>
      <c r="C5" s="31" t="s">
        <v>0</v>
      </c>
      <c r="D5" s="31" t="s">
        <v>106</v>
      </c>
      <c r="E5" s="31" t="s">
        <v>107</v>
      </c>
      <c r="F5" s="31" t="s">
        <v>108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352600354.52999997</v>
      </c>
      <c r="E7" s="20">
        <f>E8+E9+E10+E11+E12</f>
        <v>228589820.14000002</v>
      </c>
      <c r="F7" s="20">
        <f t="shared" ref="F7" si="0">F8+F9+F10+F11+F12</f>
        <v>198818054.05000001</v>
      </c>
      <c r="G7" s="20">
        <f>F7/D7*100</f>
        <v>56.3862320317333</v>
      </c>
      <c r="H7" s="21">
        <f>G7-9*100/12</f>
        <v>-18.6137679682667</v>
      </c>
      <c r="L7" s="9" t="s">
        <v>48</v>
      </c>
    </row>
    <row r="8" spans="1:13" ht="30" x14ac:dyDescent="0.25">
      <c r="A8" s="3" t="s">
        <v>24</v>
      </c>
      <c r="B8" s="27" t="s">
        <v>60</v>
      </c>
      <c r="C8" s="27"/>
      <c r="D8" s="2">
        <v>127817846.73999999</v>
      </c>
      <c r="E8" s="2">
        <v>78748954.909999996</v>
      </c>
      <c r="F8" s="2">
        <v>67811163.849999994</v>
      </c>
      <c r="G8" s="20">
        <f t="shared" ref="G8:G49" si="1">F8/D8*100</f>
        <v>53.052969972133646</v>
      </c>
      <c r="H8" s="21">
        <f t="shared" ref="H8:H50" si="2">G8-9*100/12</f>
        <v>-21.947030027866354</v>
      </c>
      <c r="K8" t="s">
        <v>48</v>
      </c>
    </row>
    <row r="9" spans="1:13" ht="75" x14ac:dyDescent="0.25">
      <c r="A9" s="28" t="s">
        <v>25</v>
      </c>
      <c r="B9" s="4" t="s">
        <v>61</v>
      </c>
      <c r="C9" s="27"/>
      <c r="D9" s="2">
        <v>192115957.46000001</v>
      </c>
      <c r="E9" s="2">
        <v>127587619.08</v>
      </c>
      <c r="F9" s="2">
        <v>109944885.33</v>
      </c>
      <c r="G9" s="20">
        <f t="shared" si="1"/>
        <v>57.22839829840337</v>
      </c>
      <c r="H9" s="21">
        <f t="shared" si="2"/>
        <v>-17.77160170159663</v>
      </c>
    </row>
    <row r="10" spans="1:13" ht="30" x14ac:dyDescent="0.25">
      <c r="A10" s="28" t="s">
        <v>26</v>
      </c>
      <c r="B10" s="4" t="s">
        <v>62</v>
      </c>
      <c r="C10" s="27"/>
      <c r="D10" s="2">
        <v>11324388.880000001</v>
      </c>
      <c r="E10" s="2">
        <v>8506900</v>
      </c>
      <c r="F10" s="2">
        <v>8506900</v>
      </c>
      <c r="G10" s="20">
        <f t="shared" si="1"/>
        <v>75.12016842713723</v>
      </c>
      <c r="H10" s="21">
        <f t="shared" si="2"/>
        <v>0.12016842713723008</v>
      </c>
    </row>
    <row r="11" spans="1:13" ht="30" x14ac:dyDescent="0.25">
      <c r="A11" s="28" t="s">
        <v>27</v>
      </c>
      <c r="B11" s="27" t="s">
        <v>63</v>
      </c>
      <c r="C11" s="27"/>
      <c r="D11" s="2">
        <v>725146</v>
      </c>
      <c r="E11" s="2">
        <v>675389</v>
      </c>
      <c r="F11" s="2">
        <v>675389</v>
      </c>
      <c r="G11" s="20">
        <f t="shared" si="1"/>
        <v>93.138347312127493</v>
      </c>
      <c r="H11" s="21">
        <f t="shared" si="2"/>
        <v>18.138347312127493</v>
      </c>
    </row>
    <row r="12" spans="1:13" ht="45" x14ac:dyDescent="0.25">
      <c r="A12" s="28" t="s">
        <v>28</v>
      </c>
      <c r="B12" s="4" t="s">
        <v>64</v>
      </c>
      <c r="C12" s="27"/>
      <c r="D12" s="2">
        <v>20617015.449999999</v>
      </c>
      <c r="E12" s="2">
        <v>13070957.15</v>
      </c>
      <c r="F12" s="2">
        <v>11879715.869999999</v>
      </c>
      <c r="G12" s="20">
        <f t="shared" si="1"/>
        <v>57.620929172849799</v>
      </c>
      <c r="H12" s="21">
        <f t="shared" si="2"/>
        <v>-17.379070827150201</v>
      </c>
    </row>
    <row r="13" spans="1:13" s="9" customFormat="1" ht="34.5" customHeight="1" x14ac:dyDescent="0.25">
      <c r="A13" s="5" t="s">
        <v>4</v>
      </c>
      <c r="B13" s="6" t="s">
        <v>65</v>
      </c>
      <c r="C13" s="6" t="s">
        <v>5</v>
      </c>
      <c r="D13" s="1">
        <v>20145219.850000001</v>
      </c>
      <c r="E13" s="1">
        <v>10743816.619999999</v>
      </c>
      <c r="F13" s="1">
        <v>9274831.2300000004</v>
      </c>
      <c r="G13" s="20">
        <f t="shared" si="1"/>
        <v>46.039861064112436</v>
      </c>
      <c r="H13" s="21">
        <f t="shared" si="2"/>
        <v>-28.960138935887564</v>
      </c>
    </row>
    <row r="14" spans="1:13" s="9" customFormat="1" ht="48.75" customHeight="1" x14ac:dyDescent="0.25">
      <c r="A14" s="5" t="s">
        <v>6</v>
      </c>
      <c r="B14" s="6" t="s">
        <v>66</v>
      </c>
      <c r="C14" s="6" t="s">
        <v>7</v>
      </c>
      <c r="D14" s="1">
        <f>D15+D16+D17</f>
        <v>24334841.260000002</v>
      </c>
      <c r="E14" s="1">
        <f>E15+E16+E17</f>
        <v>23242653.720000003</v>
      </c>
      <c r="F14" s="1">
        <f>F15+F16+F17</f>
        <v>18724861.490000002</v>
      </c>
      <c r="G14" s="20">
        <f t="shared" si="1"/>
        <v>76.946717218898357</v>
      </c>
      <c r="H14" s="21">
        <f t="shared" si="2"/>
        <v>1.9467172188983568</v>
      </c>
    </row>
    <row r="15" spans="1:13" ht="62.25" customHeight="1" x14ac:dyDescent="0.25">
      <c r="A15" s="28" t="s">
        <v>33</v>
      </c>
      <c r="B15" s="26" t="s">
        <v>67</v>
      </c>
      <c r="C15" s="4"/>
      <c r="D15" s="22">
        <v>19038479.920000002</v>
      </c>
      <c r="E15" s="22">
        <v>18038479.920000002</v>
      </c>
      <c r="F15" s="22">
        <v>14435380</v>
      </c>
      <c r="G15" s="20">
        <f t="shared" si="1"/>
        <v>75.822124773919441</v>
      </c>
      <c r="H15" s="21">
        <f t="shared" si="2"/>
        <v>0.82212477391944105</v>
      </c>
    </row>
    <row r="16" spans="1:13" ht="30" x14ac:dyDescent="0.25">
      <c r="A16" s="28" t="s">
        <v>53</v>
      </c>
      <c r="B16" s="4" t="s">
        <v>51</v>
      </c>
      <c r="C16" s="4"/>
      <c r="D16" s="22">
        <v>5146361.34</v>
      </c>
      <c r="E16" s="22">
        <v>5146361.34</v>
      </c>
      <c r="F16" s="22">
        <v>4231669.03</v>
      </c>
      <c r="G16" s="20">
        <f t="shared" si="1"/>
        <v>82.226426603772069</v>
      </c>
      <c r="H16" s="21">
        <f t="shared" si="2"/>
        <v>7.2264266037720688</v>
      </c>
    </row>
    <row r="17" spans="1:8" ht="30" x14ac:dyDescent="0.25">
      <c r="A17" s="28" t="s">
        <v>50</v>
      </c>
      <c r="B17" s="4" t="s">
        <v>68</v>
      </c>
      <c r="C17" s="4"/>
      <c r="D17" s="22">
        <v>150000</v>
      </c>
      <c r="E17" s="2">
        <v>57812.46</v>
      </c>
      <c r="F17" s="2">
        <v>57812.46</v>
      </c>
      <c r="G17" s="20">
        <f t="shared" si="1"/>
        <v>38.541640000000001</v>
      </c>
      <c r="H17" s="21">
        <f t="shared" si="2"/>
        <v>-36.458359999999999</v>
      </c>
    </row>
    <row r="18" spans="1:8" s="9" customFormat="1" ht="40.5" customHeight="1" x14ac:dyDescent="0.25">
      <c r="A18" s="5" t="s">
        <v>8</v>
      </c>
      <c r="B18" s="6" t="s">
        <v>9</v>
      </c>
      <c r="C18" s="6" t="s">
        <v>10</v>
      </c>
      <c r="D18" s="1">
        <f>D19+D20</f>
        <v>2652245</v>
      </c>
      <c r="E18" s="1">
        <f t="shared" ref="E18:F18" si="3">E19+E20</f>
        <v>2200000</v>
      </c>
      <c r="F18" s="1">
        <f t="shared" si="3"/>
        <v>2111000</v>
      </c>
      <c r="G18" s="20">
        <f t="shared" si="1"/>
        <v>79.592948615229744</v>
      </c>
      <c r="H18" s="21">
        <f t="shared" si="2"/>
        <v>4.5929486152297443</v>
      </c>
    </row>
    <row r="19" spans="1:8" ht="30" x14ac:dyDescent="0.25">
      <c r="A19" s="28" t="s">
        <v>34</v>
      </c>
      <c r="B19" s="4" t="s">
        <v>29</v>
      </c>
      <c r="C19" s="4"/>
      <c r="D19" s="22">
        <v>350000</v>
      </c>
      <c r="E19" s="22">
        <v>350000</v>
      </c>
      <c r="F19" s="22">
        <v>261000</v>
      </c>
      <c r="G19" s="20">
        <f t="shared" si="1"/>
        <v>74.571428571428569</v>
      </c>
      <c r="H19" s="21">
        <f t="shared" si="2"/>
        <v>-0.4285714285714306</v>
      </c>
    </row>
    <row r="20" spans="1:8" ht="45" x14ac:dyDescent="0.25">
      <c r="A20" s="28" t="s">
        <v>35</v>
      </c>
      <c r="B20" s="23" t="s">
        <v>30</v>
      </c>
      <c r="C20" s="4"/>
      <c r="D20" s="22">
        <v>2302245</v>
      </c>
      <c r="E20" s="22">
        <v>1850000</v>
      </c>
      <c r="F20" s="22">
        <v>1850000</v>
      </c>
      <c r="G20" s="20">
        <f t="shared" si="1"/>
        <v>80.35634782570925</v>
      </c>
      <c r="H20" s="21">
        <f t="shared" si="2"/>
        <v>5.3563478257092498</v>
      </c>
    </row>
    <row r="21" spans="1:8" s="9" customFormat="1" ht="44.2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1005000</v>
      </c>
      <c r="E21" s="20">
        <f t="shared" ref="E21:F21" si="4">E22+E23</f>
        <v>1005000</v>
      </c>
      <c r="F21" s="20">
        <f t="shared" si="4"/>
        <v>23919</v>
      </c>
      <c r="G21" s="20">
        <f t="shared" si="1"/>
        <v>2.3800000000000003</v>
      </c>
      <c r="H21" s="21">
        <f t="shared" si="2"/>
        <v>-72.62</v>
      </c>
    </row>
    <row r="22" spans="1:8" ht="45" x14ac:dyDescent="0.25">
      <c r="A22" s="28" t="s">
        <v>36</v>
      </c>
      <c r="B22" s="4" t="s">
        <v>69</v>
      </c>
      <c r="C22" s="4"/>
      <c r="D22" s="2">
        <v>605000</v>
      </c>
      <c r="E22" s="2">
        <v>605000</v>
      </c>
      <c r="F22" s="2">
        <v>23919</v>
      </c>
      <c r="G22" s="20">
        <f t="shared" si="1"/>
        <v>3.9535537190082648</v>
      </c>
      <c r="H22" s="21">
        <f t="shared" si="2"/>
        <v>-71.046446280991731</v>
      </c>
    </row>
    <row r="23" spans="1:8" ht="30" x14ac:dyDescent="0.25">
      <c r="A23" s="3" t="s">
        <v>37</v>
      </c>
      <c r="B23" s="4" t="s">
        <v>70</v>
      </c>
      <c r="C23" s="4"/>
      <c r="D23" s="2">
        <v>400000</v>
      </c>
      <c r="E23" s="2">
        <v>400000</v>
      </c>
      <c r="F23" s="2">
        <v>0</v>
      </c>
      <c r="G23" s="20">
        <f t="shared" si="1"/>
        <v>0</v>
      </c>
      <c r="H23" s="21">
        <f t="shared" si="2"/>
        <v>-75</v>
      </c>
    </row>
    <row r="24" spans="1:8" s="9" customFormat="1" ht="42.75" customHeight="1" x14ac:dyDescent="0.25">
      <c r="A24" s="5" t="s">
        <v>14</v>
      </c>
      <c r="B24" s="8" t="s">
        <v>71</v>
      </c>
      <c r="C24" s="8" t="s">
        <v>15</v>
      </c>
      <c r="D24" s="20">
        <f>D25+D26</f>
        <v>59114993.060000002</v>
      </c>
      <c r="E24" s="20">
        <f t="shared" ref="E24:F24" si="5">E25+E26</f>
        <v>2245000</v>
      </c>
      <c r="F24" s="20">
        <f t="shared" si="5"/>
        <v>1744640.53</v>
      </c>
      <c r="G24" s="20">
        <f t="shared" si="1"/>
        <v>2.9512657275105161</v>
      </c>
      <c r="H24" s="21">
        <f t="shared" si="2"/>
        <v>-72.048734272489483</v>
      </c>
    </row>
    <row r="25" spans="1:8" ht="30" x14ac:dyDescent="0.25">
      <c r="A25" s="28" t="s">
        <v>38</v>
      </c>
      <c r="B25" s="4" t="s">
        <v>72</v>
      </c>
      <c r="C25" s="27"/>
      <c r="D25" s="2">
        <v>59114993.060000002</v>
      </c>
      <c r="E25" s="22">
        <v>2245000</v>
      </c>
      <c r="F25" s="22">
        <v>1744640.53</v>
      </c>
      <c r="G25" s="20">
        <f t="shared" si="1"/>
        <v>2.9512657275105161</v>
      </c>
      <c r="H25" s="21">
        <f t="shared" si="2"/>
        <v>-72.048734272489483</v>
      </c>
    </row>
    <row r="26" spans="1:8" x14ac:dyDescent="0.25">
      <c r="A26" s="28" t="s">
        <v>49</v>
      </c>
      <c r="B26" s="27" t="s">
        <v>73</v>
      </c>
      <c r="C26" s="27"/>
      <c r="D26" s="2">
        <v>0</v>
      </c>
      <c r="E26" s="22">
        <v>0</v>
      </c>
      <c r="F26" s="22">
        <v>0</v>
      </c>
      <c r="G26" s="20" t="e">
        <f t="shared" si="1"/>
        <v>#DIV/0!</v>
      </c>
      <c r="H26" s="21" t="e">
        <f t="shared" si="2"/>
        <v>#DIV/0!</v>
      </c>
    </row>
    <row r="27" spans="1:8" ht="42.75" x14ac:dyDescent="0.25">
      <c r="A27" s="5" t="s">
        <v>16</v>
      </c>
      <c r="B27" s="8" t="s">
        <v>74</v>
      </c>
      <c r="C27" s="27"/>
      <c r="D27" s="20">
        <f>D28</f>
        <v>7993020.1299999999</v>
      </c>
      <c r="E27" s="20">
        <f t="shared" ref="E27:F27" si="6">E28</f>
        <v>7145978</v>
      </c>
      <c r="F27" s="20">
        <f t="shared" si="6"/>
        <v>6492197</v>
      </c>
      <c r="G27" s="20">
        <f t="shared" si="1"/>
        <v>81.223328534267054</v>
      </c>
      <c r="H27" s="21">
        <f t="shared" si="2"/>
        <v>6.2233285342670541</v>
      </c>
    </row>
    <row r="28" spans="1:8" ht="60" x14ac:dyDescent="0.25">
      <c r="A28" s="28" t="s">
        <v>39</v>
      </c>
      <c r="B28" s="27" t="s">
        <v>59</v>
      </c>
      <c r="C28" s="27"/>
      <c r="D28" s="2">
        <v>7993020.1299999999</v>
      </c>
      <c r="E28" s="22">
        <v>7145978</v>
      </c>
      <c r="F28" s="22">
        <v>6492197</v>
      </c>
      <c r="G28" s="20">
        <f t="shared" si="1"/>
        <v>81.223328534267054</v>
      </c>
      <c r="H28" s="21">
        <f t="shared" si="2"/>
        <v>6.2233285342670541</v>
      </c>
    </row>
    <row r="29" spans="1:8" ht="42.75" x14ac:dyDescent="0.25">
      <c r="A29" s="5" t="s">
        <v>75</v>
      </c>
      <c r="B29" s="8" t="s">
        <v>58</v>
      </c>
      <c r="C29" s="27"/>
      <c r="D29" s="20">
        <f>D30+D31</f>
        <v>97900</v>
      </c>
      <c r="E29" s="20">
        <f t="shared" ref="E29:F29" si="7">E30+E31</f>
        <v>0</v>
      </c>
      <c r="F29" s="20">
        <f t="shared" si="7"/>
        <v>0</v>
      </c>
      <c r="G29" s="20">
        <f t="shared" si="1"/>
        <v>0</v>
      </c>
      <c r="H29" s="21">
        <f t="shared" si="2"/>
        <v>-75</v>
      </c>
    </row>
    <row r="30" spans="1:8" ht="30" x14ac:dyDescent="0.25">
      <c r="A30" s="28" t="s">
        <v>76</v>
      </c>
      <c r="B30" s="27" t="s">
        <v>78</v>
      </c>
      <c r="C30" s="27"/>
      <c r="D30" s="2">
        <v>38900</v>
      </c>
      <c r="E30" s="22">
        <v>0</v>
      </c>
      <c r="F30" s="22">
        <v>0</v>
      </c>
      <c r="G30" s="20">
        <f t="shared" si="1"/>
        <v>0</v>
      </c>
      <c r="H30" s="21">
        <f t="shared" si="2"/>
        <v>-75</v>
      </c>
    </row>
    <row r="31" spans="1:8" ht="30" x14ac:dyDescent="0.25">
      <c r="A31" s="28" t="s">
        <v>77</v>
      </c>
      <c r="B31" s="27" t="s">
        <v>79</v>
      </c>
      <c r="C31" s="27"/>
      <c r="D31" s="2">
        <v>59000</v>
      </c>
      <c r="E31" s="22">
        <v>0</v>
      </c>
      <c r="F31" s="22">
        <v>0</v>
      </c>
      <c r="G31" s="20">
        <f t="shared" si="1"/>
        <v>0</v>
      </c>
      <c r="H31" s="21">
        <f t="shared" si="2"/>
        <v>-75</v>
      </c>
    </row>
    <row r="32" spans="1:8" s="9" customFormat="1" ht="45" customHeight="1" x14ac:dyDescent="0.25">
      <c r="A32" s="5" t="s">
        <v>80</v>
      </c>
      <c r="B32" s="6" t="s">
        <v>17</v>
      </c>
      <c r="C32" s="6" t="s">
        <v>18</v>
      </c>
      <c r="D32" s="20">
        <v>134975566.03999999</v>
      </c>
      <c r="E32" s="20">
        <v>62779637.979999997</v>
      </c>
      <c r="F32" s="20">
        <v>59188506.32</v>
      </c>
      <c r="G32" s="20">
        <f t="shared" si="1"/>
        <v>43.851274757728739</v>
      </c>
      <c r="H32" s="21">
        <f t="shared" si="2"/>
        <v>-31.148725242271261</v>
      </c>
    </row>
    <row r="33" spans="1:10" s="9" customFormat="1" ht="47.25" customHeight="1" x14ac:dyDescent="0.25">
      <c r="A33" s="5" t="s">
        <v>19</v>
      </c>
      <c r="B33" s="6" t="s">
        <v>81</v>
      </c>
      <c r="C33" s="7" t="s">
        <v>22</v>
      </c>
      <c r="D33" s="1">
        <f>D34+D35+D36</f>
        <v>3621162.16</v>
      </c>
      <c r="E33" s="1">
        <f>E34+E35+E36</f>
        <v>2613364.5099999998</v>
      </c>
      <c r="F33" s="1">
        <f t="shared" ref="F33" si="8">F34+F35+F36</f>
        <v>1922480.96</v>
      </c>
      <c r="G33" s="20">
        <f t="shared" si="1"/>
        <v>53.090164843653397</v>
      </c>
      <c r="H33" s="21">
        <f t="shared" si="2"/>
        <v>-21.909835156346603</v>
      </c>
    </row>
    <row r="34" spans="1:10" ht="30" x14ac:dyDescent="0.25">
      <c r="A34" s="3" t="s">
        <v>31</v>
      </c>
      <c r="B34" s="4" t="s">
        <v>82</v>
      </c>
      <c r="C34" s="4"/>
      <c r="D34" s="22">
        <v>1411146.16</v>
      </c>
      <c r="E34" s="22">
        <v>809596.51</v>
      </c>
      <c r="F34" s="22">
        <v>570509.46</v>
      </c>
      <c r="G34" s="20">
        <f t="shared" si="1"/>
        <v>40.428800089708638</v>
      </c>
      <c r="H34" s="21">
        <f t="shared" si="2"/>
        <v>-34.571199910291362</v>
      </c>
    </row>
    <row r="35" spans="1:10" x14ac:dyDescent="0.25">
      <c r="A35" s="28" t="s">
        <v>32</v>
      </c>
      <c r="B35" s="4" t="s">
        <v>83</v>
      </c>
      <c r="C35" s="4"/>
      <c r="D35" s="22">
        <v>5000</v>
      </c>
      <c r="E35" s="22">
        <v>0</v>
      </c>
      <c r="F35" s="22">
        <v>0</v>
      </c>
      <c r="G35" s="20">
        <f t="shared" si="1"/>
        <v>0</v>
      </c>
      <c r="H35" s="21">
        <f t="shared" si="2"/>
        <v>-75</v>
      </c>
    </row>
    <row r="36" spans="1:10" x14ac:dyDescent="0.25">
      <c r="A36" s="28" t="s">
        <v>102</v>
      </c>
      <c r="B36" s="4" t="s">
        <v>84</v>
      </c>
      <c r="C36" s="4"/>
      <c r="D36" s="22">
        <v>2205016</v>
      </c>
      <c r="E36" s="22">
        <v>1803768</v>
      </c>
      <c r="F36" s="22">
        <v>1351971.5</v>
      </c>
      <c r="G36" s="20">
        <f t="shared" si="1"/>
        <v>61.313455321866151</v>
      </c>
      <c r="H36" s="21">
        <f t="shared" si="2"/>
        <v>-13.686544678133849</v>
      </c>
    </row>
    <row r="37" spans="1:10" ht="28.5" x14ac:dyDescent="0.25">
      <c r="A37" s="5" t="s">
        <v>40</v>
      </c>
      <c r="B37" s="6" t="s">
        <v>87</v>
      </c>
      <c r="C37" s="4"/>
      <c r="D37" s="1">
        <f>D38+D39</f>
        <v>9211175</v>
      </c>
      <c r="E37" s="1">
        <f t="shared" ref="E37:F37" si="9">E38+E39</f>
        <v>6919265</v>
      </c>
      <c r="F37" s="1">
        <f t="shared" si="9"/>
        <v>6499847.0599999996</v>
      </c>
      <c r="G37" s="20">
        <f t="shared" si="1"/>
        <v>70.564798302062442</v>
      </c>
      <c r="H37" s="21">
        <f t="shared" si="2"/>
        <v>-4.4352016979375577</v>
      </c>
    </row>
    <row r="38" spans="1:10" ht="30" x14ac:dyDescent="0.25">
      <c r="A38" s="28" t="s">
        <v>85</v>
      </c>
      <c r="B38" s="4" t="s">
        <v>88</v>
      </c>
      <c r="C38" s="4"/>
      <c r="D38" s="22">
        <v>9211175</v>
      </c>
      <c r="E38" s="22">
        <v>6919265</v>
      </c>
      <c r="F38" s="22">
        <v>6499847.0599999996</v>
      </c>
      <c r="G38" s="20">
        <f t="shared" si="1"/>
        <v>70.564798302062442</v>
      </c>
      <c r="H38" s="21">
        <f t="shared" si="2"/>
        <v>-4.4352016979375577</v>
      </c>
    </row>
    <row r="39" spans="1:10" ht="30" x14ac:dyDescent="0.25">
      <c r="A39" s="28" t="s">
        <v>86</v>
      </c>
      <c r="B39" s="4" t="s">
        <v>89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45" customHeight="1" x14ac:dyDescent="0.25">
      <c r="A40" s="5" t="s">
        <v>43</v>
      </c>
      <c r="B40" s="6" t="s">
        <v>41</v>
      </c>
      <c r="C40" s="6" t="s">
        <v>44</v>
      </c>
      <c r="D40" s="1">
        <f>D41+D42+D43</f>
        <v>82001608.640000001</v>
      </c>
      <c r="E40" s="1">
        <f>E41+E42+E43</f>
        <v>70449424.400000006</v>
      </c>
      <c r="F40" s="1">
        <f t="shared" ref="F40" si="10">F41+F42+F43</f>
        <v>57836500.149999999</v>
      </c>
      <c r="G40" s="20">
        <f t="shared" si="1"/>
        <v>70.530933611206763</v>
      </c>
      <c r="H40" s="21">
        <f t="shared" si="2"/>
        <v>-4.4690663887932374</v>
      </c>
    </row>
    <row r="41" spans="1:10" ht="30" x14ac:dyDescent="0.25">
      <c r="A41" s="11" t="s">
        <v>90</v>
      </c>
      <c r="B41" s="4" t="s">
        <v>91</v>
      </c>
      <c r="C41" s="6"/>
      <c r="D41" s="22">
        <v>54417486.420000002</v>
      </c>
      <c r="E41" s="22">
        <v>46841883.090000004</v>
      </c>
      <c r="F41" s="22">
        <v>40152281.469999999</v>
      </c>
      <c r="G41" s="20">
        <f t="shared" si="1"/>
        <v>73.785623172853633</v>
      </c>
      <c r="H41" s="21">
        <f t="shared" si="2"/>
        <v>-1.2143768271463671</v>
      </c>
    </row>
    <row r="42" spans="1:10" ht="75" x14ac:dyDescent="0.25">
      <c r="A42" s="13" t="s">
        <v>93</v>
      </c>
      <c r="B42" s="14" t="s">
        <v>92</v>
      </c>
      <c r="C42" s="6"/>
      <c r="D42" s="22">
        <v>20829347.219999999</v>
      </c>
      <c r="E42" s="22">
        <v>17166460.809999999</v>
      </c>
      <c r="F42" s="22">
        <v>12618138.18</v>
      </c>
      <c r="G42" s="20">
        <f t="shared" si="1"/>
        <v>60.578653986257756</v>
      </c>
      <c r="H42" s="21">
        <f t="shared" si="2"/>
        <v>-14.421346013742244</v>
      </c>
    </row>
    <row r="43" spans="1:10" ht="75" x14ac:dyDescent="0.25">
      <c r="A43" s="13" t="s">
        <v>95</v>
      </c>
      <c r="B43" s="14" t="s">
        <v>94</v>
      </c>
      <c r="C43" s="12"/>
      <c r="D43" s="22">
        <v>6754775</v>
      </c>
      <c r="E43" s="22">
        <v>6441080.5</v>
      </c>
      <c r="F43" s="22">
        <v>5066080.5</v>
      </c>
      <c r="G43" s="20">
        <f t="shared" si="1"/>
        <v>74.999988896743417</v>
      </c>
      <c r="H43" s="21">
        <f t="shared" si="2"/>
        <v>-1.1103256582600807E-5</v>
      </c>
      <c r="J43" t="s">
        <v>48</v>
      </c>
    </row>
    <row r="44" spans="1:10" s="9" customFormat="1" ht="54" customHeight="1" x14ac:dyDescent="0.25">
      <c r="A44" s="5" t="s">
        <v>47</v>
      </c>
      <c r="B44" s="15" t="s">
        <v>42</v>
      </c>
      <c r="C44" s="12" t="s">
        <v>44</v>
      </c>
      <c r="D44" s="1">
        <v>2998567.81</v>
      </c>
      <c r="E44" s="1">
        <v>2645500</v>
      </c>
      <c r="F44" s="1">
        <v>1379697.67</v>
      </c>
      <c r="G44" s="20">
        <f t="shared" si="1"/>
        <v>46.011888255413503</v>
      </c>
      <c r="H44" s="21">
        <f t="shared" si="2"/>
        <v>-28.988111744586497</v>
      </c>
    </row>
    <row r="45" spans="1:10" s="9" customFormat="1" ht="47.25" x14ac:dyDescent="0.25">
      <c r="A45" s="5" t="s">
        <v>97</v>
      </c>
      <c r="B45" s="15" t="s">
        <v>96</v>
      </c>
      <c r="C45" s="12"/>
      <c r="D45" s="1">
        <f>D46+D47</f>
        <v>169750</v>
      </c>
      <c r="E45" s="1">
        <f t="shared" ref="E45:F45" si="11">E46+E47</f>
        <v>22811</v>
      </c>
      <c r="F45" s="1">
        <f t="shared" si="11"/>
        <v>12811</v>
      </c>
      <c r="G45" s="20">
        <f t="shared" si="1"/>
        <v>7.5469808541973489</v>
      </c>
      <c r="H45" s="21">
        <f t="shared" si="2"/>
        <v>-67.453019145802656</v>
      </c>
    </row>
    <row r="46" spans="1:10" s="9" customFormat="1" ht="47.25" x14ac:dyDescent="0.25">
      <c r="A46" s="28" t="s">
        <v>98</v>
      </c>
      <c r="B46" s="25" t="s">
        <v>100</v>
      </c>
      <c r="C46" s="12"/>
      <c r="D46" s="22">
        <v>72561</v>
      </c>
      <c r="E46" s="22">
        <v>7811</v>
      </c>
      <c r="F46" s="22">
        <v>7811</v>
      </c>
      <c r="G46" s="20">
        <f t="shared" si="1"/>
        <v>10.764735877399705</v>
      </c>
      <c r="H46" s="21">
        <f t="shared" si="2"/>
        <v>-64.235264122600299</v>
      </c>
    </row>
    <row r="47" spans="1:10" s="9" customFormat="1" ht="47.25" x14ac:dyDescent="0.25">
      <c r="A47" s="28" t="s">
        <v>99</v>
      </c>
      <c r="B47" s="25" t="s">
        <v>101</v>
      </c>
      <c r="C47" s="12"/>
      <c r="D47" s="22">
        <v>97189</v>
      </c>
      <c r="E47" s="22">
        <v>15000</v>
      </c>
      <c r="F47" s="22">
        <v>5000</v>
      </c>
      <c r="G47" s="20">
        <f t="shared" si="1"/>
        <v>5.1446151313420243</v>
      </c>
      <c r="H47" s="21">
        <f t="shared" si="2"/>
        <v>-69.855384868657978</v>
      </c>
    </row>
    <row r="48" spans="1:10" s="9" customFormat="1" ht="57" x14ac:dyDescent="0.25">
      <c r="A48" s="5" t="s">
        <v>52</v>
      </c>
      <c r="B48" s="8" t="s">
        <v>56</v>
      </c>
      <c r="C48" s="12"/>
      <c r="D48" s="1">
        <v>1772873</v>
      </c>
      <c r="E48" s="1">
        <v>1383817</v>
      </c>
      <c r="F48" s="1">
        <v>1200506</v>
      </c>
      <c r="G48" s="20">
        <f t="shared" si="1"/>
        <v>67.715284738387922</v>
      </c>
      <c r="H48" s="21">
        <f t="shared" si="2"/>
        <v>-7.2847152616120781</v>
      </c>
    </row>
    <row r="49" spans="1:8" s="9" customFormat="1" ht="28.5" x14ac:dyDescent="0.25">
      <c r="A49" s="5" t="s">
        <v>55</v>
      </c>
      <c r="B49" s="8" t="s">
        <v>57</v>
      </c>
      <c r="C49" s="12"/>
      <c r="D49" s="1">
        <v>5475879.1200000001</v>
      </c>
      <c r="E49" s="1">
        <v>0</v>
      </c>
      <c r="F49" s="1">
        <v>0</v>
      </c>
      <c r="G49" s="20">
        <f t="shared" si="1"/>
        <v>0</v>
      </c>
      <c r="H49" s="21">
        <f t="shared" si="2"/>
        <v>-75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708170155.5999999</v>
      </c>
      <c r="E50" s="1">
        <f>E7+E13+E14+E18+E21+E24+E27+E29+E32+E33+E37+E40+E44+E45+E48+E49</f>
        <v>421986088.37</v>
      </c>
      <c r="F50" s="1">
        <f>F7+F13+F14+F18+F21+F24+F27+F29+F32+F33+F37+F40+F44+F45+F48+F49</f>
        <v>365229852.45999998</v>
      </c>
      <c r="G50" s="20">
        <f>F50/D50*100</f>
        <v>51.57374249279929</v>
      </c>
      <c r="H50" s="21">
        <f t="shared" si="2"/>
        <v>-23.42625750720071</v>
      </c>
    </row>
    <row r="51" spans="1:8" x14ac:dyDescent="0.25">
      <c r="A51" s="17" t="s">
        <v>103</v>
      </c>
      <c r="F51" t="s">
        <v>104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2025-10-13T11:55:00Z</dcterms:modified>
</cp:coreProperties>
</file>