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4.2026" sheetId="70" r:id="rId1"/>
  </sheets>
  <calcPr calcId="145621"/>
</workbook>
</file>

<file path=xl/calcChain.xml><?xml version="1.0" encoding="utf-8"?>
<calcChain xmlns="http://schemas.openxmlformats.org/spreadsheetml/2006/main">
  <c r="H26" i="70" l="1"/>
  <c r="E24" i="70" l="1"/>
  <c r="G49" i="70" l="1"/>
  <c r="H49" i="70" s="1"/>
  <c r="G48" i="70"/>
  <c r="H48" i="70" s="1"/>
  <c r="G47" i="70"/>
  <c r="H47" i="70" s="1"/>
  <c r="G46" i="70"/>
  <c r="H46" i="70" s="1"/>
  <c r="F45" i="70"/>
  <c r="E45" i="70"/>
  <c r="D45" i="70"/>
  <c r="G44" i="70"/>
  <c r="H44" i="70" s="1"/>
  <c r="G43" i="70"/>
  <c r="H43" i="70" s="1"/>
  <c r="G42" i="70"/>
  <c r="H42" i="70" s="1"/>
  <c r="G41" i="70"/>
  <c r="H41" i="70" s="1"/>
  <c r="F40" i="70"/>
  <c r="E40" i="70"/>
  <c r="D40" i="70"/>
  <c r="G39" i="70"/>
  <c r="H39" i="70" s="1"/>
  <c r="G38" i="70"/>
  <c r="H38" i="70" s="1"/>
  <c r="F37" i="70"/>
  <c r="E37" i="70"/>
  <c r="D37" i="70"/>
  <c r="G36" i="70"/>
  <c r="H36" i="70" s="1"/>
  <c r="G35" i="70"/>
  <c r="H35" i="70" s="1"/>
  <c r="G34" i="70"/>
  <c r="H34" i="70" s="1"/>
  <c r="F33" i="70"/>
  <c r="E33" i="70"/>
  <c r="D33" i="70"/>
  <c r="G32" i="70"/>
  <c r="H32" i="70" s="1"/>
  <c r="G31" i="70"/>
  <c r="H31" i="70" s="1"/>
  <c r="G30" i="70"/>
  <c r="H30" i="70" s="1"/>
  <c r="F29" i="70"/>
  <c r="E29" i="70"/>
  <c r="D29" i="70"/>
  <c r="G29" i="70" s="1"/>
  <c r="H29" i="70" s="1"/>
  <c r="G28" i="70"/>
  <c r="H28" i="70" s="1"/>
  <c r="F27" i="70"/>
  <c r="E27" i="70"/>
  <c r="D27" i="70"/>
  <c r="G27" i="70" s="1"/>
  <c r="H27" i="70" s="1"/>
  <c r="G26" i="70"/>
  <c r="G25" i="70"/>
  <c r="H25" i="70" s="1"/>
  <c r="F24" i="70"/>
  <c r="G24" i="70" s="1"/>
  <c r="H24" i="70" s="1"/>
  <c r="D24" i="70"/>
  <c r="G23" i="70"/>
  <c r="H23" i="70" s="1"/>
  <c r="G22" i="70"/>
  <c r="H22" i="70" s="1"/>
  <c r="F21" i="70"/>
  <c r="E21" i="70"/>
  <c r="D21" i="70"/>
  <c r="G20" i="70"/>
  <c r="H20" i="70" s="1"/>
  <c r="G19" i="70"/>
  <c r="H19" i="70" s="1"/>
  <c r="F18" i="70"/>
  <c r="E18" i="70"/>
  <c r="D18" i="70"/>
  <c r="G17" i="70"/>
  <c r="H17" i="70" s="1"/>
  <c r="G16" i="70"/>
  <c r="H16" i="70" s="1"/>
  <c r="G15" i="70"/>
  <c r="H15" i="70" s="1"/>
  <c r="F14" i="70"/>
  <c r="E14" i="70"/>
  <c r="D14" i="70"/>
  <c r="G13" i="70"/>
  <c r="H13" i="70" s="1"/>
  <c r="G12" i="70"/>
  <c r="H12" i="70" s="1"/>
  <c r="G11" i="70"/>
  <c r="H11" i="70" s="1"/>
  <c r="G10" i="70"/>
  <c r="H10" i="70" s="1"/>
  <c r="G9" i="70"/>
  <c r="H9" i="70" s="1"/>
  <c r="G8" i="70"/>
  <c r="H8" i="70" s="1"/>
  <c r="F7" i="70"/>
  <c r="E7" i="70"/>
  <c r="D7" i="70"/>
  <c r="G45" i="70" l="1"/>
  <c r="H45" i="70" s="1"/>
  <c r="G18" i="70"/>
  <c r="H18" i="70" s="1"/>
  <c r="F50" i="70"/>
  <c r="G7" i="70"/>
  <c r="H7" i="70" s="1"/>
  <c r="E50" i="70"/>
  <c r="G40" i="70"/>
  <c r="H40" i="70" s="1"/>
  <c r="G37" i="70"/>
  <c r="H37" i="70" s="1"/>
  <c r="G33" i="70"/>
  <c r="H33" i="70" s="1"/>
  <c r="G21" i="70"/>
  <c r="H21" i="70" s="1"/>
  <c r="G14" i="70"/>
  <c r="H14" i="70" s="1"/>
  <c r="D50" i="70"/>
  <c r="G50" i="70" l="1"/>
  <c r="H50" i="70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<sst xmlns="http://schemas.openxmlformats.org/spreadsheetml/2006/main" count="113" uniqueCount="109">
  <si>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</si>
  <si>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</si>
  <si>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</si>
  <si>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</si>
  <si>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</si>
  <si>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</si>
  <si>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</si>
  <si>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</si>
  <si>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</si>
  <si>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</si>
  <si>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</si>
  <si>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</si>
  <si>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</si>
  <si>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</si>
  <si>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</si>
  <si>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</si>
  <si>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</si>
  <si>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</si>
  <si>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</si>
  <si>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</si>
  <si>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</si>
  <si>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</si>
  <si>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</si>
  <si>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</si>
  <si>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</si>
  <si>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</si>
  <si>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</si>
  <si>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</si>
  <si>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</si>
  <si>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</si>
  <si>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</si>
  <si>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</si>
  <si>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</si>
  <si>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</si>
  <si>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</si>
  <si>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</si>
  <si>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</si>
  <si>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</si>
  <si>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</si>
  <si>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</si>
  <si>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</si>
  <si>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</si>
  <si>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</si>
  <si>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</si>
  <si>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</si>
  <si>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</si>
  <si>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</si>
  <si>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</si>
  <si>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</si>
  <si>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</si>
  <si>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</si>
  <si>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</si>
  <si>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</si>
  <si>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</si>
  <si>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</si>
  <si>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</si>
  <si>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</si>
  <si>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</si>
  <si>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</si>
  <si>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</si>
  <si>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</si>
  <si>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</si>
  <si>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</si>
  <si>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</si>
  <si>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</si>
  <si>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</si>
  <si>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</si>
  <si>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</si>
  <si>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</si>
  <si>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</si>
  <si>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</si>
  <si>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</si>
  <si>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</si>
  <si>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</si>
  <si>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</si>
  <si>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</si>
  <si>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</si>
  <si>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</si>
  <si>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</si>
  <si>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</si>
  <si>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</si>
  <si>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</si>
  <si>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</si>
  <si>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</si>
  <si>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</si>
  <si>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</si>
  <si>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</si>
  <si>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</si>
  <si>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</si>
  <si>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</si>
  <si>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</si>
  <si>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</si>
  <si>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</si>
  <si>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</si>
  <si>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</si>
  <si>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</si>
  <si>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</si>
  <si>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</si>
  <si>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</si>
  <si>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</si>
  <si>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</si>
  <si>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</si>
  <si>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</si>
  <si>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</si>
  <si>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</si>
  <si>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01.04.2026</t>
  </si>
  <si>
    <t>утверждено по состоянию на 01.04.2026</t>
  </si>
  <si>
    <t>профинансировано на 01.04.2026</t>
  </si>
  <si>
    <t>кассовые расходы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</si>
</sst>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" workbookViewId="0">
      <selection activeCell="O42" sqref="O42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3" spans="1:13" hidden="1" x14ac:dyDescent="0.25"/>
    <row r="4" spans="1:13" x14ac:dyDescent="0.25">
      <c r="G4" s="19" t="s">
        <v>47</v>
      </c>
      <c r="H4" s="18">
        <v>0.25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377762862.31999999</v>
      </c>
      <c r="E7" s="20">
        <f>E8+E9+E10+E11+E12</f>
        <v>81965715.469999999</v>
      </c>
      <c r="F7" s="20">
        <f t="shared" ref="F7" si="0">F8+F9+F10+F11+F12</f>
        <v>70562475.620000005</v>
      </c>
      <c r="G7" s="20">
        <f>F7/D7*100</f>
        <v>18.679039857609688</v>
      </c>
      <c r="H7" s="21">
        <f>G7-3*100/12</f>
        <v>-6.3209601423903123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140204802.58000001</v>
      </c>
      <c r="E8" s="2">
        <v>28143770.629999999</v>
      </c>
      <c r="F8" s="2">
        <v>22930013.079999998</v>
      </c>
      <c r="G8" s="20">
        <f t="shared" ref="G8:G49" si="1">F8/D8*100</f>
        <v>16.354655944767849</v>
      </c>
      <c r="H8" s="21">
        <f t="shared" ref="H8:H50" si="2">G8-3*100/12</f>
        <v>-8.645344055232151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200938384.09999999</v>
      </c>
      <c r="E9" s="2">
        <v>45382958.280000001</v>
      </c>
      <c r="F9" s="2">
        <v>40395687.810000002</v>
      </c>
      <c r="G9" s="20">
        <f t="shared" si="1"/>
        <v>20.103519788382734</v>
      </c>
      <c r="H9" s="21">
        <f t="shared" si="2"/>
        <v>-4.8964802116172663</v>
      </c>
    </row>
    <row r="10" spans="1:13" ht="30" x14ac:dyDescent="0.25">
      <c r="A10" s="28" t="s">
        <v>26</v>
      </c>
      <c r="B10" s="4" t="s">
        <v>64</v>
      </c>
      <c r="C10" s="27"/>
      <c r="D10" s="2">
        <v>11836906.199999999</v>
      </c>
      <c r="E10" s="2">
        <v>2891700</v>
      </c>
      <c r="F10" s="2">
        <v>2891700</v>
      </c>
      <c r="G10" s="20">
        <f t="shared" si="1"/>
        <v>24.429525343370553</v>
      </c>
      <c r="H10" s="21">
        <f t="shared" si="2"/>
        <v>-0.57047465662944674</v>
      </c>
    </row>
    <row r="11" spans="1:13" ht="30" x14ac:dyDescent="0.25">
      <c r="A11" s="28" t="s">
        <v>27</v>
      </c>
      <c r="B11" s="27" t="s">
        <v>65</v>
      </c>
      <c r="C11" s="27"/>
      <c r="D11" s="2">
        <v>739405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x14ac:dyDescent="0.25">
      <c r="A12" s="28" t="s">
        <v>28</v>
      </c>
      <c r="B12" s="4" t="s">
        <v>66</v>
      </c>
      <c r="C12" s="27"/>
      <c r="D12" s="2">
        <v>24043364.440000001</v>
      </c>
      <c r="E12" s="2">
        <v>5547286.5599999996</v>
      </c>
      <c r="F12" s="2">
        <v>4345074.7300000004</v>
      </c>
      <c r="G12" s="20">
        <f t="shared" si="1"/>
        <v>18.071824934663763</v>
      </c>
      <c r="H12" s="21">
        <f t="shared" si="2"/>
        <v>-6.9281750653362373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23001423</v>
      </c>
      <c r="E13" s="1">
        <v>4035167.44</v>
      </c>
      <c r="F13" s="1">
        <v>3234625.94</v>
      </c>
      <c r="G13" s="20">
        <f t="shared" si="1"/>
        <v>14.062720989044895</v>
      </c>
      <c r="H13" s="21">
        <f t="shared" si="2"/>
        <v>-10.937279010955105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27832088.59</v>
      </c>
      <c r="E14" s="1">
        <f>E15+E16+E17</f>
        <v>7991373.54</v>
      </c>
      <c r="F14" s="1">
        <f>F15+F16+F17</f>
        <v>7991373.54</v>
      </c>
      <c r="G14" s="20">
        <f t="shared" si="1"/>
        <v>28.712805775098317</v>
      </c>
      <c r="H14" s="21">
        <f t="shared" si="2"/>
        <v>3.7128057750983174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21730959.059999999</v>
      </c>
      <c r="E15" s="22">
        <v>5662489.75</v>
      </c>
      <c r="F15" s="22">
        <v>5662489.75</v>
      </c>
      <c r="G15" s="20">
        <f t="shared" si="1"/>
        <v>26.057247332552841</v>
      </c>
      <c r="H15" s="21">
        <f t="shared" si="2"/>
        <v>1.0572473325528406</v>
      </c>
    </row>
    <row r="16" spans="1:13" ht="30" x14ac:dyDescent="0.25">
      <c r="A16" s="28" t="s">
        <v>55</v>
      </c>
      <c r="B16" s="4" t="s">
        <v>53</v>
      </c>
      <c r="C16" s="4"/>
      <c r="D16" s="22">
        <v>5951129.5300000003</v>
      </c>
      <c r="E16" s="22">
        <v>2311883.79</v>
      </c>
      <c r="F16" s="22">
        <v>2311883.79</v>
      </c>
      <c r="G16" s="20">
        <f t="shared" si="1"/>
        <v>38.847814996223079</v>
      </c>
      <c r="H16" s="21">
        <f t="shared" si="2"/>
        <v>13.847814996223079</v>
      </c>
    </row>
    <row r="17" spans="1:8" ht="30" x14ac:dyDescent="0.25">
      <c r="A17" s="28" t="s">
        <v>52</v>
      </c>
      <c r="B17" s="4" t="s">
        <v>70</v>
      </c>
      <c r="C17" s="4"/>
      <c r="D17" s="22">
        <v>150000</v>
      </c>
      <c r="E17" s="2">
        <v>17000</v>
      </c>
      <c r="F17" s="2">
        <v>17000</v>
      </c>
      <c r="G17" s="20">
        <f t="shared" si="1"/>
        <v>11.333333333333332</v>
      </c>
      <c r="H17" s="21">
        <f t="shared" si="2"/>
        <v>-13.666666666666668</v>
      </c>
    </row>
    <row r="18" spans="1:8" s="9" customFormat="1" ht="40.5" customHeight="1" x14ac:dyDescent="0.25">
      <c r="A18" s="5" t="s">
        <v>8</v>
      </c>
      <c r="B18" s="6" t="s">
        <v>9</v>
      </c>
      <c r="C18" s="6" t="s">
        <v>10</v>
      </c>
      <c r="D18" s="1">
        <f>D19+D20</f>
        <v>4167596.33</v>
      </c>
      <c r="E18" s="1">
        <f t="shared" ref="E18:F18" si="3">E19+E20</f>
        <v>92225</v>
      </c>
      <c r="F18" s="1">
        <f t="shared" si="3"/>
        <v>92225</v>
      </c>
      <c r="G18" s="20">
        <f t="shared" si="1"/>
        <v>2.2129062581260119</v>
      </c>
      <c r="H18" s="21">
        <f t="shared" si="2"/>
        <v>-22.787093741873989</v>
      </c>
    </row>
    <row r="19" spans="1:8" ht="30" x14ac:dyDescent="0.25">
      <c r="A19" s="28" t="s">
        <v>34</v>
      </c>
      <c r="B19" s="4" t="s">
        <v>29</v>
      </c>
      <c r="C19" s="4"/>
      <c r="D19" s="22">
        <v>368900</v>
      </c>
      <c r="E19" s="22">
        <v>92225</v>
      </c>
      <c r="F19" s="22">
        <v>92225</v>
      </c>
      <c r="G19" s="20">
        <f t="shared" si="1"/>
        <v>25</v>
      </c>
      <c r="H19" s="21">
        <f t="shared" si="2"/>
        <v>0</v>
      </c>
    </row>
    <row r="20" spans="1:8" ht="45" x14ac:dyDescent="0.25">
      <c r="A20" s="28" t="s">
        <v>35</v>
      </c>
      <c r="B20" s="23" t="s">
        <v>30</v>
      </c>
      <c r="C20" s="4"/>
      <c r="D20" s="22">
        <v>3798696.33</v>
      </c>
      <c r="E20" s="22">
        <v>0</v>
      </c>
      <c r="F20" s="22">
        <v>0</v>
      </c>
      <c r="G20" s="20">
        <f t="shared" si="1"/>
        <v>0</v>
      </c>
      <c r="H20" s="21">
        <f t="shared" si="2"/>
        <v>-25</v>
      </c>
    </row>
    <row r="21" spans="1:8" s="9" customFormat="1" ht="44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852620</v>
      </c>
      <c r="E21" s="20">
        <f t="shared" ref="E21:F21" si="4">E22+E23</f>
        <v>0</v>
      </c>
      <c r="F21" s="20">
        <f t="shared" si="4"/>
        <v>0</v>
      </c>
      <c r="G21" s="20">
        <f t="shared" si="1"/>
        <v>0</v>
      </c>
      <c r="H21" s="21">
        <f t="shared" si="2"/>
        <v>-25</v>
      </c>
    </row>
    <row r="22" spans="1:8" ht="45" x14ac:dyDescent="0.25">
      <c r="A22" s="28" t="s">
        <v>36</v>
      </c>
      <c r="B22" s="4" t="s">
        <v>71</v>
      </c>
      <c r="C22" s="4"/>
      <c r="D22" s="2">
        <v>452620</v>
      </c>
      <c r="E22" s="2">
        <v>0</v>
      </c>
      <c r="F22" s="2">
        <v>0</v>
      </c>
      <c r="G22" s="20">
        <f t="shared" si="1"/>
        <v>0</v>
      </c>
      <c r="H22" s="21">
        <f t="shared" si="2"/>
        <v>-25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0</v>
      </c>
      <c r="F23" s="2">
        <v>0</v>
      </c>
      <c r="G23" s="20">
        <f t="shared" si="1"/>
        <v>0</v>
      </c>
      <c r="H23" s="21">
        <f t="shared" si="2"/>
        <v>-25</v>
      </c>
    </row>
    <row r="24" spans="1:8" s="9" customFormat="1" ht="42.7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8531684.3900000006</v>
      </c>
      <c r="E24" s="20">
        <f>E25+E26</f>
        <v>5500000</v>
      </c>
      <c r="F24" s="20">
        <f t="shared" ref="F24" si="5">F25+F26</f>
        <v>5500000</v>
      </c>
      <c r="G24" s="20">
        <f t="shared" si="1"/>
        <v>64.465582042000506</v>
      </c>
      <c r="H24" s="21">
        <f t="shared" si="2"/>
        <v>39.465582042000506</v>
      </c>
    </row>
    <row r="25" spans="1:8" ht="30" x14ac:dyDescent="0.25">
      <c r="A25" s="28" t="s">
        <v>38</v>
      </c>
      <c r="B25" s="4" t="s">
        <v>74</v>
      </c>
      <c r="C25" s="27"/>
      <c r="D25" s="2">
        <v>8531684.3900000006</v>
      </c>
      <c r="E25" s="22">
        <v>5500000</v>
      </c>
      <c r="F25" s="22">
        <v>5500000</v>
      </c>
      <c r="G25" s="20">
        <f t="shared" si="1"/>
        <v>64.465582042000506</v>
      </c>
      <c r="H25" s="21">
        <f t="shared" si="2"/>
        <v>39.465582042000506</v>
      </c>
    </row>
    <row r="26" spans="1:8" x14ac:dyDescent="0.25">
      <c r="A26" s="28" t="s">
        <v>51</v>
      </c>
      <c r="B26" s="27" t="s">
        <v>75</v>
      </c>
      <c r="C26" s="27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20290943.82</v>
      </c>
      <c r="E27" s="20">
        <f t="shared" ref="E27:F27" si="6">E28</f>
        <v>1523166.53</v>
      </c>
      <c r="F27" s="20">
        <f t="shared" si="6"/>
        <v>982180.78</v>
      </c>
      <c r="G27" s="20">
        <f t="shared" si="1"/>
        <v>4.8404883908450937</v>
      </c>
      <c r="H27" s="21">
        <f t="shared" si="2"/>
        <v>-20.159511609154904</v>
      </c>
    </row>
    <row r="28" spans="1:8" ht="60" x14ac:dyDescent="0.25">
      <c r="A28" s="28" t="s">
        <v>39</v>
      </c>
      <c r="B28" s="27" t="s">
        <v>61</v>
      </c>
      <c r="C28" s="27"/>
      <c r="D28" s="2">
        <v>20290943.82</v>
      </c>
      <c r="E28" s="22">
        <v>1523166.53</v>
      </c>
      <c r="F28" s="22">
        <v>982180.78</v>
      </c>
      <c r="G28" s="20">
        <f t="shared" si="1"/>
        <v>4.8404883908450937</v>
      </c>
      <c r="H28" s="21">
        <f t="shared" si="2"/>
        <v>-20.159511609154904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54344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-25</v>
      </c>
    </row>
    <row r="30" spans="1:8" ht="30" x14ac:dyDescent="0.25">
      <c r="A30" s="28" t="s">
        <v>78</v>
      </c>
      <c r="B30" s="27" t="s">
        <v>80</v>
      </c>
      <c r="C30" s="27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-25</v>
      </c>
    </row>
    <row r="31" spans="1:8" ht="30" x14ac:dyDescent="0.25">
      <c r="A31" s="28" t="s">
        <v>79</v>
      </c>
      <c r="B31" s="27" t="s">
        <v>81</v>
      </c>
      <c r="C31" s="27"/>
      <c r="D31" s="2">
        <v>15444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s="9" customFormat="1" ht="45" customHeight="1" x14ac:dyDescent="0.25">
      <c r="A32" s="5" t="s">
        <v>82</v>
      </c>
      <c r="B32" s="6" t="s">
        <v>17</v>
      </c>
      <c r="C32" s="6" t="s">
        <v>18</v>
      </c>
      <c r="D32" s="20">
        <v>36038082.340000004</v>
      </c>
      <c r="E32" s="20">
        <v>12679201.73</v>
      </c>
      <c r="F32" s="20">
        <v>12679201.73</v>
      </c>
      <c r="G32" s="20">
        <f t="shared" si="1"/>
        <v>35.182786948480008</v>
      </c>
      <c r="H32" s="21">
        <f t="shared" si="2"/>
        <v>10.182786948480008</v>
      </c>
    </row>
    <row r="33" spans="1:10" s="9" customFormat="1" ht="47.2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5388346.1399999997</v>
      </c>
      <c r="E33" s="1">
        <f>E34+E35+E36</f>
        <v>203823.8</v>
      </c>
      <c r="F33" s="1">
        <f t="shared" ref="F33" si="8">F34+F35+F36</f>
        <v>164359.41</v>
      </c>
      <c r="G33" s="20">
        <f t="shared" si="1"/>
        <v>3.0502756454320883</v>
      </c>
      <c r="H33" s="21">
        <f t="shared" si="2"/>
        <v>-21.949724354567913</v>
      </c>
    </row>
    <row r="34" spans="1:10" ht="30" x14ac:dyDescent="0.25">
      <c r="A34" s="3" t="s">
        <v>31</v>
      </c>
      <c r="B34" s="4" t="s">
        <v>84</v>
      </c>
      <c r="C34" s="4"/>
      <c r="D34" s="22">
        <v>2120680.86</v>
      </c>
      <c r="E34" s="22">
        <v>203823.8</v>
      </c>
      <c r="F34" s="22">
        <v>164359.41</v>
      </c>
      <c r="G34" s="20">
        <f t="shared" si="1"/>
        <v>7.7503132649577466</v>
      </c>
      <c r="H34" s="21">
        <f t="shared" si="2"/>
        <v>-17.249686735042253</v>
      </c>
    </row>
    <row r="35" spans="1:10" x14ac:dyDescent="0.25">
      <c r="A35" s="28" t="s">
        <v>32</v>
      </c>
      <c r="B35" s="4" t="s">
        <v>85</v>
      </c>
      <c r="C35" s="4"/>
      <c r="D35" s="22">
        <v>1228665.28</v>
      </c>
      <c r="E35" s="22">
        <v>0</v>
      </c>
      <c r="F35" s="22">
        <v>0</v>
      </c>
      <c r="G35" s="20">
        <f t="shared" si="1"/>
        <v>0</v>
      </c>
      <c r="H35" s="21">
        <f t="shared" si="2"/>
        <v>-25</v>
      </c>
    </row>
    <row r="36" spans="1:10" x14ac:dyDescent="0.25">
      <c r="A36" s="28" t="s">
        <v>104</v>
      </c>
      <c r="B36" s="4" t="s">
        <v>86</v>
      </c>
      <c r="C36" s="4"/>
      <c r="D36" s="22">
        <v>2039000</v>
      </c>
      <c r="E36" s="22">
        <v>0</v>
      </c>
      <c r="F36" s="22">
        <v>0</v>
      </c>
      <c r="G36" s="20">
        <f t="shared" si="1"/>
        <v>0</v>
      </c>
      <c r="H36" s="21">
        <f t="shared" si="2"/>
        <v>-25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9824870</v>
      </c>
      <c r="E37" s="1">
        <f t="shared" ref="E37:F37" si="9">E38+E39</f>
        <v>2354000</v>
      </c>
      <c r="F37" s="1">
        <f t="shared" si="9"/>
        <v>1959516.48</v>
      </c>
      <c r="G37" s="20">
        <f t="shared" si="1"/>
        <v>19.944451987659885</v>
      </c>
      <c r="H37" s="21">
        <f t="shared" si="2"/>
        <v>-5.0555480123401146</v>
      </c>
    </row>
    <row r="38" spans="1:10" ht="30" x14ac:dyDescent="0.25">
      <c r="A38" s="28" t="s">
        <v>87</v>
      </c>
      <c r="B38" s="4" t="s">
        <v>90</v>
      </c>
      <c r="C38" s="4"/>
      <c r="D38" s="22">
        <v>9774870</v>
      </c>
      <c r="E38" s="22">
        <v>2354000</v>
      </c>
      <c r="F38" s="22">
        <v>1959516.48</v>
      </c>
      <c r="G38" s="20">
        <f t="shared" si="1"/>
        <v>20.046471001660379</v>
      </c>
      <c r="H38" s="21">
        <f t="shared" si="2"/>
        <v>-4.9535289983396211</v>
      </c>
    </row>
    <row r="39" spans="1:10" ht="30" x14ac:dyDescent="0.25">
      <c r="A39" s="28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-25</v>
      </c>
    </row>
    <row r="40" spans="1:10" s="9" customFormat="1" ht="4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79437853.400000006</v>
      </c>
      <c r="E40" s="1">
        <f>E41+E42+E43</f>
        <v>21541365.189999998</v>
      </c>
      <c r="F40" s="1">
        <f t="shared" ref="F40" si="10">F41+F42+F43</f>
        <v>19297795.57</v>
      </c>
      <c r="G40" s="20">
        <f t="shared" si="1"/>
        <v>24.292946931519172</v>
      </c>
      <c r="H40" s="21">
        <f t="shared" si="2"/>
        <v>-0.70705306848082827</v>
      </c>
    </row>
    <row r="41" spans="1:10" ht="30" x14ac:dyDescent="0.25">
      <c r="A41" s="11" t="s">
        <v>92</v>
      </c>
      <c r="B41" s="4" t="s">
        <v>93</v>
      </c>
      <c r="C41" s="6"/>
      <c r="D41" s="22">
        <v>52105790.109999999</v>
      </c>
      <c r="E41" s="22">
        <v>14739320.439999999</v>
      </c>
      <c r="F41" s="22">
        <v>13259242.869999999</v>
      </c>
      <c r="G41" s="20">
        <f t="shared" si="1"/>
        <v>25.446774421822504</v>
      </c>
      <c r="H41" s="21">
        <f t="shared" si="2"/>
        <v>0.4467744218225036</v>
      </c>
    </row>
    <row r="42" spans="1:10" ht="75" x14ac:dyDescent="0.25">
      <c r="A42" s="13" t="s">
        <v>95</v>
      </c>
      <c r="B42" s="14" t="s">
        <v>94</v>
      </c>
      <c r="C42" s="6"/>
      <c r="D42" s="22">
        <v>19991884.289999999</v>
      </c>
      <c r="E42" s="22">
        <v>4967000</v>
      </c>
      <c r="F42" s="22">
        <v>4203507.95</v>
      </c>
      <c r="G42" s="20">
        <f t="shared" si="1"/>
        <v>21.026071825068573</v>
      </c>
      <c r="H42" s="21">
        <f t="shared" si="2"/>
        <v>-3.9739281749314266</v>
      </c>
    </row>
    <row r="43" spans="1:10" ht="75" x14ac:dyDescent="0.25">
      <c r="A43" s="13" t="s">
        <v>97</v>
      </c>
      <c r="B43" s="14" t="s">
        <v>96</v>
      </c>
      <c r="C43" s="12"/>
      <c r="D43" s="22">
        <v>7340179</v>
      </c>
      <c r="E43" s="22">
        <v>1835044.75</v>
      </c>
      <c r="F43" s="22">
        <v>1835044.75</v>
      </c>
      <c r="G43" s="20">
        <f t="shared" si="1"/>
        <v>25</v>
      </c>
      <c r="H43" s="21">
        <f t="shared" si="2"/>
        <v>0</v>
      </c>
      <c r="J43" t="s">
        <v>50</v>
      </c>
    </row>
    <row r="44" spans="1:10" s="9" customFormat="1" ht="54" customHeight="1" x14ac:dyDescent="0.25">
      <c r="A44" s="5" t="s">
        <v>48</v>
      </c>
      <c r="B44" s="15" t="s">
        <v>42</v>
      </c>
      <c r="C44" s="12" t="s">
        <v>44</v>
      </c>
      <c r="D44" s="1">
        <v>2505496.4</v>
      </c>
      <c r="E44" s="1">
        <v>595000</v>
      </c>
      <c r="F44" s="1">
        <v>408671.17</v>
      </c>
      <c r="G44" s="20">
        <f t="shared" si="1"/>
        <v>16.310986118359619</v>
      </c>
      <c r="H44" s="21">
        <f t="shared" si="2"/>
        <v>-8.6890138816403812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547956</v>
      </c>
      <c r="E45" s="1">
        <f t="shared" ref="E45:F45" si="11">E46+E47</f>
        <v>431550</v>
      </c>
      <c r="F45" s="1">
        <f t="shared" si="11"/>
        <v>431550</v>
      </c>
      <c r="G45" s="20">
        <f t="shared" si="1"/>
        <v>78.756323500427044</v>
      </c>
      <c r="H45" s="21">
        <f t="shared" si="2"/>
        <v>53.756323500427044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439583</v>
      </c>
      <c r="E46" s="22">
        <v>431550</v>
      </c>
      <c r="F46" s="22">
        <v>431550</v>
      </c>
      <c r="G46" s="20">
        <f t="shared" si="1"/>
        <v>98.172586292008575</v>
      </c>
      <c r="H46" s="21">
        <f t="shared" si="2"/>
        <v>73.172586292008575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108373</v>
      </c>
      <c r="E47" s="22">
        <v>0</v>
      </c>
      <c r="F47" s="22">
        <v>0</v>
      </c>
      <c r="G47" s="20">
        <f t="shared" si="1"/>
        <v>0</v>
      </c>
      <c r="H47" s="21">
        <f t="shared" si="2"/>
        <v>-25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1782349</v>
      </c>
      <c r="E48" s="1">
        <v>334360</v>
      </c>
      <c r="F48" s="1">
        <v>276710.59999999998</v>
      </c>
      <c r="G48" s="20">
        <f t="shared" si="1"/>
        <v>15.525051491037949</v>
      </c>
      <c r="H48" s="21">
        <f t="shared" si="2"/>
        <v>-9.4749485089620507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140108.9</v>
      </c>
      <c r="E49" s="1">
        <v>0</v>
      </c>
      <c r="F49" s="1">
        <v>0</v>
      </c>
      <c r="G49" s="20">
        <f t="shared" si="1"/>
        <v>0</v>
      </c>
      <c r="H49" s="21">
        <f t="shared" si="2"/>
        <v>-25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598158624.62999988</v>
      </c>
      <c r="E50" s="1">
        <f>E7+E13+E14+E18+E21+E24+E27+E29+E32+E33+E37+E40+E44+E45+E48+E49</f>
        <v>139246948.69999999</v>
      </c>
      <c r="F50" s="1">
        <f>F7+F13+F14+F18+F21+F24+F27+F29+F32+F33+F37+F40+F44+F45+F48+F49</f>
        <v>123580685.84000002</v>
      </c>
      <c r="G50" s="20">
        <f>F50/D50*100</f>
        <v>20.660186236793415</v>
      </c>
      <c r="H50" s="21">
        <f t="shared" si="2"/>
        <v>-4.3398137632065854</v>
      </c>
    </row>
    <row r="51" spans="1:8" x14ac:dyDescent="0.25">
      <c r="A51" s="17"/>
    </row>
    <row r="53" spans="1:8" x14ac:dyDescent="0.25">
      <c r="B53" s="17" t="s">
        <v>49</v>
      </c>
      <c r="C53" s="24"/>
      <c r="G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2026-05-05T06:42:08Z</dcterms:modified>
</cp:coreProperties>
</file>