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5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</sheets>
  <calcPr calcId="124519"/>
</workbook>
</file>

<file path=xl/calcChain.xml><?xml version="1.0" encoding="utf-8"?>
<calcChain xmlns="http://schemas.openxmlformats.org/spreadsheetml/2006/main">
  <c r="G46" i="6"/>
  <c r="J46"/>
  <c r="J42"/>
  <c r="G11"/>
  <c r="J11"/>
  <c r="J17"/>
  <c r="J27" s="1"/>
  <c r="J33"/>
  <c r="J30"/>
  <c r="G17"/>
  <c r="I17"/>
  <c r="I27"/>
  <c r="G27"/>
  <c r="M1" i="5"/>
  <c r="L1" i="4"/>
  <c r="K7"/>
  <c r="E29"/>
  <c r="G4" i="7"/>
  <c r="G23" i="3"/>
  <c r="G17"/>
  <c r="G7"/>
  <c r="G5"/>
  <c r="I4" i="5"/>
  <c r="E7" i="4"/>
  <c r="G10" i="7"/>
  <c r="G7"/>
  <c r="G6"/>
  <c r="G48" i="6"/>
  <c r="G40" s="1"/>
  <c r="G15" s="1"/>
  <c r="J15" s="1"/>
  <c r="F102"/>
  <c r="F66"/>
  <c r="F47"/>
  <c r="F27"/>
  <c r="F17" s="1"/>
  <c r="F11" s="1"/>
  <c r="J61"/>
  <c r="J51"/>
  <c r="F101"/>
  <c r="E4" i="5"/>
  <c r="E1" s="1"/>
  <c r="E26" i="3"/>
  <c r="E10"/>
  <c r="C10"/>
  <c r="I29" i="5"/>
  <c r="J115" i="6"/>
  <c r="J114"/>
  <c r="J113"/>
  <c r="J110"/>
  <c r="J109"/>
  <c r="J108"/>
  <c r="J107"/>
  <c r="J104"/>
  <c r="J103"/>
  <c r="J101"/>
  <c r="J100"/>
  <c r="J97"/>
  <c r="J95"/>
  <c r="J93"/>
  <c r="J90"/>
  <c r="J88"/>
  <c r="J86"/>
  <c r="J85"/>
  <c r="J84"/>
  <c r="J83"/>
  <c r="J81"/>
  <c r="J80"/>
  <c r="J79"/>
  <c r="J77"/>
  <c r="J75"/>
  <c r="J74"/>
  <c r="J73"/>
  <c r="J71"/>
  <c r="J69"/>
  <c r="J67"/>
  <c r="J64"/>
  <c r="J60"/>
  <c r="J57"/>
  <c r="J56"/>
  <c r="J55"/>
  <c r="J53"/>
  <c r="J48" s="1"/>
  <c r="J40" s="1"/>
  <c r="J50"/>
  <c r="I102"/>
  <c r="G102"/>
  <c r="I47"/>
  <c r="I46"/>
  <c r="F46"/>
  <c r="F58"/>
  <c r="I111"/>
  <c r="I105"/>
  <c r="I96"/>
  <c r="I94" s="1"/>
  <c r="I87"/>
  <c r="I84"/>
  <c r="I82"/>
  <c r="I78"/>
  <c r="I76"/>
  <c r="I72"/>
  <c r="I70"/>
  <c r="I68"/>
  <c r="I66"/>
  <c r="I63" s="1"/>
  <c r="I65"/>
  <c r="I38" s="1"/>
  <c r="I62"/>
  <c r="I58"/>
  <c r="I54"/>
  <c r="I49"/>
  <c r="G111"/>
  <c r="F111"/>
  <c r="G105"/>
  <c r="F105"/>
  <c r="G94"/>
  <c r="F94"/>
  <c r="G66"/>
  <c r="J89"/>
  <c r="F87"/>
  <c r="G78"/>
  <c r="G76" s="1"/>
  <c r="J76" s="1"/>
  <c r="F76"/>
  <c r="G72"/>
  <c r="J72" s="1"/>
  <c r="F72"/>
  <c r="G70"/>
  <c r="J70" s="1"/>
  <c r="J68" s="1"/>
  <c r="F68"/>
  <c r="G68" s="1"/>
  <c r="F65"/>
  <c r="G62"/>
  <c r="G58" s="1"/>
  <c r="J58" s="1"/>
  <c r="G54"/>
  <c r="F54"/>
  <c r="G49"/>
  <c r="J111" l="1"/>
  <c r="J102"/>
  <c r="J98" s="1"/>
  <c r="J87"/>
  <c r="J82"/>
  <c r="F39"/>
  <c r="I1" i="5"/>
  <c r="G10" i="3"/>
  <c r="E1" i="4"/>
  <c r="K1"/>
  <c r="J105" i="6"/>
  <c r="J66"/>
  <c r="I39"/>
  <c r="I36" s="1"/>
  <c r="J54"/>
  <c r="J62"/>
  <c r="G47"/>
  <c r="J47" s="1"/>
  <c r="J52"/>
  <c r="J49" s="1"/>
  <c r="J96"/>
  <c r="J94" s="1"/>
  <c r="J78"/>
  <c r="F38"/>
  <c r="G65"/>
  <c r="G63" s="1"/>
  <c r="J63" s="1"/>
  <c r="I42"/>
  <c r="I98"/>
  <c r="G87"/>
  <c r="F63"/>
  <c r="G98"/>
  <c r="F98"/>
  <c r="F82"/>
  <c r="F49"/>
  <c r="G82"/>
  <c r="F36" l="1"/>
  <c r="G42"/>
  <c r="G39"/>
  <c r="J39" s="1"/>
  <c r="J65"/>
  <c r="J38" s="1"/>
  <c r="G38"/>
  <c r="F42"/>
  <c r="J36" l="1"/>
  <c r="J34" s="1"/>
  <c r="G36"/>
</calcChain>
</file>

<file path=xl/sharedStrings.xml><?xml version="1.0" encoding="utf-8"?>
<sst xmlns="http://schemas.openxmlformats.org/spreadsheetml/2006/main" count="329" uniqueCount="194">
  <si>
    <t>СОГЛАСОВАНО</t>
  </si>
  <si>
    <t>Главный распорядитель средств бюджета</t>
  </si>
  <si>
    <t>Директор</t>
  </si>
  <si>
    <t>__________________</t>
  </si>
  <si>
    <t xml:space="preserve">                       СОГЛАСОВАНО</t>
  </si>
  <si>
    <t>УТВЕРЖДАЮ</t>
  </si>
  <si>
    <t>Администрация Питкярантского</t>
  </si>
  <si>
    <t xml:space="preserve">        муниципального района</t>
  </si>
  <si>
    <t>_____________________________________________</t>
  </si>
  <si>
    <t xml:space="preserve">          Отчет о результатах деятельности муниципальных бюджетных, автономных и </t>
  </si>
  <si>
    <t xml:space="preserve">                            казенных учреждений и об использовании закрепленного </t>
  </si>
  <si>
    <t xml:space="preserve">                      за ними имущества</t>
  </si>
  <si>
    <t>ИНН/КПП</t>
  </si>
  <si>
    <t>Наименование органа,</t>
  </si>
  <si>
    <t xml:space="preserve">осуществляющего функции и </t>
  </si>
  <si>
    <t xml:space="preserve">полномочия учредителя  </t>
  </si>
  <si>
    <t xml:space="preserve">Единица измерения </t>
  </si>
  <si>
    <t>рубль</t>
  </si>
  <si>
    <t>Администрация Питкярантского муниципального района</t>
  </si>
  <si>
    <t xml:space="preserve">Адрес фактического </t>
  </si>
  <si>
    <t>местонахождения</t>
  </si>
  <si>
    <t>I. Общие сведения о деятельности муниципального бюджетного, автономного и казенного учреждения</t>
  </si>
  <si>
    <t>1.1 Цели деятельности муниципального бюджетного , автономного и казенного учреждения :</t>
  </si>
  <si>
    <t>1.2 Виды деятельности муниципального бюджетного, автономного и казенного учреждения:</t>
  </si>
  <si>
    <t>1.3 Перечень услуг (работ), осуществляемых на платной основе:</t>
  </si>
  <si>
    <t>Устав</t>
  </si>
  <si>
    <t>Свидетельство о постановке на учет</t>
  </si>
  <si>
    <t>Свидетельство ЮГРЛ</t>
  </si>
  <si>
    <t>Лицензия</t>
  </si>
  <si>
    <t>1.5 количество штатных единиц:</t>
  </si>
  <si>
    <t>1.4 Перечень документов:</t>
  </si>
  <si>
    <t>На начало года</t>
  </si>
  <si>
    <t>На конец года</t>
  </si>
  <si>
    <t>1.6 Средняя заработная плата сотрудников учреждения:</t>
  </si>
  <si>
    <r>
      <t xml:space="preserve">        </t>
    </r>
    <r>
      <rPr>
        <b/>
        <sz val="11"/>
        <color theme="1"/>
        <rFont val="Calibri"/>
        <family val="2"/>
        <charset val="204"/>
        <scheme val="minor"/>
      </rPr>
      <t xml:space="preserve">                            II. Результат деятельности учреждения</t>
    </r>
  </si>
  <si>
    <t>Наименование показателя</t>
  </si>
  <si>
    <t>на начало отчетного периода</t>
  </si>
  <si>
    <t>на конец отчетного периода</t>
  </si>
  <si>
    <t>I. Нефинансовые активы, всего:</t>
  </si>
  <si>
    <t>из них:</t>
  </si>
  <si>
    <t>1.1. Общая балансовая стоимость недвижимого имущества муниципального учреждения, всего</t>
  </si>
  <si>
    <t>в том числе:</t>
  </si>
  <si>
    <t>1.1.1. Стоимость имущества, закрепленного собственником имущества за муниципальным бюджетным (автономным) учреждением на праве оперативного управления</t>
  </si>
  <si>
    <t>1.1.2. Стоимость имущества, приобретенного муниципальным бюджетным (автономным) учреждением (подразделением) за счет выделенных собственником имущества учреждения средств</t>
  </si>
  <si>
    <t>1.1.3. Стоимость имущества, приобретенного муниципальным бюджетным (автономным) учреждением подразделением) за счет доходов, полученных от платной и иной приносящей доход деятельности</t>
  </si>
  <si>
    <t>1.1.4. Остаточная стоимость недвижимого муниципального имущества</t>
  </si>
  <si>
    <t>1.2. Общая балансовая стоимость движимого имущества муниципального учреждения, всего</t>
  </si>
  <si>
    <t xml:space="preserve"> в том числе:</t>
  </si>
  <si>
    <t>1.2.2. Остаточная стоимость особо ценного движимого имущества</t>
  </si>
  <si>
    <t>1.2.1 Общая балансовая стоимость ОЦИ муниципального учреждения, всего</t>
  </si>
  <si>
    <t>2.2. Дебиторская задолженность по выданным авансам, полученным за счет местного бюджета всего:</t>
  </si>
  <si>
    <t xml:space="preserve">в том числе: </t>
  </si>
  <si>
    <t>2.2.1. по выданным авансам по оплате труда</t>
  </si>
  <si>
    <t>2.2.4. по выданным авансам на услуги по содержанию имущества</t>
  </si>
  <si>
    <t>2.2.5. по выданным авансам на прочие услуги</t>
  </si>
  <si>
    <t>2.2.6. по выданным авансам на приобретение основных средств</t>
  </si>
  <si>
    <t>2.2.7. по выданным авансам на приобретение нематериальных активов</t>
  </si>
  <si>
    <t>2.2.8. по выданным авансам на приобретение непроизводственных активов</t>
  </si>
  <si>
    <t>2.2.9. по выданным авансам на приобретение материальных запасов</t>
  </si>
  <si>
    <t>2.2.11 по страховым взносам</t>
  </si>
  <si>
    <t>2.3. Дебиторская задолженность по выданным авансам за счет доходов, полученных от платной и иной приносящей доход деятельности, всего:</t>
  </si>
  <si>
    <t>2.3.2. по выданным авансам на транспортные услуги</t>
  </si>
  <si>
    <t>2.3.3. по выданным авансам на коммунальные услуги</t>
  </si>
  <si>
    <t>2.3.4. по выданным авансам на услуги по содержанию имущества</t>
  </si>
  <si>
    <t>2.3.5.по выданным авансам на прочие услуги</t>
  </si>
  <si>
    <t>2.3.6.по выданным авансам на приобретение основных средств</t>
  </si>
  <si>
    <t>2.3.7.по выданным авансам на приобретение нематериальных активов</t>
  </si>
  <si>
    <t>2.3.8.по выданным авансам на приобретение непроизводственных активов</t>
  </si>
  <si>
    <t>2.3.9.по выданным авансам на приобретение материальных запасов</t>
  </si>
  <si>
    <t>2.Финансовые активы, всего:</t>
  </si>
  <si>
    <t>3.1.Просроченная кредиторская задолженность</t>
  </si>
  <si>
    <t>3.2.Кредиторская задолженность по расчетам средств местного бюджета, всего:</t>
  </si>
  <si>
    <t>3.2.1. по оплате труда</t>
  </si>
  <si>
    <t xml:space="preserve">3.2.2.по начислениям на выплаты по оплате труда </t>
  </si>
  <si>
    <t>3.2.3. по оплате услуг связи</t>
  </si>
  <si>
    <t>3.2.4.по оплате транспортных услуг</t>
  </si>
  <si>
    <t>3.2.5.по оплате коммунальных услуг</t>
  </si>
  <si>
    <t>3.2.6. по оплате услуг по содержанию имущества</t>
  </si>
  <si>
    <t>3.2.7.по оплате прочих услуг</t>
  </si>
  <si>
    <t>3.2.8. по приобретению основных средств</t>
  </si>
  <si>
    <t>3.2.9. по приобретению нематериальных активов</t>
  </si>
  <si>
    <t>3.2.10. по приобретению непроизведенных активов</t>
  </si>
  <si>
    <t>3.2.11. по приобретению материальных запасов</t>
  </si>
  <si>
    <t>3.2.12. по оплате прочих расходов</t>
  </si>
  <si>
    <t>3.2.13. по платежам  в бюджет</t>
  </si>
  <si>
    <t>3.2.14.по прочим расчетам с кредиторами</t>
  </si>
  <si>
    <t>3.3.1. по оплате труда</t>
  </si>
  <si>
    <t>3.3.2. по начислениям на выплаты по оплате труда</t>
  </si>
  <si>
    <t>3.3.3.по оплате услуг связи</t>
  </si>
  <si>
    <t>3.3.4.по оплате транспортных услуг</t>
  </si>
  <si>
    <t>3.3.5.по оплате коммунальных услуг</t>
  </si>
  <si>
    <t>3.3.6.по оплате услуг по содержанию имущества</t>
  </si>
  <si>
    <t>3.3.7.по оплате прочих услуг</t>
  </si>
  <si>
    <t>3.3.8.по приобретению основных средств</t>
  </si>
  <si>
    <t>3.3.9. по приобретению нематериальных активов</t>
  </si>
  <si>
    <t>3.3.10. по приобретению непроизводственных активов</t>
  </si>
  <si>
    <t>3.3.11.  по  приобретению материальных запасов</t>
  </si>
  <si>
    <t>3.3.12.по оплате прочих расходов</t>
  </si>
  <si>
    <t>3.3.13.по платежам в бюджет</t>
  </si>
  <si>
    <t>3.3.14.по прочим расчетам с кредиторами</t>
  </si>
  <si>
    <t>3. Обязательства, всего</t>
  </si>
  <si>
    <t>III. Показатели по поступлениям и выплатам учреждения</t>
  </si>
  <si>
    <t>Код по бюджетной классификации операции сектора государственного управления</t>
  </si>
  <si>
    <t>операции по лицевым счетам, открытым в органах, осуществляющих ведение лицевых счетов учреждений</t>
  </si>
  <si>
    <t>операции по счетам, открытым кредитных организациях</t>
  </si>
  <si>
    <t>Планируемый остаток средств на начало планируемого года</t>
  </si>
  <si>
    <t>X</t>
  </si>
  <si>
    <t>Поступления, всего:</t>
  </si>
  <si>
    <t>Субсидии на выполнении муниципального задания</t>
  </si>
  <si>
    <t>Целевые субсидии</t>
  </si>
  <si>
    <t>Бюджетные инвестиции</t>
  </si>
  <si>
    <t>Поступления от оказания муниципальным бюджетным (автономным) учреждением (подразделением) услуг (выполнением работ), предоставление которых для физических и юридических лиц осуществляется на платной основе, всего</t>
  </si>
  <si>
    <t>x</t>
  </si>
  <si>
    <t>Услуга №1</t>
  </si>
  <si>
    <t>Услуга №2</t>
  </si>
  <si>
    <t>Услуга №3</t>
  </si>
  <si>
    <t>Поступления от иной приносящей доход деятельности, всего:</t>
  </si>
  <si>
    <t xml:space="preserve">Планируемый остаток средств на конец планируемого года </t>
  </si>
  <si>
    <t>Выплаты, всего:</t>
  </si>
  <si>
    <t>бюджет</t>
  </si>
  <si>
    <t>внебюджет</t>
  </si>
  <si>
    <t>целевые</t>
  </si>
  <si>
    <t>Оплата труда и начисления на выплаты по оплате труда, всего</t>
  </si>
  <si>
    <t>Заработная плата всего</t>
  </si>
  <si>
    <t>Социальная поддержка</t>
  </si>
  <si>
    <t>Прочие выплаты всего</t>
  </si>
  <si>
    <t>Начисления на выплаты по оплате труда всего</t>
  </si>
  <si>
    <t>Приобретение услуг, всего</t>
  </si>
  <si>
    <t>Услуги связи, всего</t>
  </si>
  <si>
    <t>Транспортные услуги всего</t>
  </si>
  <si>
    <t>Коммунальные услуги всего</t>
  </si>
  <si>
    <t>Арендная плата за пользование имуществом</t>
  </si>
  <si>
    <t>Услуги по содержанию имущества</t>
  </si>
  <si>
    <t>Прочие услуги</t>
  </si>
  <si>
    <t>Безвозмездные перечисления организациями, всего</t>
  </si>
  <si>
    <t>Социальное обеспечение, всего</t>
  </si>
  <si>
    <t>Прочие расходы</t>
  </si>
  <si>
    <t>Поступление нефинансовых активов, всего</t>
  </si>
  <si>
    <t>Увеличение стоимости основных средств</t>
  </si>
  <si>
    <t>Увеличение стоимости материальных запасов</t>
  </si>
  <si>
    <t>Поступление финансовых активов, всего</t>
  </si>
  <si>
    <t>Справочно:</t>
  </si>
  <si>
    <t>Объем публичных обязательств, всего</t>
  </si>
  <si>
    <t>Утверждено плановых назначений</t>
  </si>
  <si>
    <t>Цены и тарифы на платные услуги в динамике в течении года</t>
  </si>
  <si>
    <t>Общее количество потребителей, воспользовавшихся услугами учреждения</t>
  </si>
  <si>
    <t>Количество жалоб потребителей и принятые меры</t>
  </si>
  <si>
    <t>IV. Об использовании имущества закрепленного за учреждением</t>
  </si>
  <si>
    <t>Показатели использования имущества</t>
  </si>
  <si>
    <t xml:space="preserve"> Общая балансовая и остаточная стоимость  недвижимого имущества находящегося у череждения на праве оперативного управления</t>
  </si>
  <si>
    <t xml:space="preserve"> Общая балансовая и остаточная стоимость  недвижимого имущества находящегося у череждения на праве оперативного управления и переданного в пользование на праве аренды, безвоздмездного пользования и ином праве</t>
  </si>
  <si>
    <t xml:space="preserve"> Общая балансовая и остаточная стоимость  движимого имущества находящегося у череждения на праве оперативного управления и переданного в пользование на праве аренды, безвоздмездного пользования и ином праве</t>
  </si>
  <si>
    <t>Общая площадь объектов недвижимого имущества,находящегося у учреждения на праве оперативного учреждения</t>
  </si>
  <si>
    <t>Общая площадь объектов недвижимого имущества,находящегося у учреждения на праве оперативного учреждения и переданного в пользование на праве аренды, безвоздмездного пользования и ином праве</t>
  </si>
  <si>
    <t>Количество объектов недвижимого имущества,находящегося у учреждения на праве оперативного учреждения</t>
  </si>
  <si>
    <t>Объем средств полученных в отчетном году от распоряжения в установленном порядке имуществом, находящимся у учреждения на праве оперативного управления</t>
  </si>
  <si>
    <t>Количество объектов движимого имущества,находящегося у учреждения на праве оперативного учреждения</t>
  </si>
  <si>
    <t xml:space="preserve">Главный </t>
  </si>
  <si>
    <t>Распорядитель бюджетных средств</t>
  </si>
  <si>
    <t xml:space="preserve">Директор  </t>
  </si>
  <si>
    <t xml:space="preserve">бухгалтер      </t>
  </si>
  <si>
    <t>Н.В. Абрамова</t>
  </si>
  <si>
    <t>Должность _____________________________________________________</t>
  </si>
  <si>
    <t>касса</t>
  </si>
  <si>
    <t>код цели</t>
  </si>
  <si>
    <t xml:space="preserve">                           Исполнено  всего в том числе</t>
  </si>
  <si>
    <t>Изменение в процентах</t>
  </si>
  <si>
    <t xml:space="preserve"> 2.1. дебиторская задолженность по доходам, полученным за счет местного бюджета</t>
  </si>
  <si>
    <t>3.3. Кредиторская задолженность по расчетам с поставщиками и подрядчиками за счет доходов, полученных от иной приносящей доход деятельности всего в том числе</t>
  </si>
  <si>
    <t>итого</t>
  </si>
  <si>
    <t>х</t>
  </si>
  <si>
    <t xml:space="preserve">2.2.10. по начислениям на выплаты по оплате труда </t>
  </si>
  <si>
    <t xml:space="preserve">                                                                                                   2.3.10.по начислениям на выплаты по оплате труда </t>
  </si>
  <si>
    <t xml:space="preserve"> Муниципальное бюджетное образовательное учреждение дополнительного образования </t>
  </si>
  <si>
    <t>1005020161/100501001</t>
  </si>
  <si>
    <t>1 руководитель , 17 педагога , 14 вспомогательный персонал</t>
  </si>
  <si>
    <t>2.2.2. по выданным авансам на комунальные услуги</t>
  </si>
  <si>
    <t>2.3.1. по выданным авансам по оплате труда</t>
  </si>
  <si>
    <t>прочие доходы</t>
  </si>
  <si>
    <t xml:space="preserve"> Общая балансовая и остаточная стоимость  движимого имущества находящегося у учереждения на праве оперативного управления</t>
  </si>
  <si>
    <t>А.В. Шутихин</t>
  </si>
  <si>
    <t>0608</t>
  </si>
  <si>
    <t>изменения  в процентах</t>
  </si>
  <si>
    <t>__________________________</t>
  </si>
  <si>
    <t>186810, РК, г. Питкяранта, ул. Горькокго д.3</t>
  </si>
  <si>
    <t>Н.Ю. Литвинова</t>
  </si>
  <si>
    <t xml:space="preserve">       по состоянию на 1 января 2016 года</t>
  </si>
  <si>
    <t xml:space="preserve">                                        "Музыкальная школа г. Питкяранта"</t>
  </si>
  <si>
    <t>1 руководитель , 18 педагога , 12 вспомогательный персонал</t>
  </si>
  <si>
    <t>"___" _______________   2016 года</t>
  </si>
  <si>
    <t xml:space="preserve">Предоставление дополнительного музыкального образования </t>
  </si>
  <si>
    <t>Дополнительное образование детей</t>
  </si>
  <si>
    <t xml:space="preserve">1.Реализация образовательной деятельности по дополнительным </t>
  </si>
  <si>
    <t>общеобразовательным программам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</si>
</sst>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trike/>
      <vertAlign val="subscript"/>
      <sz val="11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16" fontId="0" fillId="0" borderId="0" xfId="0" applyNumberFormat="1"/>
    <xf numFmtId="49" fontId="1" fillId="0" borderId="0" xfId="0" applyNumberFormat="1" applyFont="1"/>
    <xf numFmtId="0" fontId="0" fillId="0" borderId="2" xfId="0" applyBorder="1"/>
    <xf numFmtId="0" fontId="0" fillId="0" borderId="8" xfId="0" applyBorder="1"/>
    <xf numFmtId="0" fontId="6" fillId="0" borderId="2" xfId="0" applyFont="1" applyBorder="1"/>
    <xf numFmtId="2" fontId="9" fillId="0" borderId="10" xfId="0" applyNumberFormat="1" applyFont="1" applyBorder="1"/>
    <xf numFmtId="2" fontId="9" fillId="0" borderId="2" xfId="0" applyNumberFormat="1" applyFont="1" applyBorder="1"/>
    <xf numFmtId="0" fontId="9" fillId="0" borderId="10" xfId="0" applyFont="1" applyBorder="1"/>
    <xf numFmtId="0" fontId="9" fillId="0" borderId="2" xfId="0" applyFont="1" applyBorder="1"/>
    <xf numFmtId="2" fontId="8" fillId="0" borderId="10" xfId="0" applyNumberFormat="1" applyFont="1" applyBorder="1"/>
    <xf numFmtId="2" fontId="8" fillId="0" borderId="2" xfId="0" applyNumberFormat="1" applyFont="1" applyBorder="1"/>
    <xf numFmtId="2" fontId="9" fillId="0" borderId="3" xfId="0" applyNumberFormat="1" applyFont="1" applyBorder="1"/>
    <xf numFmtId="0" fontId="9" fillId="0" borderId="8" xfId="0" applyFont="1" applyBorder="1"/>
    <xf numFmtId="0" fontId="9" fillId="0" borderId="3" xfId="0" applyFont="1" applyBorder="1"/>
    <xf numFmtId="1" fontId="9" fillId="0" borderId="10" xfId="0" applyNumberFormat="1" applyFont="1" applyBorder="1"/>
    <xf numFmtId="2" fontId="9" fillId="0" borderId="8" xfId="0" applyNumberFormat="1" applyFont="1" applyBorder="1"/>
    <xf numFmtId="2" fontId="9" fillId="0" borderId="6" xfId="0" applyNumberFormat="1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8" fillId="0" borderId="10" xfId="0" applyFont="1" applyBorder="1"/>
    <xf numFmtId="2" fontId="8" fillId="0" borderId="3" xfId="0" applyNumberFormat="1" applyFont="1" applyBorder="1"/>
    <xf numFmtId="2" fontId="8" fillId="0" borderId="8" xfId="0" applyNumberFormat="1" applyFont="1" applyBorder="1"/>
    <xf numFmtId="0" fontId="8" fillId="0" borderId="6" xfId="0" applyFont="1" applyBorder="1" applyAlignment="1">
      <alignment wrapText="1"/>
    </xf>
    <xf numFmtId="2" fontId="8" fillId="0" borderId="9" xfId="0" applyNumberFormat="1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10" xfId="0" applyFont="1" applyBorder="1" applyAlignment="1"/>
    <xf numFmtId="2" fontId="9" fillId="0" borderId="15" xfId="0" applyNumberFormat="1" applyFont="1" applyBorder="1" applyAlignment="1">
      <alignment wrapText="1"/>
    </xf>
    <xf numFmtId="0" fontId="9" fillId="0" borderId="12" xfId="0" applyFont="1" applyBorder="1" applyAlignment="1">
      <alignment wrapText="1"/>
    </xf>
    <xf numFmtId="2" fontId="9" fillId="0" borderId="4" xfId="0" applyNumberFormat="1" applyFont="1" applyBorder="1"/>
    <xf numFmtId="0" fontId="9" fillId="0" borderId="4" xfId="0" applyFont="1" applyBorder="1"/>
    <xf numFmtId="0" fontId="9" fillId="0" borderId="14" xfId="0" applyFont="1" applyBorder="1"/>
    <xf numFmtId="2" fontId="9" fillId="0" borderId="14" xfId="0" applyNumberFormat="1" applyFont="1" applyBorder="1"/>
    <xf numFmtId="0" fontId="0" fillId="0" borderId="15" xfId="0" applyBorder="1"/>
    <xf numFmtId="0" fontId="2" fillId="0" borderId="9" xfId="0" applyFont="1" applyBorder="1"/>
    <xf numFmtId="2" fontId="0" fillId="0" borderId="2" xfId="0" applyNumberFormat="1" applyBorder="1"/>
    <xf numFmtId="0" fontId="0" fillId="0" borderId="11" xfId="0" applyBorder="1"/>
    <xf numFmtId="0" fontId="9" fillId="0" borderId="6" xfId="0" applyFont="1" applyBorder="1" applyAlignment="1">
      <alignment wrapText="1"/>
    </xf>
    <xf numFmtId="0" fontId="0" fillId="0" borderId="9" xfId="0" applyBorder="1"/>
    <xf numFmtId="0" fontId="0" fillId="0" borderId="5" xfId="0" applyBorder="1"/>
    <xf numFmtId="0" fontId="0" fillId="0" borderId="13" xfId="0" applyBorder="1"/>
    <xf numFmtId="0" fontId="0" fillId="0" borderId="11" xfId="0" applyBorder="1"/>
    <xf numFmtId="2" fontId="9" fillId="0" borderId="2" xfId="0" applyNumberFormat="1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0" fillId="0" borderId="5" xfId="0" applyBorder="1"/>
    <xf numFmtId="0" fontId="0" fillId="0" borderId="13" xfId="0" applyBorder="1"/>
    <xf numFmtId="0" fontId="0" fillId="0" borderId="7" xfId="0" applyBorder="1"/>
    <xf numFmtId="2" fontId="9" fillId="0" borderId="15" xfId="0" applyNumberFormat="1" applyFont="1" applyBorder="1"/>
    <xf numFmtId="2" fontId="9" fillId="0" borderId="9" xfId="0" applyNumberFormat="1" applyFont="1" applyBorder="1"/>
    <xf numFmtId="0" fontId="1" fillId="0" borderId="2" xfId="0" applyFont="1" applyBorder="1"/>
    <xf numFmtId="0" fontId="0" fillId="0" borderId="0" xfId="0"/>
    <xf numFmtId="0" fontId="0" fillId="0" borderId="0" xfId="0"/>
    <xf numFmtId="4" fontId="9" fillId="0" borderId="10" xfId="0" applyNumberFormat="1" applyFont="1" applyBorder="1"/>
    <xf numFmtId="49" fontId="0" fillId="0" borderId="2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9" fillId="0" borderId="2" xfId="0" applyNumberFormat="1" applyFont="1" applyBorder="1" applyAlignment="1">
      <alignment wrapText="1"/>
    </xf>
    <xf numFmtId="2" fontId="9" fillId="0" borderId="12" xfId="0" applyNumberFormat="1" applyFont="1" applyBorder="1" applyAlignment="1">
      <alignment wrapText="1"/>
    </xf>
    <xf numFmtId="2" fontId="9" fillId="0" borderId="6" xfId="0" applyNumberFormat="1" applyFont="1" applyBorder="1" applyAlignment="1">
      <alignment wrapText="1"/>
    </xf>
    <xf numFmtId="0" fontId="0" fillId="0" borderId="0" xfId="0"/>
    <xf numFmtId="2" fontId="8" fillId="0" borderId="6" xfId="0" applyNumberFormat="1" applyFont="1" applyBorder="1" applyAlignment="1">
      <alignment wrapText="1"/>
    </xf>
    <xf numFmtId="2" fontId="0" fillId="0" borderId="0" xfId="0" applyNumberFormat="1"/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2" fontId="0" fillId="0" borderId="3" xfId="0" applyNumberFormat="1" applyBorder="1" applyAlignment="1">
      <alignment wrapText="1"/>
    </xf>
    <xf numFmtId="2" fontId="0" fillId="0" borderId="5" xfId="0" applyNumberFormat="1" applyBorder="1" applyAlignment="1">
      <alignment wrapText="1"/>
    </xf>
    <xf numFmtId="2" fontId="0" fillId="0" borderId="12" xfId="0" applyNumberFormat="1" applyBorder="1" applyAlignment="1">
      <alignment wrapText="1"/>
    </xf>
    <xf numFmtId="2" fontId="0" fillId="0" borderId="13" xfId="0" applyNumberFormat="1" applyBorder="1" applyAlignment="1">
      <alignment wrapText="1"/>
    </xf>
    <xf numFmtId="2" fontId="0" fillId="0" borderId="6" xfId="0" applyNumberFormat="1" applyBorder="1" applyAlignment="1">
      <alignment wrapText="1"/>
    </xf>
    <xf numFmtId="2" fontId="0" fillId="0" borderId="7" xfId="0" applyNumberForma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1" fontId="0" fillId="0" borderId="3" xfId="0" applyNumberFormat="1" applyBorder="1" applyAlignment="1">
      <alignment wrapText="1"/>
    </xf>
    <xf numFmtId="1" fontId="0" fillId="0" borderId="5" xfId="0" applyNumberFormat="1" applyBorder="1" applyAlignment="1">
      <alignment wrapText="1"/>
    </xf>
    <xf numFmtId="1" fontId="0" fillId="0" borderId="12" xfId="0" applyNumberFormat="1" applyBorder="1" applyAlignment="1">
      <alignment wrapText="1"/>
    </xf>
    <xf numFmtId="1" fontId="0" fillId="0" borderId="13" xfId="0" applyNumberFormat="1" applyBorder="1" applyAlignment="1">
      <alignment wrapText="1"/>
    </xf>
    <xf numFmtId="1" fontId="0" fillId="0" borderId="6" xfId="0" applyNumberFormat="1" applyBorder="1" applyAlignment="1">
      <alignment wrapText="1"/>
    </xf>
    <xf numFmtId="1" fontId="0" fillId="0" borderId="7" xfId="0" applyNumberFormat="1" applyBorder="1" applyAlignment="1">
      <alignment wrapText="1"/>
    </xf>
    <xf numFmtId="1" fontId="0" fillId="0" borderId="10" xfId="0" applyNumberFormat="1" applyBorder="1" applyAlignment="1">
      <alignment wrapText="1"/>
    </xf>
    <xf numFmtId="1" fontId="0" fillId="0" borderId="11" xfId="0" applyNumberForma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2" fontId="0" fillId="0" borderId="5" xfId="0" applyNumberFormat="1" applyBorder="1" applyAlignment="1">
      <alignment horizontal="center" wrapText="1"/>
    </xf>
    <xf numFmtId="2" fontId="0" fillId="0" borderId="6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0" fillId="0" borderId="4" xfId="0" applyBorder="1"/>
    <xf numFmtId="0" fontId="0" fillId="0" borderId="5" xfId="0" applyBorder="1"/>
    <xf numFmtId="0" fontId="0" fillId="0" borderId="12" xfId="0" applyBorder="1"/>
    <xf numFmtId="0" fontId="0" fillId="0" borderId="0" xfId="0"/>
    <xf numFmtId="0" fontId="0" fillId="0" borderId="13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2" fontId="1" fillId="0" borderId="3" xfId="0" applyNumberFormat="1" applyFont="1" applyBorder="1" applyAlignment="1">
      <alignment horizontal="center" wrapText="1"/>
    </xf>
    <xf numFmtId="0" fontId="6" fillId="0" borderId="1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5" xfId="0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1" xfId="0" applyFont="1" applyBorder="1" applyAlignment="1">
      <alignment wrapText="1"/>
    </xf>
    <xf numFmtId="2" fontId="1" fillId="0" borderId="10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4" xfId="0" applyBorder="1"/>
    <xf numFmtId="0" fontId="0" fillId="0" borderId="11" xfId="0" applyBorder="1"/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2" fontId="0" fillId="0" borderId="14" xfId="0" applyNumberFormat="1" applyBorder="1" applyAlignment="1">
      <alignment horizontal="center" wrapText="1"/>
    </xf>
    <xf numFmtId="2" fontId="0" fillId="0" borderId="11" xfId="0" applyNumberForma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0" fillId="0" borderId="14" xfId="0" applyBorder="1" applyAlignment="1"/>
    <xf numFmtId="0" fontId="9" fillId="0" borderId="2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7" xfId="0" applyFont="1" applyBorder="1" applyAlignment="1">
      <alignment wrapText="1"/>
    </xf>
    <xf numFmtId="2" fontId="8" fillId="0" borderId="8" xfId="0" applyNumberFormat="1" applyFont="1" applyBorder="1" applyAlignment="1">
      <alignment wrapText="1"/>
    </xf>
    <xf numFmtId="2" fontId="8" fillId="0" borderId="9" xfId="0" applyNumberFormat="1" applyFont="1" applyBorder="1" applyAlignment="1">
      <alignment wrapText="1"/>
    </xf>
    <xf numFmtId="2" fontId="9" fillId="0" borderId="8" xfId="0" applyNumberFormat="1" applyFont="1" applyBorder="1" applyAlignment="1">
      <alignment wrapText="1"/>
    </xf>
    <xf numFmtId="2" fontId="9" fillId="0" borderId="9" xfId="0" applyNumberFormat="1" applyFont="1" applyBorder="1" applyAlignment="1">
      <alignment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0" xfId="0" applyFont="1" applyAlignment="1">
      <alignment wrapText="1"/>
    </xf>
    <xf numFmtId="0" fontId="10" fillId="0" borderId="2" xfId="0" applyFont="1" applyBorder="1" applyAlignment="1">
      <alignment horizontal="center" wrapText="1"/>
    </xf>
    <xf numFmtId="2" fontId="8" fillId="0" borderId="15" xfId="0" applyNumberFormat="1" applyFont="1" applyBorder="1" applyAlignment="1">
      <alignment wrapText="1"/>
    </xf>
    <xf numFmtId="2" fontId="9" fillId="0" borderId="15" xfId="0" applyNumberFormat="1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9" fillId="0" borderId="8" xfId="0" applyFont="1" applyBorder="1" applyAlignment="1"/>
    <xf numFmtId="0" fontId="9" fillId="0" borderId="9" xfId="0" applyFont="1" applyBorder="1" applyAlignment="1"/>
    <xf numFmtId="0" fontId="9" fillId="0" borderId="9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2" fontId="9" fillId="0" borderId="3" xfId="0" applyNumberFormat="1" applyFont="1" applyBorder="1" applyAlignment="1">
      <alignment wrapText="1"/>
    </xf>
    <xf numFmtId="2" fontId="9" fillId="0" borderId="6" xfId="0" applyNumberFormat="1" applyFont="1" applyBorder="1" applyAlignment="1">
      <alignment wrapText="1"/>
    </xf>
    <xf numFmtId="2" fontId="9" fillId="0" borderId="12" xfId="0" applyNumberFormat="1" applyFont="1" applyBorder="1" applyAlignment="1">
      <alignment wrapText="1"/>
    </xf>
    <xf numFmtId="0" fontId="9" fillId="0" borderId="15" xfId="0" applyFont="1" applyBorder="1" applyAlignment="1">
      <alignment wrapText="1"/>
    </xf>
    <xf numFmtId="2" fontId="8" fillId="0" borderId="2" xfId="0" applyNumberFormat="1" applyFont="1" applyBorder="1" applyAlignment="1">
      <alignment wrapText="1"/>
    </xf>
    <xf numFmtId="0" fontId="8" fillId="0" borderId="2" xfId="0" applyFont="1" applyBorder="1" applyAlignment="1">
      <alignment wrapText="1"/>
    </xf>
    <xf numFmtId="2" fontId="9" fillId="0" borderId="2" xfId="0" applyNumberFormat="1" applyFont="1" applyBorder="1" applyAlignment="1">
      <alignment wrapText="1"/>
    </xf>
    <xf numFmtId="2" fontId="0" fillId="0" borderId="9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0" fillId="0" borderId="8" xfId="0" applyNumberForma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I34"/>
  <sheetViews>
    <sheetView workbookViewId="0">
      <selection activeCell="D39" sqref="D39"/>
    </sheetView>
  </sheetViews>
  <sheetFormatPr defaultRowHeight="15"/>
  <sheetData>
    <row r="5" spans="1:9">
      <c r="A5" t="s">
        <v>4</v>
      </c>
      <c r="G5" t="s">
        <v>5</v>
      </c>
    </row>
    <row r="6" spans="1:9">
      <c r="A6" t="s">
        <v>1</v>
      </c>
      <c r="F6" t="s">
        <v>6</v>
      </c>
    </row>
    <row r="7" spans="1:9">
      <c r="F7" t="s">
        <v>7</v>
      </c>
    </row>
    <row r="9" spans="1:9">
      <c r="A9" s="1" t="s">
        <v>2</v>
      </c>
      <c r="B9" s="1"/>
      <c r="C9" s="1"/>
      <c r="D9" s="1"/>
      <c r="E9" s="1" t="s">
        <v>8</v>
      </c>
      <c r="F9" s="1"/>
      <c r="G9" s="1"/>
      <c r="H9" s="1"/>
      <c r="I9" s="1"/>
    </row>
    <row r="11" spans="1:9">
      <c r="A11" t="s">
        <v>3</v>
      </c>
      <c r="C11" s="59" t="s">
        <v>185</v>
      </c>
      <c r="E11" t="s">
        <v>8</v>
      </c>
    </row>
    <row r="13" spans="1:9">
      <c r="A13" s="57" t="s">
        <v>183</v>
      </c>
      <c r="E13" s="57" t="s">
        <v>8</v>
      </c>
    </row>
    <row r="15" spans="1:9" ht="20.25" customHeight="1"/>
    <row r="16" spans="1:9">
      <c r="A16" s="2" t="s"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 t="s"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 t="s">
        <v>11</v>
      </c>
      <c r="D18" s="2"/>
      <c r="E18" s="2"/>
      <c r="F18" s="2"/>
      <c r="G18" s="2"/>
      <c r="H18" s="2"/>
      <c r="I18" s="2"/>
    </row>
    <row r="20" spans="1:9">
      <c r="C20" s="59" t="s">
        <v>186</v>
      </c>
    </row>
    <row r="21" spans="1:9" ht="15.75" customHeight="1"/>
    <row r="22" spans="1:9" ht="15.75">
      <c r="A22" s="4" t="s">
        <v>173</v>
      </c>
    </row>
    <row r="23" spans="1:9">
      <c r="A23" s="60" t="s">
        <v>187</v>
      </c>
    </row>
    <row r="25" spans="1:9">
      <c r="A25" t="s">
        <v>12</v>
      </c>
      <c r="D25" s="53" t="s">
        <v>174</v>
      </c>
    </row>
    <row r="27" spans="1:9">
      <c r="A27" t="s">
        <v>16</v>
      </c>
      <c r="D27" t="s">
        <v>17</v>
      </c>
    </row>
    <row r="29" spans="1:9">
      <c r="A29" t="s">
        <v>13</v>
      </c>
    </row>
    <row r="30" spans="1:9">
      <c r="A30" t="s">
        <v>14</v>
      </c>
    </row>
    <row r="31" spans="1:9">
      <c r="A31" t="s">
        <v>15</v>
      </c>
      <c r="D31" t="s">
        <v>18</v>
      </c>
    </row>
    <row r="33" spans="1:4">
      <c r="A33" t="s">
        <v>19</v>
      </c>
    </row>
    <row r="34" spans="1:4">
      <c r="A34" t="s">
        <v>20</v>
      </c>
      <c r="D34" s="58" t="s">
        <v>184</v>
      </c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28"/>
  <sheetViews>
    <sheetView workbookViewId="0">
      <selection activeCell="A6" sqref="A6"/>
    </sheetView>
  </sheetViews>
  <sheetFormatPr defaultRowHeight="15"/>
  <cols>
    <col min="7" max="7" width="13.42578125" customWidth="1"/>
  </cols>
  <sheetData>
    <row r="2" spans="1:1">
      <c r="A2" s="2" t="s">
        <v>21</v>
      </c>
    </row>
    <row r="4" spans="1:1">
      <c r="A4" s="2" t="s">
        <v>22</v>
      </c>
    </row>
    <row r="6" spans="1:1">
      <c r="A6" s="61" t="s">
        <v>190</v>
      </c>
    </row>
    <row r="8" spans="1:1">
      <c r="A8" s="6" t="s">
        <v>23</v>
      </c>
    </row>
    <row r="9" spans="1:1">
      <c r="A9" s="5"/>
    </row>
    <row r="10" spans="1:1">
      <c r="A10" s="65" t="s">
        <v>191</v>
      </c>
    </row>
    <row r="12" spans="1:1">
      <c r="A12" s="2" t="s">
        <v>24</v>
      </c>
    </row>
    <row r="14" spans="1:1">
      <c r="A14" s="5" t="s">
        <v>192</v>
      </c>
    </row>
    <row r="15" spans="1:1">
      <c r="A15" s="65" t="s">
        <v>193</v>
      </c>
    </row>
    <row r="16" spans="1:1">
      <c r="A16" s="2" t="s">
        <v>30</v>
      </c>
    </row>
    <row r="18" spans="1:7">
      <c r="A18" t="s">
        <v>25</v>
      </c>
    </row>
    <row r="19" spans="1:7">
      <c r="A19" t="s">
        <v>26</v>
      </c>
    </row>
    <row r="20" spans="1:7">
      <c r="A20" t="s">
        <v>27</v>
      </c>
    </row>
    <row r="21" spans="1:7">
      <c r="A21" t="s">
        <v>28</v>
      </c>
    </row>
    <row r="23" spans="1:7">
      <c r="A23" s="2" t="s">
        <v>29</v>
      </c>
    </row>
    <row r="25" spans="1:7">
      <c r="A25" t="s">
        <v>31</v>
      </c>
      <c r="C25" s="52">
        <v>32</v>
      </c>
      <c r="D25" s="60" t="s">
        <v>175</v>
      </c>
    </row>
    <row r="26" spans="1:7">
      <c r="A26" t="s">
        <v>32</v>
      </c>
      <c r="C26" s="52">
        <v>31</v>
      </c>
      <c r="D26" s="60" t="s">
        <v>188</v>
      </c>
    </row>
    <row r="28" spans="1:7">
      <c r="A28" s="2" t="s">
        <v>33</v>
      </c>
      <c r="G28" s="38">
        <v>18182</v>
      </c>
    </row>
  </sheetData>
  <pageMargins left="0.70866141732283472" right="0.70866141732283472" top="0.74803149606299213" bottom="0.74803149606299213" header="0.31496062992125984" footer="0.31496062992125984"/>
  <pageSetup paperSize="9" scale="91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"/>
  <sheetViews>
    <sheetView workbookViewId="0">
      <selection activeCell="G27" sqref="G27:H28"/>
    </sheetView>
  </sheetViews>
  <sheetFormatPr defaultRowHeight="15"/>
  <cols>
    <col min="2" max="2" width="24.140625" customWidth="1"/>
    <col min="4" max="4" width="15" customWidth="1"/>
    <col min="6" max="6" width="14.28515625" customWidth="1"/>
    <col min="7" max="7" width="10.28515625" customWidth="1"/>
    <col min="8" max="8" width="4.7109375" customWidth="1"/>
  </cols>
  <sheetData>
    <row r="1" spans="1:8">
      <c r="A1" t="s">
        <v>34</v>
      </c>
      <c r="B1" s="2"/>
      <c r="C1" s="2"/>
    </row>
    <row r="2" spans="1:8">
      <c r="A2" s="3"/>
    </row>
    <row r="3" spans="1:8">
      <c r="A3" s="68" t="s">
        <v>35</v>
      </c>
      <c r="B3" s="69"/>
      <c r="C3" s="68" t="s">
        <v>36</v>
      </c>
      <c r="D3" s="69"/>
      <c r="E3" s="68" t="s">
        <v>37</v>
      </c>
      <c r="F3" s="69"/>
      <c r="G3" s="68" t="s">
        <v>166</v>
      </c>
      <c r="H3" s="69"/>
    </row>
    <row r="4" spans="1:8">
      <c r="A4" s="70"/>
      <c r="B4" s="71"/>
      <c r="C4" s="70"/>
      <c r="D4" s="71"/>
      <c r="E4" s="70"/>
      <c r="F4" s="71"/>
      <c r="G4" s="70"/>
      <c r="H4" s="71"/>
    </row>
    <row r="5" spans="1:8">
      <c r="A5" s="72" t="s">
        <v>38</v>
      </c>
      <c r="B5" s="73"/>
      <c r="C5" s="74">
        <v>5721121.6500000004</v>
      </c>
      <c r="D5" s="75"/>
      <c r="E5" s="74">
        <v>5755592.8499999996</v>
      </c>
      <c r="F5" s="75"/>
      <c r="G5" s="102">
        <f>E5/C5*100-100</f>
        <v>0.60252520587459912</v>
      </c>
      <c r="H5" s="103"/>
    </row>
    <row r="6" spans="1:8" ht="15.75" customHeight="1">
      <c r="A6" s="76" t="s">
        <v>39</v>
      </c>
      <c r="B6" s="77"/>
      <c r="C6" s="74"/>
      <c r="D6" s="75"/>
      <c r="E6" s="74"/>
      <c r="F6" s="75"/>
      <c r="G6" s="74"/>
      <c r="H6" s="75"/>
    </row>
    <row r="7" spans="1:8">
      <c r="A7" s="78" t="s">
        <v>40</v>
      </c>
      <c r="B7" s="79"/>
      <c r="C7" s="82">
        <v>3312476.02</v>
      </c>
      <c r="D7" s="83"/>
      <c r="E7" s="82">
        <v>3312476.02</v>
      </c>
      <c r="F7" s="83"/>
      <c r="G7" s="96">
        <f>E7/C7*100-100</f>
        <v>0</v>
      </c>
      <c r="H7" s="97"/>
    </row>
    <row r="8" spans="1:8" ht="26.25" customHeight="1">
      <c r="A8" s="80"/>
      <c r="B8" s="81"/>
      <c r="C8" s="84"/>
      <c r="D8" s="85"/>
      <c r="E8" s="84"/>
      <c r="F8" s="85"/>
      <c r="G8" s="100"/>
      <c r="H8" s="101"/>
    </row>
    <row r="9" spans="1:8" ht="19.5" customHeight="1">
      <c r="A9" s="76" t="s">
        <v>41</v>
      </c>
      <c r="B9" s="77"/>
      <c r="C9" s="74"/>
      <c r="D9" s="75"/>
      <c r="E9" s="74"/>
      <c r="F9" s="75"/>
      <c r="G9" s="102"/>
      <c r="H9" s="103"/>
    </row>
    <row r="10" spans="1:8">
      <c r="A10" s="78" t="s">
        <v>42</v>
      </c>
      <c r="B10" s="79"/>
      <c r="C10" s="88">
        <f>C5</f>
        <v>5721121.6500000004</v>
      </c>
      <c r="D10" s="89"/>
      <c r="E10" s="82">
        <f>E5</f>
        <v>5755592.8499999996</v>
      </c>
      <c r="F10" s="83"/>
      <c r="G10" s="96">
        <f>E10/C10*100-100</f>
        <v>0.60252520587459912</v>
      </c>
      <c r="H10" s="97"/>
    </row>
    <row r="11" spans="1:8">
      <c r="A11" s="86"/>
      <c r="B11" s="87"/>
      <c r="C11" s="90"/>
      <c r="D11" s="91"/>
      <c r="E11" s="94"/>
      <c r="F11" s="95"/>
      <c r="G11" s="98"/>
      <c r="H11" s="99"/>
    </row>
    <row r="12" spans="1:8" ht="35.25" customHeight="1">
      <c r="A12" s="80"/>
      <c r="B12" s="81"/>
      <c r="C12" s="92"/>
      <c r="D12" s="93"/>
      <c r="E12" s="84"/>
      <c r="F12" s="85"/>
      <c r="G12" s="100"/>
      <c r="H12" s="101"/>
    </row>
    <row r="13" spans="1:8">
      <c r="A13" s="78" t="s">
        <v>43</v>
      </c>
      <c r="B13" s="79"/>
      <c r="C13" s="82">
        <v>5539652.75</v>
      </c>
      <c r="D13" s="83"/>
      <c r="E13" s="82">
        <v>5539652.75</v>
      </c>
      <c r="F13" s="83"/>
      <c r="G13" s="96">
        <v>0</v>
      </c>
      <c r="H13" s="97"/>
    </row>
    <row r="14" spans="1:8">
      <c r="A14" s="86"/>
      <c r="B14" s="87"/>
      <c r="C14" s="94"/>
      <c r="D14" s="95"/>
      <c r="E14" s="94"/>
      <c r="F14" s="95"/>
      <c r="G14" s="98"/>
      <c r="H14" s="99"/>
    </row>
    <row r="15" spans="1:8">
      <c r="A15" s="86"/>
      <c r="B15" s="87"/>
      <c r="C15" s="94"/>
      <c r="D15" s="95"/>
      <c r="E15" s="94"/>
      <c r="F15" s="95"/>
      <c r="G15" s="98"/>
      <c r="H15" s="99"/>
    </row>
    <row r="16" spans="1:8" ht="32.25" customHeight="1">
      <c r="A16" s="80"/>
      <c r="B16" s="81"/>
      <c r="C16" s="84"/>
      <c r="D16" s="85"/>
      <c r="E16" s="84"/>
      <c r="F16" s="85"/>
      <c r="G16" s="100"/>
      <c r="H16" s="101"/>
    </row>
    <row r="17" spans="1:8">
      <c r="A17" s="78" t="s">
        <v>44</v>
      </c>
      <c r="B17" s="79"/>
      <c r="C17" s="82">
        <v>181468.9</v>
      </c>
      <c r="D17" s="83"/>
      <c r="E17" s="82">
        <v>215940.1</v>
      </c>
      <c r="F17" s="83"/>
      <c r="G17" s="96">
        <f>E17/C17*100-100</f>
        <v>18.995651596499457</v>
      </c>
      <c r="H17" s="97"/>
    </row>
    <row r="18" spans="1:8">
      <c r="A18" s="86"/>
      <c r="B18" s="87"/>
      <c r="C18" s="94"/>
      <c r="D18" s="95"/>
      <c r="E18" s="94"/>
      <c r="F18" s="95"/>
      <c r="G18" s="98"/>
      <c r="H18" s="99"/>
    </row>
    <row r="19" spans="1:8">
      <c r="A19" s="86"/>
      <c r="B19" s="87"/>
      <c r="C19" s="94"/>
      <c r="D19" s="95"/>
      <c r="E19" s="94"/>
      <c r="F19" s="95"/>
      <c r="G19" s="98"/>
      <c r="H19" s="99"/>
    </row>
    <row r="20" spans="1:8" ht="30" customHeight="1">
      <c r="A20" s="80"/>
      <c r="B20" s="81"/>
      <c r="C20" s="84"/>
      <c r="D20" s="85"/>
      <c r="E20" s="84"/>
      <c r="F20" s="85"/>
      <c r="G20" s="100"/>
      <c r="H20" s="101"/>
    </row>
    <row r="21" spans="1:8">
      <c r="A21" s="78" t="s">
        <v>45</v>
      </c>
      <c r="B21" s="79"/>
      <c r="C21" s="82">
        <v>1320896</v>
      </c>
      <c r="D21" s="83"/>
      <c r="E21" s="82">
        <v>1290970.76</v>
      </c>
      <c r="F21" s="83"/>
      <c r="G21" s="96">
        <v>0</v>
      </c>
      <c r="H21" s="97"/>
    </row>
    <row r="22" spans="1:8" ht="21.75" customHeight="1">
      <c r="A22" s="80"/>
      <c r="B22" s="81"/>
      <c r="C22" s="84"/>
      <c r="D22" s="85"/>
      <c r="E22" s="84"/>
      <c r="F22" s="85"/>
      <c r="G22" s="100"/>
      <c r="H22" s="101"/>
    </row>
    <row r="23" spans="1:8">
      <c r="A23" s="78" t="s">
        <v>46</v>
      </c>
      <c r="B23" s="79"/>
      <c r="C23" s="82">
        <v>2408645.63</v>
      </c>
      <c r="D23" s="83"/>
      <c r="E23" s="82">
        <v>2443116.83</v>
      </c>
      <c r="F23" s="83"/>
      <c r="G23" s="96">
        <f>E23/C23*100-100</f>
        <v>1.4311445224925166</v>
      </c>
      <c r="H23" s="97"/>
    </row>
    <row r="24" spans="1:8" ht="32.25" customHeight="1">
      <c r="A24" s="80"/>
      <c r="B24" s="81"/>
      <c r="C24" s="84"/>
      <c r="D24" s="85"/>
      <c r="E24" s="84"/>
      <c r="F24" s="85"/>
      <c r="G24" s="100"/>
      <c r="H24" s="101"/>
    </row>
    <row r="25" spans="1:8" ht="21" customHeight="1">
      <c r="A25" s="76" t="s">
        <v>47</v>
      </c>
      <c r="B25" s="77"/>
      <c r="C25" s="74"/>
      <c r="D25" s="75"/>
      <c r="E25" s="74"/>
      <c r="F25" s="75"/>
      <c r="G25" s="102"/>
      <c r="H25" s="103"/>
    </row>
    <row r="26" spans="1:8" ht="27.75" customHeight="1">
      <c r="A26" s="76" t="s">
        <v>49</v>
      </c>
      <c r="B26" s="77"/>
      <c r="C26" s="74">
        <v>676058.03</v>
      </c>
      <c r="D26" s="75"/>
      <c r="E26" s="74">
        <f>C26</f>
        <v>676058.03</v>
      </c>
      <c r="F26" s="75"/>
      <c r="G26" s="102">
        <v>0</v>
      </c>
      <c r="H26" s="103"/>
    </row>
    <row r="27" spans="1:8">
      <c r="A27" s="78" t="s">
        <v>48</v>
      </c>
      <c r="B27" s="79"/>
      <c r="C27" s="82">
        <v>97328.8</v>
      </c>
      <c r="D27" s="83"/>
      <c r="E27" s="82">
        <v>90653.8</v>
      </c>
      <c r="F27" s="83"/>
      <c r="G27" s="96">
        <v>0</v>
      </c>
      <c r="H27" s="97"/>
    </row>
    <row r="28" spans="1:8" ht="18.75" customHeight="1">
      <c r="A28" s="80"/>
      <c r="B28" s="81"/>
      <c r="C28" s="84"/>
      <c r="D28" s="85"/>
      <c r="E28" s="84"/>
      <c r="F28" s="85"/>
      <c r="G28" s="100"/>
      <c r="H28" s="101"/>
    </row>
  </sheetData>
  <mergeCells count="52">
    <mergeCell ref="G27:H28"/>
    <mergeCell ref="G13:H16"/>
    <mergeCell ref="G17:H20"/>
    <mergeCell ref="G21:H22"/>
    <mergeCell ref="G23:H24"/>
    <mergeCell ref="G25:H25"/>
    <mergeCell ref="G26:H26"/>
    <mergeCell ref="G3:H4"/>
    <mergeCell ref="G5:H5"/>
    <mergeCell ref="G6:H6"/>
    <mergeCell ref="G7:H8"/>
    <mergeCell ref="G9:H9"/>
    <mergeCell ref="G10:H12"/>
    <mergeCell ref="A26:B26"/>
    <mergeCell ref="C26:D26"/>
    <mergeCell ref="E26:F26"/>
    <mergeCell ref="A27:B28"/>
    <mergeCell ref="C27:D28"/>
    <mergeCell ref="E27:F28"/>
    <mergeCell ref="E25:F25"/>
    <mergeCell ref="C25:D25"/>
    <mergeCell ref="A25:B25"/>
    <mergeCell ref="A23:B24"/>
    <mergeCell ref="C23:D24"/>
    <mergeCell ref="E23:F24"/>
    <mergeCell ref="A21:B22"/>
    <mergeCell ref="C21:D22"/>
    <mergeCell ref="E21:F22"/>
    <mergeCell ref="A13:B16"/>
    <mergeCell ref="C13:D16"/>
    <mergeCell ref="E13:F16"/>
    <mergeCell ref="A17:B20"/>
    <mergeCell ref="C17:D20"/>
    <mergeCell ref="E17:F20"/>
    <mergeCell ref="A9:B9"/>
    <mergeCell ref="C9:D9"/>
    <mergeCell ref="E9:F9"/>
    <mergeCell ref="A10:B12"/>
    <mergeCell ref="C10:D12"/>
    <mergeCell ref="E10:F12"/>
    <mergeCell ref="A6:B6"/>
    <mergeCell ref="C6:D6"/>
    <mergeCell ref="E6:F6"/>
    <mergeCell ref="A7:B8"/>
    <mergeCell ref="C7:D8"/>
    <mergeCell ref="E7:F8"/>
    <mergeCell ref="A3:B4"/>
    <mergeCell ref="C3:D4"/>
    <mergeCell ref="E3:F4"/>
    <mergeCell ref="A5:B5"/>
    <mergeCell ref="C5:D5"/>
    <mergeCell ref="E5:F5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1"/>
  <sheetViews>
    <sheetView workbookViewId="0">
      <selection activeCell="L1" sqref="L1"/>
    </sheetView>
  </sheetViews>
  <sheetFormatPr defaultRowHeight="15"/>
  <cols>
    <col min="7" max="7" width="6.28515625" customWidth="1"/>
    <col min="8" max="8" width="9.140625" hidden="1" customWidth="1"/>
    <col min="9" max="9" width="34.140625" hidden="1" customWidth="1"/>
    <col min="10" max="10" width="7.140625" hidden="1" customWidth="1"/>
    <col min="11" max="11" width="15.140625" customWidth="1"/>
    <col min="12" max="12" width="17.28515625" customWidth="1"/>
  </cols>
  <sheetData>
    <row r="1" spans="1:12">
      <c r="A1" s="72" t="s">
        <v>69</v>
      </c>
      <c r="B1" s="116"/>
      <c r="C1" s="116"/>
      <c r="D1" s="75"/>
      <c r="E1" s="150">
        <f>E7+E29</f>
        <v>31532.7</v>
      </c>
      <c r="F1" s="118"/>
      <c r="G1" s="118"/>
      <c r="H1" s="119"/>
      <c r="I1" s="118"/>
      <c r="J1" s="119"/>
      <c r="K1" s="7">
        <f>K7+K29</f>
        <v>21443.63</v>
      </c>
      <c r="L1" s="38">
        <f>K1/E1*100-100</f>
        <v>-31.995579192393933</v>
      </c>
    </row>
    <row r="2" spans="1:12">
      <c r="A2" s="72"/>
      <c r="B2" s="116"/>
      <c r="C2" s="116"/>
      <c r="D2" s="75"/>
      <c r="E2" s="117"/>
      <c r="F2" s="118"/>
      <c r="G2" s="118"/>
      <c r="H2" s="119"/>
      <c r="I2" s="118"/>
      <c r="J2" s="119"/>
      <c r="K2" s="7"/>
      <c r="L2" s="7"/>
    </row>
    <row r="3" spans="1:12">
      <c r="A3" s="72" t="s">
        <v>39</v>
      </c>
      <c r="B3" s="116"/>
      <c r="C3" s="116"/>
      <c r="D3" s="75"/>
      <c r="E3" s="117"/>
      <c r="F3" s="118"/>
      <c r="G3" s="118"/>
      <c r="H3" s="119"/>
      <c r="I3" s="118"/>
      <c r="J3" s="119"/>
      <c r="K3" s="7"/>
      <c r="L3" s="7"/>
    </row>
    <row r="4" spans="1:12" ht="15" customHeight="1">
      <c r="A4" s="78" t="s">
        <v>167</v>
      </c>
      <c r="B4" s="104"/>
      <c r="C4" s="104"/>
      <c r="D4" s="79"/>
      <c r="E4" s="107"/>
      <c r="F4" s="108"/>
      <c r="G4" s="108"/>
      <c r="H4" s="109"/>
      <c r="I4" s="108"/>
      <c r="J4" s="109"/>
      <c r="K4" s="154"/>
      <c r="L4" s="151"/>
    </row>
    <row r="5" spans="1:12">
      <c r="A5" s="86"/>
      <c r="B5" s="105"/>
      <c r="C5" s="105"/>
      <c r="D5" s="87"/>
      <c r="E5" s="110"/>
      <c r="F5" s="111"/>
      <c r="G5" s="111"/>
      <c r="H5" s="112"/>
      <c r="I5" s="111"/>
      <c r="J5" s="112"/>
      <c r="K5" s="155"/>
      <c r="L5" s="153"/>
    </row>
    <row r="6" spans="1:12">
      <c r="A6" s="80"/>
      <c r="B6" s="106"/>
      <c r="C6" s="106"/>
      <c r="D6" s="81"/>
      <c r="E6" s="113"/>
      <c r="F6" s="114"/>
      <c r="G6" s="114"/>
      <c r="H6" s="115"/>
      <c r="I6" s="114"/>
      <c r="J6" s="115"/>
      <c r="K6" s="156"/>
      <c r="L6" s="152"/>
    </row>
    <row r="7" spans="1:12">
      <c r="A7" s="78" t="s">
        <v>50</v>
      </c>
      <c r="B7" s="132"/>
      <c r="C7" s="132"/>
      <c r="D7" s="133"/>
      <c r="E7" s="140">
        <f>E11+E26</f>
        <v>16243.93</v>
      </c>
      <c r="F7" s="108"/>
      <c r="G7" s="108"/>
      <c r="H7" s="109"/>
      <c r="I7" s="108"/>
      <c r="J7" s="109"/>
      <c r="K7" s="154">
        <f>K12+K26</f>
        <v>21443.63</v>
      </c>
      <c r="L7" s="151"/>
    </row>
    <row r="8" spans="1:12">
      <c r="A8" s="134"/>
      <c r="B8" s="135"/>
      <c r="C8" s="135"/>
      <c r="D8" s="136"/>
      <c r="E8" s="110"/>
      <c r="F8" s="111"/>
      <c r="G8" s="111"/>
      <c r="H8" s="112"/>
      <c r="I8" s="111"/>
      <c r="J8" s="112"/>
      <c r="K8" s="155"/>
      <c r="L8" s="153"/>
    </row>
    <row r="9" spans="1:12">
      <c r="A9" s="137"/>
      <c r="B9" s="138"/>
      <c r="C9" s="138"/>
      <c r="D9" s="139"/>
      <c r="E9" s="113"/>
      <c r="F9" s="114"/>
      <c r="G9" s="114"/>
      <c r="H9" s="115"/>
      <c r="I9" s="114"/>
      <c r="J9" s="115"/>
      <c r="K9" s="156"/>
      <c r="L9" s="152"/>
    </row>
    <row r="10" spans="1:12">
      <c r="A10" s="76" t="s">
        <v>51</v>
      </c>
      <c r="B10" s="141"/>
      <c r="C10" s="141"/>
      <c r="D10" s="77"/>
      <c r="E10" s="117"/>
      <c r="F10" s="118"/>
      <c r="G10" s="118"/>
      <c r="H10" s="119"/>
      <c r="I10" s="118"/>
      <c r="J10" s="119"/>
      <c r="K10" s="7"/>
      <c r="L10" s="7"/>
    </row>
    <row r="11" spans="1:12">
      <c r="A11" s="9" t="s">
        <v>52</v>
      </c>
      <c r="B11" s="9"/>
      <c r="C11" s="9"/>
      <c r="D11" s="9"/>
      <c r="E11" s="117">
        <v>0</v>
      </c>
      <c r="F11" s="118"/>
      <c r="G11" s="118"/>
      <c r="H11" s="119"/>
      <c r="I11" s="118"/>
      <c r="J11" s="119"/>
      <c r="K11" s="7"/>
      <c r="L11" s="7"/>
    </row>
    <row r="12" spans="1:12">
      <c r="A12" s="78" t="s">
        <v>176</v>
      </c>
      <c r="B12" s="104"/>
      <c r="C12" s="104"/>
      <c r="D12" s="79"/>
      <c r="E12" s="120">
        <v>6134.43</v>
      </c>
      <c r="F12" s="121"/>
      <c r="G12" s="121"/>
      <c r="H12" s="122"/>
      <c r="I12" s="121"/>
      <c r="J12" s="122"/>
      <c r="K12" s="151">
        <v>2482.16</v>
      </c>
      <c r="L12" s="151"/>
    </row>
    <row r="13" spans="1:12">
      <c r="A13" s="80"/>
      <c r="B13" s="106"/>
      <c r="C13" s="106"/>
      <c r="D13" s="81"/>
      <c r="E13" s="123"/>
      <c r="F13" s="124"/>
      <c r="G13" s="124"/>
      <c r="H13" s="125"/>
      <c r="I13" s="124"/>
      <c r="J13" s="125"/>
      <c r="K13" s="152"/>
      <c r="L13" s="152"/>
    </row>
    <row r="14" spans="1:12">
      <c r="A14" s="78" t="s">
        <v>53</v>
      </c>
      <c r="B14" s="104"/>
      <c r="C14" s="104"/>
      <c r="D14" s="79"/>
      <c r="E14" s="120">
        <v>0</v>
      </c>
      <c r="F14" s="121"/>
      <c r="G14" s="121"/>
      <c r="H14" s="122"/>
      <c r="I14" s="121"/>
      <c r="J14" s="122"/>
      <c r="K14" s="151"/>
      <c r="L14" s="151"/>
    </row>
    <row r="15" spans="1:12">
      <c r="A15" s="80"/>
      <c r="B15" s="106"/>
      <c r="C15" s="106"/>
      <c r="D15" s="81"/>
      <c r="E15" s="123"/>
      <c r="F15" s="124"/>
      <c r="G15" s="124"/>
      <c r="H15" s="125"/>
      <c r="I15" s="124"/>
      <c r="J15" s="125"/>
      <c r="K15" s="152"/>
      <c r="L15" s="152"/>
    </row>
    <row r="16" spans="1:12">
      <c r="A16" s="78" t="s">
        <v>54</v>
      </c>
      <c r="B16" s="104"/>
      <c r="C16" s="104"/>
      <c r="D16" s="79"/>
      <c r="E16" s="126">
        <v>0</v>
      </c>
      <c r="F16" s="127"/>
      <c r="G16" s="127"/>
      <c r="H16" s="128"/>
      <c r="I16" s="127"/>
      <c r="J16" s="128"/>
      <c r="K16" s="151"/>
      <c r="L16" s="151"/>
    </row>
    <row r="17" spans="1:12">
      <c r="A17" s="80"/>
      <c r="B17" s="106"/>
      <c r="C17" s="106"/>
      <c r="D17" s="81"/>
      <c r="E17" s="129"/>
      <c r="F17" s="130"/>
      <c r="G17" s="130"/>
      <c r="H17" s="131"/>
      <c r="I17" s="130"/>
      <c r="J17" s="131"/>
      <c r="K17" s="152"/>
      <c r="L17" s="152"/>
    </row>
    <row r="18" spans="1:12">
      <c r="A18" s="78" t="s">
        <v>55</v>
      </c>
      <c r="B18" s="104"/>
      <c r="C18" s="104"/>
      <c r="D18" s="79"/>
      <c r="E18" s="120">
        <v>0</v>
      </c>
      <c r="F18" s="121"/>
      <c r="G18" s="121"/>
      <c r="H18" s="122"/>
      <c r="I18" s="121"/>
      <c r="J18" s="122"/>
      <c r="K18" s="151"/>
      <c r="L18" s="151"/>
    </row>
    <row r="19" spans="1:12">
      <c r="A19" s="80"/>
      <c r="B19" s="106"/>
      <c r="C19" s="106"/>
      <c r="D19" s="81"/>
      <c r="E19" s="123"/>
      <c r="F19" s="124"/>
      <c r="G19" s="124"/>
      <c r="H19" s="125"/>
      <c r="I19" s="124"/>
      <c r="J19" s="125"/>
      <c r="K19" s="152"/>
      <c r="L19" s="152"/>
    </row>
    <row r="20" spans="1:12">
      <c r="A20" s="78" t="s">
        <v>56</v>
      </c>
      <c r="B20" s="104"/>
      <c r="C20" s="104"/>
      <c r="D20" s="79"/>
      <c r="E20" s="120">
        <v>0</v>
      </c>
      <c r="F20" s="121"/>
      <c r="G20" s="121"/>
      <c r="H20" s="122"/>
      <c r="I20" s="121"/>
      <c r="J20" s="122"/>
      <c r="K20" s="151"/>
      <c r="L20" s="151"/>
    </row>
    <row r="21" spans="1:12">
      <c r="A21" s="80"/>
      <c r="B21" s="106"/>
      <c r="C21" s="106"/>
      <c r="D21" s="81"/>
      <c r="E21" s="123"/>
      <c r="F21" s="124"/>
      <c r="G21" s="124"/>
      <c r="H21" s="125"/>
      <c r="I21" s="124"/>
      <c r="J21" s="125"/>
      <c r="K21" s="152"/>
      <c r="L21" s="152"/>
    </row>
    <row r="22" spans="1:12">
      <c r="A22" s="78" t="s">
        <v>57</v>
      </c>
      <c r="B22" s="104"/>
      <c r="C22" s="104"/>
      <c r="D22" s="79"/>
      <c r="E22" s="120">
        <v>0</v>
      </c>
      <c r="F22" s="121"/>
      <c r="G22" s="121"/>
      <c r="H22" s="122"/>
      <c r="I22" s="121"/>
      <c r="J22" s="122"/>
      <c r="K22" s="151"/>
      <c r="L22" s="151"/>
    </row>
    <row r="23" spans="1:12">
      <c r="A23" s="80"/>
      <c r="B23" s="106"/>
      <c r="C23" s="106"/>
      <c r="D23" s="81"/>
      <c r="E23" s="123"/>
      <c r="F23" s="124"/>
      <c r="G23" s="124"/>
      <c r="H23" s="125"/>
      <c r="I23" s="124"/>
      <c r="J23" s="125"/>
      <c r="K23" s="152"/>
      <c r="L23" s="152"/>
    </row>
    <row r="24" spans="1:12">
      <c r="A24" s="78" t="s">
        <v>58</v>
      </c>
      <c r="B24" s="104"/>
      <c r="C24" s="104"/>
      <c r="D24" s="79"/>
      <c r="E24" s="120">
        <v>0</v>
      </c>
      <c r="F24" s="121"/>
      <c r="G24" s="121"/>
      <c r="H24" s="122"/>
      <c r="I24" s="121"/>
      <c r="J24" s="122"/>
      <c r="K24" s="151"/>
      <c r="L24" s="151"/>
    </row>
    <row r="25" spans="1:12">
      <c r="A25" s="80"/>
      <c r="B25" s="106"/>
      <c r="C25" s="106"/>
      <c r="D25" s="81"/>
      <c r="E25" s="123"/>
      <c r="F25" s="124"/>
      <c r="G25" s="124"/>
      <c r="H25" s="125"/>
      <c r="I25" s="124"/>
      <c r="J25" s="125"/>
      <c r="K25" s="152"/>
      <c r="L25" s="152"/>
    </row>
    <row r="26" spans="1:12">
      <c r="A26" s="78" t="s">
        <v>171</v>
      </c>
      <c r="B26" s="104"/>
      <c r="C26" s="104"/>
      <c r="D26" s="79"/>
      <c r="E26" s="120">
        <v>16243.93</v>
      </c>
      <c r="F26" s="121"/>
      <c r="G26" s="121"/>
      <c r="H26" s="122"/>
      <c r="I26" s="121"/>
      <c r="J26" s="122"/>
      <c r="K26" s="151">
        <v>18961.47</v>
      </c>
      <c r="L26" s="151"/>
    </row>
    <row r="27" spans="1:12">
      <c r="A27" s="80"/>
      <c r="B27" s="106"/>
      <c r="C27" s="106"/>
      <c r="D27" s="81"/>
      <c r="E27" s="123"/>
      <c r="F27" s="124"/>
      <c r="G27" s="124"/>
      <c r="H27" s="125"/>
      <c r="I27" s="124"/>
      <c r="J27" s="125"/>
      <c r="K27" s="152"/>
      <c r="L27" s="152"/>
    </row>
    <row r="28" spans="1:12">
      <c r="A28" s="76" t="s">
        <v>59</v>
      </c>
      <c r="B28" s="116"/>
      <c r="C28" s="116"/>
      <c r="D28" s="75"/>
      <c r="E28" s="117"/>
      <c r="F28" s="118"/>
      <c r="G28" s="118"/>
      <c r="H28" s="119"/>
      <c r="I28" s="118"/>
      <c r="J28" s="119"/>
      <c r="K28" s="7"/>
      <c r="L28" s="7"/>
    </row>
    <row r="29" spans="1:12">
      <c r="A29" s="78" t="s">
        <v>60</v>
      </c>
      <c r="B29" s="104"/>
      <c r="C29" s="104"/>
      <c r="D29" s="79"/>
      <c r="E29" s="140">
        <f>E34+E40+E43+E49</f>
        <v>15288.77</v>
      </c>
      <c r="F29" s="108"/>
      <c r="G29" s="108"/>
      <c r="H29" s="109"/>
      <c r="I29" s="108"/>
      <c r="J29" s="109"/>
      <c r="K29" s="154">
        <v>0</v>
      </c>
      <c r="L29" s="151"/>
    </row>
    <row r="30" spans="1:12">
      <c r="A30" s="86"/>
      <c r="B30" s="105"/>
      <c r="C30" s="105"/>
      <c r="D30" s="87"/>
      <c r="E30" s="110"/>
      <c r="F30" s="111"/>
      <c r="G30" s="111"/>
      <c r="H30" s="112"/>
      <c r="I30" s="111"/>
      <c r="J30" s="112"/>
      <c r="K30" s="155"/>
      <c r="L30" s="153"/>
    </row>
    <row r="31" spans="1:12">
      <c r="A31" s="86"/>
      <c r="B31" s="105"/>
      <c r="C31" s="105"/>
      <c r="D31" s="87"/>
      <c r="E31" s="110"/>
      <c r="F31" s="111"/>
      <c r="G31" s="111"/>
      <c r="H31" s="112"/>
      <c r="I31" s="111"/>
      <c r="J31" s="112"/>
      <c r="K31" s="155"/>
      <c r="L31" s="153"/>
    </row>
    <row r="32" spans="1:12">
      <c r="A32" s="80"/>
      <c r="B32" s="106"/>
      <c r="C32" s="106"/>
      <c r="D32" s="81"/>
      <c r="E32" s="113"/>
      <c r="F32" s="114"/>
      <c r="G32" s="114"/>
      <c r="H32" s="115"/>
      <c r="I32" s="114"/>
      <c r="J32" s="115"/>
      <c r="K32" s="156"/>
      <c r="L32" s="152"/>
    </row>
    <row r="33" spans="1:12">
      <c r="A33" s="76" t="s">
        <v>51</v>
      </c>
      <c r="B33" s="141"/>
      <c r="C33" s="141"/>
      <c r="D33" s="77"/>
      <c r="E33" s="117"/>
      <c r="F33" s="118"/>
      <c r="G33" s="118"/>
      <c r="H33" s="119"/>
      <c r="I33" s="118"/>
      <c r="J33" s="119"/>
      <c r="K33" s="7"/>
      <c r="L33" s="7"/>
    </row>
    <row r="34" spans="1:12">
      <c r="A34" s="78" t="s">
        <v>177</v>
      </c>
      <c r="B34" s="104"/>
      <c r="C34" s="104"/>
      <c r="D34" s="79"/>
      <c r="E34" s="120">
        <v>4958</v>
      </c>
      <c r="F34" s="121"/>
      <c r="G34" s="121"/>
      <c r="H34" s="122"/>
      <c r="I34" s="121"/>
      <c r="J34" s="122"/>
      <c r="K34" s="151">
        <v>0</v>
      </c>
      <c r="L34" s="151"/>
    </row>
    <row r="35" spans="1:12">
      <c r="A35" s="80"/>
      <c r="B35" s="106"/>
      <c r="C35" s="106"/>
      <c r="D35" s="81"/>
      <c r="E35" s="123"/>
      <c r="F35" s="124"/>
      <c r="G35" s="124"/>
      <c r="H35" s="125"/>
      <c r="I35" s="124"/>
      <c r="J35" s="125"/>
      <c r="K35" s="152"/>
      <c r="L35" s="152"/>
    </row>
    <row r="36" spans="1:12">
      <c r="A36" s="78" t="s">
        <v>61</v>
      </c>
      <c r="B36" s="104"/>
      <c r="C36" s="104"/>
      <c r="D36" s="79"/>
      <c r="E36" s="120">
        <v>0</v>
      </c>
      <c r="F36" s="121"/>
      <c r="G36" s="121"/>
      <c r="H36" s="122"/>
      <c r="I36" s="121"/>
      <c r="J36" s="122"/>
      <c r="K36" s="151">
        <v>0</v>
      </c>
      <c r="L36" s="151"/>
    </row>
    <row r="37" spans="1:12">
      <c r="A37" s="80"/>
      <c r="B37" s="106"/>
      <c r="C37" s="106"/>
      <c r="D37" s="81"/>
      <c r="E37" s="123"/>
      <c r="F37" s="124"/>
      <c r="G37" s="124"/>
      <c r="H37" s="125"/>
      <c r="I37" s="124"/>
      <c r="J37" s="125"/>
      <c r="K37" s="152"/>
      <c r="L37" s="152"/>
    </row>
    <row r="38" spans="1:12">
      <c r="A38" s="78" t="s">
        <v>62</v>
      </c>
      <c r="B38" s="104"/>
      <c r="C38" s="104"/>
      <c r="D38" s="79"/>
      <c r="E38" s="120"/>
      <c r="F38" s="121"/>
      <c r="G38" s="121"/>
      <c r="H38" s="122"/>
      <c r="I38" s="121"/>
      <c r="J38" s="122"/>
      <c r="K38" s="151"/>
      <c r="L38" s="151"/>
    </row>
    <row r="39" spans="1:12">
      <c r="A39" s="80"/>
      <c r="B39" s="106"/>
      <c r="C39" s="106"/>
      <c r="D39" s="81"/>
      <c r="E39" s="123"/>
      <c r="F39" s="124"/>
      <c r="G39" s="124"/>
      <c r="H39" s="125"/>
      <c r="I39" s="124"/>
      <c r="J39" s="125"/>
      <c r="K39" s="152"/>
      <c r="L39" s="152"/>
    </row>
    <row r="40" spans="1:12">
      <c r="A40" s="78" t="s">
        <v>63</v>
      </c>
      <c r="B40" s="142"/>
      <c r="C40" s="142"/>
      <c r="D40" s="83"/>
      <c r="E40" s="120">
        <v>1000</v>
      </c>
      <c r="F40" s="121"/>
      <c r="G40" s="121"/>
      <c r="H40" s="122"/>
      <c r="I40" s="121"/>
      <c r="J40" s="122"/>
      <c r="K40" s="151">
        <v>0</v>
      </c>
      <c r="L40" s="151"/>
    </row>
    <row r="41" spans="1:12">
      <c r="A41" s="84"/>
      <c r="B41" s="143"/>
      <c r="C41" s="143"/>
      <c r="D41" s="85"/>
      <c r="E41" s="123"/>
      <c r="F41" s="124"/>
      <c r="G41" s="124"/>
      <c r="H41" s="125"/>
      <c r="I41" s="124"/>
      <c r="J41" s="125"/>
      <c r="K41" s="152"/>
      <c r="L41" s="152"/>
    </row>
    <row r="42" spans="1:12">
      <c r="A42" s="76" t="s">
        <v>64</v>
      </c>
      <c r="B42" s="116"/>
      <c r="C42" s="116"/>
      <c r="D42" s="75"/>
      <c r="E42" s="117">
        <v>0</v>
      </c>
      <c r="F42" s="118"/>
      <c r="G42" s="118"/>
      <c r="H42" s="119"/>
      <c r="I42" s="118"/>
      <c r="J42" s="119"/>
      <c r="K42" s="7">
        <v>0</v>
      </c>
      <c r="L42" s="7"/>
    </row>
    <row r="43" spans="1:12">
      <c r="A43" s="78" t="s">
        <v>65</v>
      </c>
      <c r="B43" s="142"/>
      <c r="C43" s="142"/>
      <c r="D43" s="83"/>
      <c r="E43" s="120">
        <v>1200</v>
      </c>
      <c r="F43" s="121"/>
      <c r="G43" s="121"/>
      <c r="H43" s="122"/>
      <c r="I43" s="121"/>
      <c r="J43" s="122"/>
      <c r="K43" s="151">
        <v>0</v>
      </c>
      <c r="L43" s="151"/>
    </row>
    <row r="44" spans="1:12">
      <c r="A44" s="84"/>
      <c r="B44" s="143"/>
      <c r="C44" s="143"/>
      <c r="D44" s="85"/>
      <c r="E44" s="123"/>
      <c r="F44" s="124"/>
      <c r="G44" s="124"/>
      <c r="H44" s="125"/>
      <c r="I44" s="124"/>
      <c r="J44" s="125"/>
      <c r="K44" s="152"/>
      <c r="L44" s="152"/>
    </row>
    <row r="45" spans="1:12">
      <c r="A45" s="78" t="s">
        <v>66</v>
      </c>
      <c r="B45" s="142"/>
      <c r="C45" s="142"/>
      <c r="D45" s="83"/>
      <c r="E45" s="120"/>
      <c r="F45" s="121"/>
      <c r="G45" s="121"/>
      <c r="H45" s="122"/>
      <c r="I45" s="121"/>
      <c r="J45" s="122"/>
      <c r="K45" s="151"/>
      <c r="L45" s="151"/>
    </row>
    <row r="46" spans="1:12">
      <c r="A46" s="84"/>
      <c r="B46" s="143"/>
      <c r="C46" s="143"/>
      <c r="D46" s="85"/>
      <c r="E46" s="123"/>
      <c r="F46" s="124"/>
      <c r="G46" s="124"/>
      <c r="H46" s="125"/>
      <c r="I46" s="124"/>
      <c r="J46" s="125"/>
      <c r="K46" s="152"/>
      <c r="L46" s="152"/>
    </row>
    <row r="47" spans="1:12">
      <c r="A47" s="78" t="s">
        <v>67</v>
      </c>
      <c r="B47" s="142"/>
      <c r="C47" s="142"/>
      <c r="D47" s="83"/>
      <c r="E47" s="120"/>
      <c r="F47" s="121"/>
      <c r="G47" s="121"/>
      <c r="H47" s="122"/>
      <c r="I47" s="121"/>
      <c r="J47" s="122"/>
      <c r="K47" s="151"/>
      <c r="L47" s="151"/>
    </row>
    <row r="48" spans="1:12">
      <c r="A48" s="84"/>
      <c r="B48" s="143"/>
      <c r="C48" s="143"/>
      <c r="D48" s="85"/>
      <c r="E48" s="123"/>
      <c r="F48" s="124"/>
      <c r="G48" s="124"/>
      <c r="H48" s="125"/>
      <c r="I48" s="124"/>
      <c r="J48" s="125"/>
      <c r="K48" s="152"/>
      <c r="L48" s="152"/>
    </row>
    <row r="49" spans="1:12">
      <c r="A49" s="78" t="s">
        <v>68</v>
      </c>
      <c r="B49" s="142"/>
      <c r="C49" s="142"/>
      <c r="D49" s="83"/>
      <c r="E49" s="120">
        <v>8130.77</v>
      </c>
      <c r="F49" s="121"/>
      <c r="G49" s="121"/>
      <c r="H49" s="122"/>
      <c r="I49" s="121"/>
      <c r="J49" s="122"/>
      <c r="K49" s="151">
        <v>0</v>
      </c>
      <c r="L49" s="151"/>
    </row>
    <row r="50" spans="1:12">
      <c r="A50" s="84"/>
      <c r="B50" s="143"/>
      <c r="C50" s="143"/>
      <c r="D50" s="85"/>
      <c r="E50" s="123"/>
      <c r="F50" s="124"/>
      <c r="G50" s="124"/>
      <c r="H50" s="125"/>
      <c r="I50" s="124"/>
      <c r="J50" s="125"/>
      <c r="K50" s="152"/>
      <c r="L50" s="152"/>
    </row>
    <row r="51" spans="1:12">
      <c r="A51" s="144" t="s">
        <v>172</v>
      </c>
      <c r="B51" s="145"/>
      <c r="C51" s="145"/>
      <c r="D51" s="146"/>
      <c r="E51" s="147">
        <v>0</v>
      </c>
      <c r="F51" s="148"/>
      <c r="G51" s="148"/>
      <c r="H51" s="149"/>
      <c r="I51" s="148"/>
      <c r="J51" s="149"/>
      <c r="K51" s="7">
        <v>0</v>
      </c>
      <c r="L51" s="7"/>
    </row>
  </sheetData>
  <mergeCells count="121">
    <mergeCell ref="L18:L19"/>
    <mergeCell ref="I45:J46"/>
    <mergeCell ref="I47:J48"/>
    <mergeCell ref="I49:J50"/>
    <mergeCell ref="K49:K50"/>
    <mergeCell ref="L49:L50"/>
    <mergeCell ref="K38:K39"/>
    <mergeCell ref="L38:L39"/>
    <mergeCell ref="K40:K41"/>
    <mergeCell ref="L40:L41"/>
    <mergeCell ref="K43:K44"/>
    <mergeCell ref="L43:L44"/>
    <mergeCell ref="K24:K25"/>
    <mergeCell ref="L24:L25"/>
    <mergeCell ref="K26:K27"/>
    <mergeCell ref="L26:L27"/>
    <mergeCell ref="K29:K32"/>
    <mergeCell ref="L29:L32"/>
    <mergeCell ref="I51:J51"/>
    <mergeCell ref="K4:K6"/>
    <mergeCell ref="L4:L6"/>
    <mergeCell ref="K7:K9"/>
    <mergeCell ref="I34:J35"/>
    <mergeCell ref="I36:J37"/>
    <mergeCell ref="I38:J39"/>
    <mergeCell ref="I40:J41"/>
    <mergeCell ref="I42:J42"/>
    <mergeCell ref="I43:J44"/>
    <mergeCell ref="I22:J23"/>
    <mergeCell ref="I24:J25"/>
    <mergeCell ref="I26:J27"/>
    <mergeCell ref="I28:J28"/>
    <mergeCell ref="I29:J32"/>
    <mergeCell ref="I33:J33"/>
    <mergeCell ref="I11:J11"/>
    <mergeCell ref="I12:J13"/>
    <mergeCell ref="I14:J15"/>
    <mergeCell ref="I16:J17"/>
    <mergeCell ref="I18:J19"/>
    <mergeCell ref="I20:J21"/>
    <mergeCell ref="K14:K15"/>
    <mergeCell ref="L14:L15"/>
    <mergeCell ref="I1:J1"/>
    <mergeCell ref="I2:J2"/>
    <mergeCell ref="I3:J3"/>
    <mergeCell ref="I4:J6"/>
    <mergeCell ref="I7:J9"/>
    <mergeCell ref="I10:J10"/>
    <mergeCell ref="K45:K46"/>
    <mergeCell ref="L45:L46"/>
    <mergeCell ref="K47:K48"/>
    <mergeCell ref="L47:L48"/>
    <mergeCell ref="K34:K35"/>
    <mergeCell ref="L34:L35"/>
    <mergeCell ref="K36:K37"/>
    <mergeCell ref="L36:L37"/>
    <mergeCell ref="K20:K21"/>
    <mergeCell ref="L20:L21"/>
    <mergeCell ref="K22:K23"/>
    <mergeCell ref="L22:L23"/>
    <mergeCell ref="L7:L9"/>
    <mergeCell ref="K12:K13"/>
    <mergeCell ref="L12:L13"/>
    <mergeCell ref="K16:K17"/>
    <mergeCell ref="L16:L17"/>
    <mergeCell ref="K18:K19"/>
    <mergeCell ref="A49:D50"/>
    <mergeCell ref="E49:H50"/>
    <mergeCell ref="A51:D51"/>
    <mergeCell ref="E51:H51"/>
    <mergeCell ref="A1:D1"/>
    <mergeCell ref="E1:H1"/>
    <mergeCell ref="A43:D44"/>
    <mergeCell ref="E43:H44"/>
    <mergeCell ref="A45:D46"/>
    <mergeCell ref="E45:H46"/>
    <mergeCell ref="A47:D48"/>
    <mergeCell ref="E47:H48"/>
    <mergeCell ref="A38:D39"/>
    <mergeCell ref="E38:H39"/>
    <mergeCell ref="A40:D41"/>
    <mergeCell ref="E40:H41"/>
    <mergeCell ref="A42:D42"/>
    <mergeCell ref="E42:H42"/>
    <mergeCell ref="A33:D33"/>
    <mergeCell ref="E33:H33"/>
    <mergeCell ref="A34:D35"/>
    <mergeCell ref="E34:H35"/>
    <mergeCell ref="A36:D37"/>
    <mergeCell ref="E36:H37"/>
    <mergeCell ref="A26:D27"/>
    <mergeCell ref="E26:H27"/>
    <mergeCell ref="A28:D28"/>
    <mergeCell ref="E28:H28"/>
    <mergeCell ref="A29:D32"/>
    <mergeCell ref="E29:H32"/>
    <mergeCell ref="A20:D21"/>
    <mergeCell ref="E20:H21"/>
    <mergeCell ref="A22:D23"/>
    <mergeCell ref="E22:H23"/>
    <mergeCell ref="A24:D25"/>
    <mergeCell ref="E24:H25"/>
    <mergeCell ref="A18:D19"/>
    <mergeCell ref="E18:H19"/>
    <mergeCell ref="A7:D9"/>
    <mergeCell ref="E7:H9"/>
    <mergeCell ref="A10:D10"/>
    <mergeCell ref="E10:H10"/>
    <mergeCell ref="E11:H11"/>
    <mergeCell ref="A12:D13"/>
    <mergeCell ref="E12:H13"/>
    <mergeCell ref="A4:D6"/>
    <mergeCell ref="E4:H6"/>
    <mergeCell ref="A2:D2"/>
    <mergeCell ref="E2:H2"/>
    <mergeCell ref="A3:D3"/>
    <mergeCell ref="E3:H3"/>
    <mergeCell ref="A14:D15"/>
    <mergeCell ref="E14:H15"/>
    <mergeCell ref="A16:D17"/>
    <mergeCell ref="E16:H17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52"/>
  <sheetViews>
    <sheetView topLeftCell="A28" workbookViewId="0">
      <selection activeCell="D62" sqref="D62"/>
    </sheetView>
  </sheetViews>
  <sheetFormatPr defaultRowHeight="15"/>
  <cols>
    <col min="5" max="5" width="3.28515625" customWidth="1"/>
    <col min="6" max="7" width="3.140625" customWidth="1"/>
    <col min="8" max="8" width="9.140625" customWidth="1"/>
    <col min="9" max="9" width="2.5703125" customWidth="1"/>
    <col min="10" max="10" width="3.28515625" customWidth="1"/>
    <col min="11" max="11" width="3.7109375" customWidth="1"/>
    <col min="12" max="12" width="5.85546875" customWidth="1"/>
    <col min="13" max="13" width="1.42578125" customWidth="1"/>
    <col min="14" max="14" width="1.85546875" customWidth="1"/>
    <col min="15" max="15" width="2.85546875" customWidth="1"/>
    <col min="16" max="16" width="6.42578125" customWidth="1"/>
  </cols>
  <sheetData>
    <row r="1" spans="1:16">
      <c r="A1" s="72" t="s">
        <v>100</v>
      </c>
      <c r="B1" s="157"/>
      <c r="C1" s="157"/>
      <c r="D1" s="158"/>
      <c r="E1" s="159">
        <f>E4+E29</f>
        <v>196073.19999999998</v>
      </c>
      <c r="F1" s="160"/>
      <c r="G1" s="160"/>
      <c r="H1" s="161"/>
      <c r="I1" s="159">
        <f>I4+I29</f>
        <v>151980.43</v>
      </c>
      <c r="J1" s="160"/>
      <c r="K1" s="160"/>
      <c r="L1" s="161"/>
      <c r="M1" s="150">
        <f>I1/E1*100-100</f>
        <v>-22.487912677510238</v>
      </c>
      <c r="N1" s="178"/>
      <c r="O1" s="178"/>
      <c r="P1" s="179"/>
    </row>
    <row r="2" spans="1:16">
      <c r="A2" s="76" t="s">
        <v>39</v>
      </c>
      <c r="B2" s="116"/>
      <c r="C2" s="116"/>
      <c r="D2" s="75"/>
      <c r="E2" s="117"/>
      <c r="F2" s="118"/>
      <c r="G2" s="118"/>
      <c r="H2" s="119"/>
      <c r="I2" s="117"/>
      <c r="J2" s="118"/>
      <c r="K2" s="118"/>
      <c r="L2" s="119"/>
      <c r="M2" s="117"/>
      <c r="N2" s="118"/>
      <c r="O2" s="118"/>
      <c r="P2" s="119"/>
    </row>
    <row r="3" spans="1:16">
      <c r="A3" s="76" t="s">
        <v>70</v>
      </c>
      <c r="B3" s="116"/>
      <c r="C3" s="116"/>
      <c r="D3" s="75"/>
      <c r="E3" s="162">
        <v>0</v>
      </c>
      <c r="F3" s="163"/>
      <c r="G3" s="163"/>
      <c r="H3" s="164"/>
      <c r="I3" s="162">
        <v>0</v>
      </c>
      <c r="J3" s="163"/>
      <c r="K3" s="163"/>
      <c r="L3" s="164"/>
      <c r="M3" s="162"/>
      <c r="N3" s="163"/>
      <c r="O3" s="163"/>
      <c r="P3" s="164"/>
    </row>
    <row r="4" spans="1:16">
      <c r="A4" s="78" t="s">
        <v>71</v>
      </c>
      <c r="B4" s="142"/>
      <c r="C4" s="142"/>
      <c r="D4" s="83"/>
      <c r="E4" s="140">
        <f>E9+E14+E15+E17+E24+E27</f>
        <v>196072.19999999998</v>
      </c>
      <c r="F4" s="108"/>
      <c r="G4" s="108"/>
      <c r="H4" s="109"/>
      <c r="I4" s="140">
        <f>I9+I14+I17+I27</f>
        <v>151980.43</v>
      </c>
      <c r="J4" s="108"/>
      <c r="K4" s="108"/>
      <c r="L4" s="109"/>
      <c r="M4" s="126"/>
      <c r="N4" s="121"/>
      <c r="O4" s="121"/>
      <c r="P4" s="122"/>
    </row>
    <row r="5" spans="1:16">
      <c r="A5" s="94"/>
      <c r="B5" s="165"/>
      <c r="C5" s="165"/>
      <c r="D5" s="95"/>
      <c r="E5" s="110"/>
      <c r="F5" s="111"/>
      <c r="G5" s="111"/>
      <c r="H5" s="112"/>
      <c r="I5" s="110"/>
      <c r="J5" s="111"/>
      <c r="K5" s="111"/>
      <c r="L5" s="112"/>
      <c r="M5" s="180"/>
      <c r="N5" s="181"/>
      <c r="O5" s="181"/>
      <c r="P5" s="182"/>
    </row>
    <row r="6" spans="1:16">
      <c r="A6" s="84"/>
      <c r="B6" s="143"/>
      <c r="C6" s="143"/>
      <c r="D6" s="85"/>
      <c r="E6" s="113"/>
      <c r="F6" s="114"/>
      <c r="G6" s="114"/>
      <c r="H6" s="115"/>
      <c r="I6" s="113"/>
      <c r="J6" s="114"/>
      <c r="K6" s="114"/>
      <c r="L6" s="115"/>
      <c r="M6" s="123"/>
      <c r="N6" s="124"/>
      <c r="O6" s="124"/>
      <c r="P6" s="125"/>
    </row>
    <row r="7" spans="1:16">
      <c r="A7" s="76" t="s">
        <v>41</v>
      </c>
      <c r="B7" s="116"/>
      <c r="C7" s="116"/>
      <c r="D7" s="75"/>
      <c r="E7" s="117"/>
      <c r="F7" s="118"/>
      <c r="G7" s="118"/>
      <c r="H7" s="119"/>
      <c r="I7" s="117"/>
      <c r="J7" s="118"/>
      <c r="K7" s="118"/>
      <c r="L7" s="119"/>
      <c r="M7" s="117"/>
      <c r="N7" s="118"/>
      <c r="O7" s="118"/>
      <c r="P7" s="119"/>
    </row>
    <row r="8" spans="1:16">
      <c r="A8" s="76" t="s">
        <v>72</v>
      </c>
      <c r="B8" s="166"/>
      <c r="C8" s="166"/>
      <c r="D8" s="167"/>
      <c r="E8" s="117">
        <v>0</v>
      </c>
      <c r="F8" s="118"/>
      <c r="G8" s="118"/>
      <c r="H8" s="119"/>
      <c r="I8" s="117"/>
      <c r="J8" s="118"/>
      <c r="K8" s="118"/>
      <c r="L8" s="119"/>
      <c r="M8" s="117"/>
      <c r="N8" s="118"/>
      <c r="O8" s="118"/>
      <c r="P8" s="119"/>
    </row>
    <row r="9" spans="1:16">
      <c r="A9" s="78" t="s">
        <v>73</v>
      </c>
      <c r="B9" s="142"/>
      <c r="C9" s="142"/>
      <c r="D9" s="83"/>
      <c r="E9" s="126">
        <v>167001.79999999999</v>
      </c>
      <c r="F9" s="127"/>
      <c r="G9" s="127"/>
      <c r="H9" s="128"/>
      <c r="I9" s="126">
        <v>143482.43</v>
      </c>
      <c r="J9" s="127"/>
      <c r="K9" s="127"/>
      <c r="L9" s="128"/>
      <c r="M9" s="126"/>
      <c r="N9" s="127"/>
      <c r="O9" s="127"/>
      <c r="P9" s="128"/>
    </row>
    <row r="10" spans="1:16">
      <c r="A10" s="84"/>
      <c r="B10" s="143"/>
      <c r="C10" s="143"/>
      <c r="D10" s="85"/>
      <c r="E10" s="129"/>
      <c r="F10" s="130"/>
      <c r="G10" s="130"/>
      <c r="H10" s="131"/>
      <c r="I10" s="129"/>
      <c r="J10" s="130"/>
      <c r="K10" s="130"/>
      <c r="L10" s="131"/>
      <c r="M10" s="129"/>
      <c r="N10" s="130"/>
      <c r="O10" s="130"/>
      <c r="P10" s="131"/>
    </row>
    <row r="11" spans="1:16">
      <c r="A11" s="78" t="s">
        <v>74</v>
      </c>
      <c r="B11" s="132"/>
      <c r="C11" s="132"/>
      <c r="D11" s="133"/>
      <c r="E11" s="120"/>
      <c r="F11" s="121"/>
      <c r="G11" s="121"/>
      <c r="H11" s="122"/>
      <c r="I11" s="120"/>
      <c r="J11" s="121"/>
      <c r="K11" s="121"/>
      <c r="L11" s="122"/>
      <c r="M11" s="120"/>
      <c r="N11" s="121"/>
      <c r="O11" s="121"/>
      <c r="P11" s="122"/>
    </row>
    <row r="12" spans="1:16">
      <c r="A12" s="137"/>
      <c r="B12" s="138"/>
      <c r="C12" s="138"/>
      <c r="D12" s="139"/>
      <c r="E12" s="123"/>
      <c r="F12" s="124"/>
      <c r="G12" s="124"/>
      <c r="H12" s="125"/>
      <c r="I12" s="123"/>
      <c r="J12" s="124"/>
      <c r="K12" s="124"/>
      <c r="L12" s="125"/>
      <c r="M12" s="123"/>
      <c r="N12" s="124"/>
      <c r="O12" s="124"/>
      <c r="P12" s="125"/>
    </row>
    <row r="13" spans="1:16">
      <c r="A13" s="76" t="s">
        <v>75</v>
      </c>
      <c r="B13" s="141"/>
      <c r="C13" s="141"/>
      <c r="D13" s="77"/>
      <c r="E13" s="117">
        <v>0</v>
      </c>
      <c r="F13" s="118"/>
      <c r="G13" s="118"/>
      <c r="H13" s="119"/>
      <c r="I13" s="117"/>
      <c r="J13" s="118"/>
      <c r="K13" s="118"/>
      <c r="L13" s="119"/>
      <c r="M13" s="117"/>
      <c r="N13" s="118"/>
      <c r="O13" s="118"/>
      <c r="P13" s="119"/>
    </row>
    <row r="14" spans="1:16">
      <c r="A14" s="76" t="s">
        <v>76</v>
      </c>
      <c r="B14" s="141"/>
      <c r="C14" s="141"/>
      <c r="D14" s="77"/>
      <c r="E14" s="117">
        <v>1553.31</v>
      </c>
      <c r="F14" s="118"/>
      <c r="G14" s="118"/>
      <c r="H14" s="119"/>
      <c r="I14" s="117">
        <v>0</v>
      </c>
      <c r="J14" s="118"/>
      <c r="K14" s="118"/>
      <c r="L14" s="119"/>
      <c r="M14" s="117"/>
      <c r="N14" s="118"/>
      <c r="O14" s="118"/>
      <c r="P14" s="119"/>
    </row>
    <row r="15" spans="1:16">
      <c r="A15" s="78" t="s">
        <v>77</v>
      </c>
      <c r="B15" s="104"/>
      <c r="C15" s="104"/>
      <c r="D15" s="79"/>
      <c r="E15" s="120">
        <v>0</v>
      </c>
      <c r="F15" s="121"/>
      <c r="G15" s="121"/>
      <c r="H15" s="122"/>
      <c r="I15" s="120">
        <v>0</v>
      </c>
      <c r="J15" s="121"/>
      <c r="K15" s="121"/>
      <c r="L15" s="122"/>
      <c r="M15" s="120"/>
      <c r="N15" s="121"/>
      <c r="O15" s="121"/>
      <c r="P15" s="122"/>
    </row>
    <row r="16" spans="1:16">
      <c r="A16" s="80"/>
      <c r="B16" s="106"/>
      <c r="C16" s="106"/>
      <c r="D16" s="81"/>
      <c r="E16" s="123"/>
      <c r="F16" s="124"/>
      <c r="G16" s="124"/>
      <c r="H16" s="125"/>
      <c r="I16" s="123"/>
      <c r="J16" s="124"/>
      <c r="K16" s="124"/>
      <c r="L16" s="125"/>
      <c r="M16" s="123"/>
      <c r="N16" s="124"/>
      <c r="O16" s="124"/>
      <c r="P16" s="125"/>
    </row>
    <row r="17" spans="1:16">
      <c r="A17" s="76" t="s">
        <v>78</v>
      </c>
      <c r="B17" s="141"/>
      <c r="C17" s="141"/>
      <c r="D17" s="77"/>
      <c r="E17" s="117">
        <v>4959</v>
      </c>
      <c r="F17" s="118"/>
      <c r="G17" s="118"/>
      <c r="H17" s="119"/>
      <c r="I17" s="117">
        <v>0</v>
      </c>
      <c r="J17" s="118"/>
      <c r="K17" s="118"/>
      <c r="L17" s="119"/>
      <c r="M17" s="117"/>
      <c r="N17" s="118"/>
      <c r="O17" s="118"/>
      <c r="P17" s="119"/>
    </row>
    <row r="18" spans="1:16">
      <c r="A18" s="78" t="s">
        <v>79</v>
      </c>
      <c r="B18" s="104"/>
      <c r="C18" s="104"/>
      <c r="D18" s="79"/>
      <c r="E18" s="120">
        <v>0</v>
      </c>
      <c r="F18" s="121"/>
      <c r="G18" s="121"/>
      <c r="H18" s="122"/>
      <c r="I18" s="120"/>
      <c r="J18" s="121"/>
      <c r="K18" s="121"/>
      <c r="L18" s="122"/>
      <c r="M18" s="120"/>
      <c r="N18" s="121"/>
      <c r="O18" s="121"/>
      <c r="P18" s="122"/>
    </row>
    <row r="19" spans="1:16">
      <c r="A19" s="80"/>
      <c r="B19" s="106"/>
      <c r="C19" s="106"/>
      <c r="D19" s="81"/>
      <c r="E19" s="123"/>
      <c r="F19" s="124"/>
      <c r="G19" s="124"/>
      <c r="H19" s="125"/>
      <c r="I19" s="123"/>
      <c r="J19" s="124"/>
      <c r="K19" s="124"/>
      <c r="L19" s="125"/>
      <c r="M19" s="123"/>
      <c r="N19" s="124"/>
      <c r="O19" s="124"/>
      <c r="P19" s="125"/>
    </row>
    <row r="20" spans="1:16">
      <c r="A20" s="78" t="s">
        <v>80</v>
      </c>
      <c r="B20" s="104"/>
      <c r="C20" s="104"/>
      <c r="D20" s="79"/>
      <c r="E20" s="120"/>
      <c r="F20" s="121"/>
      <c r="G20" s="121"/>
      <c r="H20" s="122"/>
      <c r="I20" s="120"/>
      <c r="J20" s="121"/>
      <c r="K20" s="121"/>
      <c r="L20" s="122"/>
      <c r="M20" s="120"/>
      <c r="N20" s="121"/>
      <c r="O20" s="121"/>
      <c r="P20" s="122"/>
    </row>
    <row r="21" spans="1:16">
      <c r="A21" s="80"/>
      <c r="B21" s="106"/>
      <c r="C21" s="106"/>
      <c r="D21" s="81"/>
      <c r="E21" s="123"/>
      <c r="F21" s="124"/>
      <c r="G21" s="124"/>
      <c r="H21" s="125"/>
      <c r="I21" s="123"/>
      <c r="J21" s="124"/>
      <c r="K21" s="124"/>
      <c r="L21" s="125"/>
      <c r="M21" s="123"/>
      <c r="N21" s="124"/>
      <c r="O21" s="124"/>
      <c r="P21" s="125"/>
    </row>
    <row r="22" spans="1:16">
      <c r="A22" s="78" t="s">
        <v>81</v>
      </c>
      <c r="B22" s="104"/>
      <c r="C22" s="104"/>
      <c r="D22" s="79"/>
      <c r="E22" s="120">
        <v>0</v>
      </c>
      <c r="F22" s="121"/>
      <c r="G22" s="121"/>
      <c r="H22" s="122"/>
      <c r="I22" s="120"/>
      <c r="J22" s="121"/>
      <c r="K22" s="121"/>
      <c r="L22" s="122"/>
      <c r="M22" s="120"/>
      <c r="N22" s="121"/>
      <c r="O22" s="121"/>
      <c r="P22" s="122"/>
    </row>
    <row r="23" spans="1:16">
      <c r="A23" s="80"/>
      <c r="B23" s="106"/>
      <c r="C23" s="106"/>
      <c r="D23" s="81"/>
      <c r="E23" s="123"/>
      <c r="F23" s="124"/>
      <c r="G23" s="124"/>
      <c r="H23" s="125"/>
      <c r="I23" s="123"/>
      <c r="J23" s="124"/>
      <c r="K23" s="124"/>
      <c r="L23" s="125"/>
      <c r="M23" s="123"/>
      <c r="N23" s="124"/>
      <c r="O23" s="124"/>
      <c r="P23" s="125"/>
    </row>
    <row r="24" spans="1:16">
      <c r="A24" s="78" t="s">
        <v>82</v>
      </c>
      <c r="B24" s="104"/>
      <c r="C24" s="104"/>
      <c r="D24" s="79"/>
      <c r="E24" s="120">
        <v>0</v>
      </c>
      <c r="F24" s="121"/>
      <c r="G24" s="121"/>
      <c r="H24" s="122"/>
      <c r="I24" s="120">
        <v>0</v>
      </c>
      <c r="J24" s="121"/>
      <c r="K24" s="121"/>
      <c r="L24" s="122"/>
      <c r="M24" s="120"/>
      <c r="N24" s="121"/>
      <c r="O24" s="121"/>
      <c r="P24" s="122"/>
    </row>
    <row r="25" spans="1:16">
      <c r="A25" s="80"/>
      <c r="B25" s="106"/>
      <c r="C25" s="106"/>
      <c r="D25" s="81"/>
      <c r="E25" s="123"/>
      <c r="F25" s="124"/>
      <c r="G25" s="124"/>
      <c r="H25" s="125"/>
      <c r="I25" s="123"/>
      <c r="J25" s="124"/>
      <c r="K25" s="124"/>
      <c r="L25" s="125"/>
      <c r="M25" s="123"/>
      <c r="N25" s="124"/>
      <c r="O25" s="124"/>
      <c r="P25" s="125"/>
    </row>
    <row r="26" spans="1:16">
      <c r="A26" s="76" t="s">
        <v>83</v>
      </c>
      <c r="B26" s="141"/>
      <c r="C26" s="141"/>
      <c r="D26" s="77"/>
      <c r="E26" s="117">
        <v>0</v>
      </c>
      <c r="F26" s="118"/>
      <c r="G26" s="118"/>
      <c r="H26" s="119"/>
      <c r="I26" s="117"/>
      <c r="J26" s="118"/>
      <c r="K26" s="118"/>
      <c r="L26" s="119"/>
      <c r="M26" s="117"/>
      <c r="N26" s="118"/>
      <c r="O26" s="118"/>
      <c r="P26" s="119"/>
    </row>
    <row r="27" spans="1:16">
      <c r="A27" s="76" t="s">
        <v>84</v>
      </c>
      <c r="B27" s="141"/>
      <c r="C27" s="141"/>
      <c r="D27" s="77"/>
      <c r="E27" s="117">
        <v>22558.09</v>
      </c>
      <c r="F27" s="118"/>
      <c r="G27" s="118"/>
      <c r="H27" s="119"/>
      <c r="I27" s="117">
        <v>8498</v>
      </c>
      <c r="J27" s="118"/>
      <c r="K27" s="118"/>
      <c r="L27" s="119"/>
      <c r="M27" s="117"/>
      <c r="N27" s="118"/>
      <c r="O27" s="118"/>
      <c r="P27" s="119"/>
    </row>
    <row r="28" spans="1:16">
      <c r="A28" s="76" t="s">
        <v>85</v>
      </c>
      <c r="B28" s="141"/>
      <c r="C28" s="141"/>
      <c r="D28" s="77"/>
      <c r="E28" s="117"/>
      <c r="F28" s="118"/>
      <c r="G28" s="118"/>
      <c r="H28" s="119"/>
      <c r="I28" s="117"/>
      <c r="J28" s="118"/>
      <c r="K28" s="118"/>
      <c r="L28" s="119"/>
      <c r="M28" s="117"/>
      <c r="N28" s="118"/>
      <c r="O28" s="118"/>
      <c r="P28" s="119"/>
    </row>
    <row r="29" spans="1:16">
      <c r="A29" s="78" t="s">
        <v>168</v>
      </c>
      <c r="B29" s="142"/>
      <c r="C29" s="142"/>
      <c r="D29" s="83"/>
      <c r="E29" s="169">
        <v>1</v>
      </c>
      <c r="F29" s="170"/>
      <c r="G29" s="170"/>
      <c r="H29" s="171"/>
      <c r="I29" s="169">
        <f>I35+I37+I38+I40+I42+I43+I51</f>
        <v>0</v>
      </c>
      <c r="J29" s="170"/>
      <c r="K29" s="170"/>
      <c r="L29" s="171"/>
      <c r="M29" s="169"/>
      <c r="N29" s="170"/>
      <c r="O29" s="170"/>
      <c r="P29" s="171"/>
    </row>
    <row r="30" spans="1:16">
      <c r="A30" s="94"/>
      <c r="B30" s="168"/>
      <c r="C30" s="168"/>
      <c r="D30" s="95"/>
      <c r="E30" s="172"/>
      <c r="F30" s="173"/>
      <c r="G30" s="173"/>
      <c r="H30" s="174"/>
      <c r="I30" s="172"/>
      <c r="J30" s="173"/>
      <c r="K30" s="173"/>
      <c r="L30" s="174"/>
      <c r="M30" s="172"/>
      <c r="N30" s="173"/>
      <c r="O30" s="173"/>
      <c r="P30" s="174"/>
    </row>
    <row r="31" spans="1:16" ht="6.75" customHeight="1">
      <c r="A31" s="94"/>
      <c r="B31" s="168"/>
      <c r="C31" s="168"/>
      <c r="D31" s="95"/>
      <c r="E31" s="172"/>
      <c r="F31" s="173"/>
      <c r="G31" s="173"/>
      <c r="H31" s="174"/>
      <c r="I31" s="172"/>
      <c r="J31" s="173"/>
      <c r="K31" s="173"/>
      <c r="L31" s="174"/>
      <c r="M31" s="172"/>
      <c r="N31" s="173"/>
      <c r="O31" s="173"/>
      <c r="P31" s="174"/>
    </row>
    <row r="32" spans="1:16" ht="33.75" hidden="1" customHeight="1">
      <c r="A32" s="84"/>
      <c r="B32" s="143"/>
      <c r="C32" s="143"/>
      <c r="D32" s="85"/>
      <c r="E32" s="175"/>
      <c r="F32" s="176"/>
      <c r="G32" s="176"/>
      <c r="H32" s="177"/>
      <c r="I32" s="175"/>
      <c r="J32" s="176"/>
      <c r="K32" s="176"/>
      <c r="L32" s="177"/>
      <c r="M32" s="175"/>
      <c r="N32" s="176"/>
      <c r="O32" s="176"/>
      <c r="P32" s="177"/>
    </row>
    <row r="33" spans="1:16">
      <c r="A33" s="74" t="s">
        <v>41</v>
      </c>
      <c r="B33" s="116"/>
      <c r="C33" s="116"/>
      <c r="D33" s="75"/>
      <c r="E33" s="117"/>
      <c r="F33" s="118"/>
      <c r="G33" s="118"/>
      <c r="H33" s="119"/>
      <c r="I33" s="117"/>
      <c r="J33" s="118"/>
      <c r="K33" s="118"/>
      <c r="L33" s="119"/>
      <c r="M33" s="117"/>
      <c r="N33" s="118"/>
      <c r="O33" s="118"/>
      <c r="P33" s="119"/>
    </row>
    <row r="34" spans="1:16">
      <c r="A34" s="76" t="s">
        <v>86</v>
      </c>
      <c r="B34" s="116"/>
      <c r="C34" s="116"/>
      <c r="D34" s="75"/>
      <c r="E34" s="117"/>
      <c r="F34" s="118"/>
      <c r="G34" s="118"/>
      <c r="H34" s="119"/>
      <c r="I34" s="117"/>
      <c r="J34" s="118"/>
      <c r="K34" s="118"/>
      <c r="L34" s="119"/>
      <c r="M34" s="117"/>
      <c r="N34" s="118"/>
      <c r="O34" s="118"/>
      <c r="P34" s="119"/>
    </row>
    <row r="35" spans="1:16">
      <c r="A35" s="78" t="s">
        <v>87</v>
      </c>
      <c r="B35" s="142"/>
      <c r="C35" s="142"/>
      <c r="D35" s="83"/>
      <c r="E35" s="120">
        <v>177.45</v>
      </c>
      <c r="F35" s="121"/>
      <c r="G35" s="121"/>
      <c r="H35" s="122"/>
      <c r="I35" s="120">
        <v>0</v>
      </c>
      <c r="J35" s="121"/>
      <c r="K35" s="121"/>
      <c r="L35" s="122"/>
      <c r="M35" s="120"/>
      <c r="N35" s="121"/>
      <c r="O35" s="121"/>
      <c r="P35" s="122"/>
    </row>
    <row r="36" spans="1:16">
      <c r="A36" s="84"/>
      <c r="B36" s="143"/>
      <c r="C36" s="143"/>
      <c r="D36" s="85"/>
      <c r="E36" s="123"/>
      <c r="F36" s="124"/>
      <c r="G36" s="124"/>
      <c r="H36" s="125"/>
      <c r="I36" s="123"/>
      <c r="J36" s="124"/>
      <c r="K36" s="124"/>
      <c r="L36" s="125"/>
      <c r="M36" s="123"/>
      <c r="N36" s="124"/>
      <c r="O36" s="124"/>
      <c r="P36" s="125"/>
    </row>
    <row r="37" spans="1:16">
      <c r="A37" s="76" t="s">
        <v>88</v>
      </c>
      <c r="B37" s="116"/>
      <c r="C37" s="116"/>
      <c r="D37" s="75"/>
      <c r="E37" s="117">
        <v>0</v>
      </c>
      <c r="F37" s="118"/>
      <c r="G37" s="118"/>
      <c r="H37" s="119"/>
      <c r="I37" s="117">
        <v>0</v>
      </c>
      <c r="J37" s="118"/>
      <c r="K37" s="118"/>
      <c r="L37" s="119"/>
      <c r="M37" s="117"/>
      <c r="N37" s="118"/>
      <c r="O37" s="118"/>
      <c r="P37" s="119"/>
    </row>
    <row r="38" spans="1:16">
      <c r="A38" s="76" t="s">
        <v>89</v>
      </c>
      <c r="B38" s="116"/>
      <c r="C38" s="116"/>
      <c r="D38" s="75"/>
      <c r="E38" s="117"/>
      <c r="F38" s="118"/>
      <c r="G38" s="118"/>
      <c r="H38" s="119"/>
      <c r="I38" s="117">
        <v>0</v>
      </c>
      <c r="J38" s="118"/>
      <c r="K38" s="118"/>
      <c r="L38" s="119"/>
      <c r="M38" s="117"/>
      <c r="N38" s="118"/>
      <c r="O38" s="118"/>
      <c r="P38" s="119"/>
    </row>
    <row r="39" spans="1:16">
      <c r="A39" s="76" t="s">
        <v>90</v>
      </c>
      <c r="B39" s="116"/>
      <c r="C39" s="116"/>
      <c r="D39" s="75"/>
      <c r="E39" s="117"/>
      <c r="F39" s="118"/>
      <c r="G39" s="118"/>
      <c r="H39" s="119"/>
      <c r="I39" s="117"/>
      <c r="J39" s="118"/>
      <c r="K39" s="118"/>
      <c r="L39" s="119"/>
      <c r="M39" s="117"/>
      <c r="N39" s="118"/>
      <c r="O39" s="118"/>
      <c r="P39" s="119"/>
    </row>
    <row r="40" spans="1:16">
      <c r="A40" s="78" t="s">
        <v>91</v>
      </c>
      <c r="B40" s="142"/>
      <c r="C40" s="142"/>
      <c r="D40" s="83"/>
      <c r="E40" s="120">
        <v>0</v>
      </c>
      <c r="F40" s="121"/>
      <c r="G40" s="121"/>
      <c r="H40" s="122"/>
      <c r="I40" s="120">
        <v>0</v>
      </c>
      <c r="J40" s="121"/>
      <c r="K40" s="121"/>
      <c r="L40" s="122"/>
      <c r="M40" s="120"/>
      <c r="N40" s="121"/>
      <c r="O40" s="121"/>
      <c r="P40" s="122"/>
    </row>
    <row r="41" spans="1:16">
      <c r="A41" s="84"/>
      <c r="B41" s="143"/>
      <c r="C41" s="143"/>
      <c r="D41" s="85"/>
      <c r="E41" s="123"/>
      <c r="F41" s="124"/>
      <c r="G41" s="124"/>
      <c r="H41" s="125"/>
      <c r="I41" s="123"/>
      <c r="J41" s="124"/>
      <c r="K41" s="124"/>
      <c r="L41" s="125"/>
      <c r="M41" s="123"/>
      <c r="N41" s="124"/>
      <c r="O41" s="124"/>
      <c r="P41" s="125"/>
    </row>
    <row r="42" spans="1:16">
      <c r="A42" s="76" t="s">
        <v>92</v>
      </c>
      <c r="B42" s="116"/>
      <c r="C42" s="116"/>
      <c r="D42" s="75"/>
      <c r="E42" s="117">
        <v>0</v>
      </c>
      <c r="F42" s="118"/>
      <c r="G42" s="118"/>
      <c r="H42" s="119"/>
      <c r="I42" s="117">
        <v>0</v>
      </c>
      <c r="J42" s="118"/>
      <c r="K42" s="118"/>
      <c r="L42" s="119"/>
      <c r="M42" s="117"/>
      <c r="N42" s="118"/>
      <c r="O42" s="118"/>
      <c r="P42" s="119"/>
    </row>
    <row r="43" spans="1:16">
      <c r="A43" s="76" t="s">
        <v>93</v>
      </c>
      <c r="B43" s="116"/>
      <c r="C43" s="116"/>
      <c r="D43" s="75"/>
      <c r="E43" s="117"/>
      <c r="F43" s="118"/>
      <c r="G43" s="118"/>
      <c r="H43" s="119"/>
      <c r="I43" s="117">
        <v>0</v>
      </c>
      <c r="J43" s="118"/>
      <c r="K43" s="118"/>
      <c r="L43" s="119"/>
      <c r="M43" s="117"/>
      <c r="N43" s="118"/>
      <c r="O43" s="118"/>
      <c r="P43" s="119"/>
    </row>
    <row r="44" spans="1:16">
      <c r="A44" s="78" t="s">
        <v>94</v>
      </c>
      <c r="B44" s="142"/>
      <c r="C44" s="142"/>
      <c r="D44" s="83"/>
      <c r="E44" s="120"/>
      <c r="F44" s="121"/>
      <c r="G44" s="121"/>
      <c r="H44" s="122"/>
      <c r="I44" s="120"/>
      <c r="J44" s="121"/>
      <c r="K44" s="121"/>
      <c r="L44" s="122"/>
      <c r="M44" s="120"/>
      <c r="N44" s="121"/>
      <c r="O44" s="121"/>
      <c r="P44" s="122"/>
    </row>
    <row r="45" spans="1:16">
      <c r="A45" s="84"/>
      <c r="B45" s="143"/>
      <c r="C45" s="143"/>
      <c r="D45" s="85"/>
      <c r="E45" s="123"/>
      <c r="F45" s="124"/>
      <c r="G45" s="124"/>
      <c r="H45" s="125"/>
      <c r="I45" s="123"/>
      <c r="J45" s="124"/>
      <c r="K45" s="124"/>
      <c r="L45" s="125"/>
      <c r="M45" s="123"/>
      <c r="N45" s="124"/>
      <c r="O45" s="124"/>
      <c r="P45" s="125"/>
    </row>
    <row r="46" spans="1:16">
      <c r="A46" s="78" t="s">
        <v>95</v>
      </c>
      <c r="B46" s="142"/>
      <c r="C46" s="142"/>
      <c r="D46" s="83"/>
      <c r="E46" s="120"/>
      <c r="F46" s="121"/>
      <c r="G46" s="121"/>
      <c r="H46" s="122"/>
      <c r="I46" s="120"/>
      <c r="J46" s="121"/>
      <c r="K46" s="121"/>
      <c r="L46" s="122"/>
      <c r="M46" s="120"/>
      <c r="N46" s="121"/>
      <c r="O46" s="121"/>
      <c r="P46" s="122"/>
    </row>
    <row r="47" spans="1:16">
      <c r="A47" s="84"/>
      <c r="B47" s="143"/>
      <c r="C47" s="143"/>
      <c r="D47" s="85"/>
      <c r="E47" s="123"/>
      <c r="F47" s="124"/>
      <c r="G47" s="124"/>
      <c r="H47" s="125"/>
      <c r="I47" s="123"/>
      <c r="J47" s="124"/>
      <c r="K47" s="124"/>
      <c r="L47" s="125"/>
      <c r="M47" s="123"/>
      <c r="N47" s="124"/>
      <c r="O47" s="124"/>
      <c r="P47" s="125"/>
    </row>
    <row r="48" spans="1:16">
      <c r="A48" s="78" t="s">
        <v>96</v>
      </c>
      <c r="B48" s="142"/>
      <c r="C48" s="142"/>
      <c r="D48" s="83"/>
      <c r="E48" s="120">
        <v>372.5</v>
      </c>
      <c r="F48" s="121"/>
      <c r="G48" s="121"/>
      <c r="H48" s="122"/>
      <c r="I48" s="120"/>
      <c r="J48" s="121"/>
      <c r="K48" s="121"/>
      <c r="L48" s="122"/>
      <c r="M48" s="120"/>
      <c r="N48" s="121"/>
      <c r="O48" s="121"/>
      <c r="P48" s="122"/>
    </row>
    <row r="49" spans="1:16">
      <c r="A49" s="84"/>
      <c r="B49" s="143"/>
      <c r="C49" s="143"/>
      <c r="D49" s="85"/>
      <c r="E49" s="123"/>
      <c r="F49" s="124"/>
      <c r="G49" s="124"/>
      <c r="H49" s="125"/>
      <c r="I49" s="123"/>
      <c r="J49" s="124"/>
      <c r="K49" s="124"/>
      <c r="L49" s="125"/>
      <c r="M49" s="123"/>
      <c r="N49" s="124"/>
      <c r="O49" s="124"/>
      <c r="P49" s="125"/>
    </row>
    <row r="50" spans="1:16">
      <c r="A50" s="76" t="s">
        <v>97</v>
      </c>
      <c r="B50" s="116"/>
      <c r="C50" s="116"/>
      <c r="D50" s="75"/>
      <c r="E50" s="117"/>
      <c r="F50" s="118"/>
      <c r="G50" s="118"/>
      <c r="H50" s="119"/>
      <c r="I50" s="117"/>
      <c r="J50" s="118"/>
      <c r="K50" s="118"/>
      <c r="L50" s="119"/>
      <c r="M50" s="117"/>
      <c r="N50" s="118"/>
      <c r="O50" s="118"/>
      <c r="P50" s="119"/>
    </row>
    <row r="51" spans="1:16">
      <c r="A51" s="76" t="s">
        <v>98</v>
      </c>
      <c r="B51" s="116"/>
      <c r="C51" s="116"/>
      <c r="D51" s="75"/>
      <c r="E51" s="117">
        <v>0</v>
      </c>
      <c r="F51" s="118"/>
      <c r="G51" s="118"/>
      <c r="H51" s="119"/>
      <c r="I51" s="117">
        <v>0</v>
      </c>
      <c r="J51" s="118"/>
      <c r="K51" s="118"/>
      <c r="L51" s="119"/>
      <c r="M51" s="117"/>
      <c r="N51" s="118"/>
      <c r="O51" s="118"/>
      <c r="P51" s="119"/>
    </row>
    <row r="52" spans="1:16">
      <c r="A52" s="76" t="s">
        <v>99</v>
      </c>
      <c r="B52" s="116"/>
      <c r="C52" s="116"/>
      <c r="D52" s="75"/>
      <c r="E52" s="117"/>
      <c r="F52" s="118"/>
      <c r="G52" s="118"/>
      <c r="H52" s="119"/>
      <c r="I52" s="117"/>
      <c r="J52" s="118"/>
      <c r="K52" s="118"/>
      <c r="L52" s="119"/>
      <c r="M52" s="117"/>
      <c r="N52" s="118"/>
      <c r="O52" s="118"/>
      <c r="P52" s="119"/>
    </row>
  </sheetData>
  <mergeCells count="140">
    <mergeCell ref="M52:P52"/>
    <mergeCell ref="M37:P37"/>
    <mergeCell ref="M38:P38"/>
    <mergeCell ref="M39:P39"/>
    <mergeCell ref="M40:P41"/>
    <mergeCell ref="M42:P42"/>
    <mergeCell ref="M43:P43"/>
    <mergeCell ref="M20:P21"/>
    <mergeCell ref="M22:P23"/>
    <mergeCell ref="M24:P25"/>
    <mergeCell ref="M26:P26"/>
    <mergeCell ref="M44:P45"/>
    <mergeCell ref="M46:P47"/>
    <mergeCell ref="M48:P49"/>
    <mergeCell ref="M50:P50"/>
    <mergeCell ref="M51:P51"/>
    <mergeCell ref="M8:P8"/>
    <mergeCell ref="M9:P10"/>
    <mergeCell ref="M11:P12"/>
    <mergeCell ref="M13:P13"/>
    <mergeCell ref="M14:P14"/>
    <mergeCell ref="M15:P16"/>
    <mergeCell ref="I46:L47"/>
    <mergeCell ref="I48:L49"/>
    <mergeCell ref="I50:L50"/>
    <mergeCell ref="I27:L27"/>
    <mergeCell ref="I9:L10"/>
    <mergeCell ref="I11:L12"/>
    <mergeCell ref="I13:L13"/>
    <mergeCell ref="I14:L14"/>
    <mergeCell ref="I15:L16"/>
    <mergeCell ref="I17:L17"/>
    <mergeCell ref="M27:P27"/>
    <mergeCell ref="M28:P28"/>
    <mergeCell ref="M29:P32"/>
    <mergeCell ref="M33:P33"/>
    <mergeCell ref="M34:P34"/>
    <mergeCell ref="M35:P36"/>
    <mergeCell ref="M17:P17"/>
    <mergeCell ref="M18:P19"/>
    <mergeCell ref="I51:L51"/>
    <mergeCell ref="I52:L52"/>
    <mergeCell ref="M1:P1"/>
    <mergeCell ref="M2:P2"/>
    <mergeCell ref="M3:P3"/>
    <mergeCell ref="M4:P6"/>
    <mergeCell ref="M7:P7"/>
    <mergeCell ref="I38:L38"/>
    <mergeCell ref="I39:L39"/>
    <mergeCell ref="I40:L41"/>
    <mergeCell ref="I42:L42"/>
    <mergeCell ref="I43:L43"/>
    <mergeCell ref="I44:L45"/>
    <mergeCell ref="I28:L28"/>
    <mergeCell ref="I29:L32"/>
    <mergeCell ref="I33:L33"/>
    <mergeCell ref="I34:L34"/>
    <mergeCell ref="I35:L36"/>
    <mergeCell ref="I37:L37"/>
    <mergeCell ref="I18:L19"/>
    <mergeCell ref="I20:L21"/>
    <mergeCell ref="I22:L23"/>
    <mergeCell ref="I24:L25"/>
    <mergeCell ref="I26:L26"/>
    <mergeCell ref="A51:D51"/>
    <mergeCell ref="E51:H51"/>
    <mergeCell ref="A52:D52"/>
    <mergeCell ref="E52:H52"/>
    <mergeCell ref="I1:L1"/>
    <mergeCell ref="I2:L2"/>
    <mergeCell ref="I3:L3"/>
    <mergeCell ref="I4:L6"/>
    <mergeCell ref="I7:L7"/>
    <mergeCell ref="I8:L8"/>
    <mergeCell ref="A46:D47"/>
    <mergeCell ref="E46:H47"/>
    <mergeCell ref="A48:D49"/>
    <mergeCell ref="E48:H49"/>
    <mergeCell ref="A50:D50"/>
    <mergeCell ref="E50:H50"/>
    <mergeCell ref="A42:D42"/>
    <mergeCell ref="E42:H42"/>
    <mergeCell ref="A43:D43"/>
    <mergeCell ref="E43:H43"/>
    <mergeCell ref="A44:D45"/>
    <mergeCell ref="E44:H45"/>
    <mergeCell ref="A38:D38"/>
    <mergeCell ref="E38:H38"/>
    <mergeCell ref="A39:D39"/>
    <mergeCell ref="E39:H39"/>
    <mergeCell ref="A40:D41"/>
    <mergeCell ref="E40:H41"/>
    <mergeCell ref="A34:D34"/>
    <mergeCell ref="E34:H34"/>
    <mergeCell ref="A35:D36"/>
    <mergeCell ref="E35:H36"/>
    <mergeCell ref="A37:D37"/>
    <mergeCell ref="E37:H37"/>
    <mergeCell ref="A28:D28"/>
    <mergeCell ref="E28:H28"/>
    <mergeCell ref="A29:D32"/>
    <mergeCell ref="E29:H32"/>
    <mergeCell ref="A33:D33"/>
    <mergeCell ref="E33:H33"/>
    <mergeCell ref="A24:D25"/>
    <mergeCell ref="E24:H25"/>
    <mergeCell ref="A26:D26"/>
    <mergeCell ref="E26:H26"/>
    <mergeCell ref="A27:D27"/>
    <mergeCell ref="E27:H27"/>
    <mergeCell ref="A20:D21"/>
    <mergeCell ref="E20:H21"/>
    <mergeCell ref="A22:D23"/>
    <mergeCell ref="E22:H23"/>
    <mergeCell ref="A14:D14"/>
    <mergeCell ref="E14:H14"/>
    <mergeCell ref="A15:D16"/>
    <mergeCell ref="E15:H16"/>
    <mergeCell ref="A17:D17"/>
    <mergeCell ref="E17:H17"/>
    <mergeCell ref="A13:D13"/>
    <mergeCell ref="E13:H13"/>
    <mergeCell ref="A4:D6"/>
    <mergeCell ref="E4:H6"/>
    <mergeCell ref="A7:D7"/>
    <mergeCell ref="E7:H7"/>
    <mergeCell ref="A8:D8"/>
    <mergeCell ref="E8:H8"/>
    <mergeCell ref="A18:D19"/>
    <mergeCell ref="E18:H19"/>
    <mergeCell ref="A1:D1"/>
    <mergeCell ref="E1:H1"/>
    <mergeCell ref="A2:D2"/>
    <mergeCell ref="E2:H2"/>
    <mergeCell ref="A3:D3"/>
    <mergeCell ref="E3:H3"/>
    <mergeCell ref="A9:D10"/>
    <mergeCell ref="E9:H10"/>
    <mergeCell ref="A11:D12"/>
    <mergeCell ref="E11:H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27"/>
  <sheetViews>
    <sheetView tabSelected="1" workbookViewId="0">
      <selection activeCell="M48" sqref="M48"/>
    </sheetView>
  </sheetViews>
  <sheetFormatPr defaultRowHeight="15"/>
  <cols>
    <col min="3" max="3" width="12.28515625" customWidth="1"/>
    <col min="5" max="5" width="2.85546875" customWidth="1"/>
    <col min="6" max="6" width="14.7109375" customWidth="1"/>
    <col min="7" max="7" width="14.85546875" customWidth="1"/>
    <col min="8" max="8" width="8.85546875" customWidth="1"/>
    <col min="9" max="9" width="11.7109375" customWidth="1"/>
    <col min="10" max="10" width="19.5703125" customWidth="1"/>
    <col min="12" max="12" width="23.7109375" customWidth="1"/>
  </cols>
  <sheetData>
    <row r="2" spans="1:12">
      <c r="A2" s="189" t="s">
        <v>101</v>
      </c>
      <c r="B2" s="124"/>
      <c r="C2" s="124"/>
      <c r="D2" s="124"/>
      <c r="E2" s="124"/>
      <c r="F2" s="124"/>
      <c r="G2" s="181"/>
      <c r="H2" s="181"/>
    </row>
    <row r="3" spans="1:12">
      <c r="A3" s="190" t="s">
        <v>35</v>
      </c>
      <c r="B3" s="132"/>
      <c r="C3" s="133"/>
      <c r="D3" s="190" t="s">
        <v>102</v>
      </c>
      <c r="E3" s="191"/>
      <c r="F3" s="190" t="s">
        <v>143</v>
      </c>
      <c r="G3" s="199" t="s">
        <v>165</v>
      </c>
      <c r="H3" s="200"/>
      <c r="I3" s="201"/>
      <c r="J3" s="201"/>
      <c r="K3" s="39"/>
    </row>
    <row r="4" spans="1:12">
      <c r="A4" s="134"/>
      <c r="B4" s="135"/>
      <c r="C4" s="136"/>
      <c r="D4" s="192"/>
      <c r="E4" s="193"/>
      <c r="F4" s="196"/>
      <c r="G4" s="198" t="s">
        <v>103</v>
      </c>
      <c r="H4" s="198" t="s">
        <v>104</v>
      </c>
      <c r="I4" s="36"/>
      <c r="J4" s="36"/>
      <c r="K4" s="8"/>
    </row>
    <row r="5" spans="1:12">
      <c r="A5" s="134"/>
      <c r="B5" s="135"/>
      <c r="C5" s="136"/>
      <c r="D5" s="192"/>
      <c r="E5" s="193"/>
      <c r="F5" s="196"/>
      <c r="G5" s="196"/>
      <c r="H5" s="196"/>
      <c r="I5" s="36"/>
      <c r="J5" s="36"/>
      <c r="K5" s="36"/>
    </row>
    <row r="6" spans="1:12">
      <c r="A6" s="134"/>
      <c r="B6" s="135"/>
      <c r="C6" s="136"/>
      <c r="D6" s="192"/>
      <c r="E6" s="193"/>
      <c r="F6" s="196"/>
      <c r="G6" s="196"/>
      <c r="H6" s="196"/>
      <c r="I6" s="36"/>
      <c r="J6" s="36"/>
      <c r="K6" s="36"/>
    </row>
    <row r="7" spans="1:12">
      <c r="A7" s="134"/>
      <c r="B7" s="135"/>
      <c r="C7" s="136"/>
      <c r="D7" s="192"/>
      <c r="E7" s="193"/>
      <c r="F7" s="196"/>
      <c r="G7" s="196"/>
      <c r="H7" s="196"/>
      <c r="I7" s="36"/>
      <c r="J7" s="36"/>
      <c r="K7" s="36"/>
    </row>
    <row r="8" spans="1:12" ht="29.25" customHeight="1">
      <c r="A8" s="137"/>
      <c r="B8" s="138"/>
      <c r="C8" s="139"/>
      <c r="D8" s="194"/>
      <c r="E8" s="195"/>
      <c r="F8" s="197"/>
      <c r="G8" s="197"/>
      <c r="H8" s="197"/>
      <c r="I8" s="37" t="s">
        <v>163</v>
      </c>
      <c r="J8" s="37" t="s">
        <v>169</v>
      </c>
      <c r="K8" s="37" t="s">
        <v>164</v>
      </c>
    </row>
    <row r="9" spans="1:12">
      <c r="A9" s="216" t="s">
        <v>105</v>
      </c>
      <c r="B9" s="217"/>
      <c r="C9" s="218"/>
      <c r="D9" s="188" t="s">
        <v>106</v>
      </c>
      <c r="E9" s="188"/>
      <c r="F9" s="183">
        <v>1948.46</v>
      </c>
      <c r="G9" s="183"/>
      <c r="H9" s="183"/>
      <c r="I9" s="183"/>
      <c r="J9" s="202"/>
      <c r="K9" s="8"/>
    </row>
    <row r="10" spans="1:12" ht="15.75" customHeight="1">
      <c r="A10" s="219"/>
      <c r="B10" s="220"/>
      <c r="C10" s="221"/>
      <c r="D10" s="188"/>
      <c r="E10" s="188"/>
      <c r="F10" s="184"/>
      <c r="G10" s="184"/>
      <c r="H10" s="184"/>
      <c r="I10" s="184"/>
      <c r="J10" s="202"/>
      <c r="K10" s="41"/>
    </row>
    <row r="11" spans="1:12">
      <c r="A11" s="185" t="s">
        <v>107</v>
      </c>
      <c r="B11" s="186"/>
      <c r="C11" s="187"/>
      <c r="D11" s="188" t="s">
        <v>106</v>
      </c>
      <c r="E11" s="188"/>
      <c r="F11" s="14">
        <f>F13+F15+F17</f>
        <v>10354175.16</v>
      </c>
      <c r="G11" s="10">
        <f>G13+G15+G17</f>
        <v>9832675.1600000001</v>
      </c>
      <c r="H11" s="11"/>
      <c r="I11" s="10">
        <v>513920.3</v>
      </c>
      <c r="J11" s="15">
        <f>G11+I11</f>
        <v>10346595.460000001</v>
      </c>
      <c r="K11" s="8"/>
    </row>
    <row r="12" spans="1:12">
      <c r="A12" s="203" t="s">
        <v>41</v>
      </c>
      <c r="B12" s="204"/>
      <c r="C12" s="205"/>
      <c r="D12" s="188" t="s">
        <v>106</v>
      </c>
      <c r="E12" s="188"/>
      <c r="F12" s="12"/>
      <c r="G12" s="12"/>
      <c r="H12" s="13"/>
      <c r="I12" s="12"/>
      <c r="J12" s="13"/>
      <c r="K12" s="7"/>
    </row>
    <row r="13" spans="1:12">
      <c r="A13" s="206" t="s">
        <v>108</v>
      </c>
      <c r="B13" s="207"/>
      <c r="C13" s="208"/>
      <c r="D13" s="188" t="s">
        <v>106</v>
      </c>
      <c r="E13" s="188"/>
      <c r="F13" s="212">
        <v>9664000.2100000009</v>
      </c>
      <c r="G13" s="214">
        <v>9664000.2100000009</v>
      </c>
      <c r="H13" s="183"/>
      <c r="I13" s="214">
        <v>0</v>
      </c>
      <c r="J13" s="240">
        <v>9664000.2100000009</v>
      </c>
      <c r="K13" s="36"/>
      <c r="L13" s="67"/>
    </row>
    <row r="14" spans="1:12">
      <c r="A14" s="209"/>
      <c r="B14" s="210"/>
      <c r="C14" s="211"/>
      <c r="D14" s="188"/>
      <c r="E14" s="188"/>
      <c r="F14" s="213"/>
      <c r="G14" s="215"/>
      <c r="H14" s="184"/>
      <c r="I14" s="215"/>
      <c r="J14" s="240"/>
      <c r="K14" s="36"/>
    </row>
    <row r="15" spans="1:12">
      <c r="A15" s="203" t="s">
        <v>109</v>
      </c>
      <c r="B15" s="204"/>
      <c r="C15" s="205"/>
      <c r="D15" s="202"/>
      <c r="E15" s="202"/>
      <c r="F15" s="14">
        <v>79174.95</v>
      </c>
      <c r="G15" s="10">
        <f>G40</f>
        <v>79174.95</v>
      </c>
      <c r="H15" s="13"/>
      <c r="I15" s="12"/>
      <c r="J15" s="15">
        <f>G15</f>
        <v>79174.95</v>
      </c>
      <c r="K15" s="56" t="s">
        <v>181</v>
      </c>
    </row>
    <row r="16" spans="1:12">
      <c r="A16" s="203" t="s">
        <v>110</v>
      </c>
      <c r="B16" s="204"/>
      <c r="C16" s="205"/>
      <c r="D16" s="202"/>
      <c r="E16" s="202"/>
      <c r="F16" s="10"/>
      <c r="G16" s="12"/>
      <c r="H16" s="13"/>
      <c r="I16" s="12"/>
      <c r="J16" s="13"/>
      <c r="K16" s="7"/>
    </row>
    <row r="17" spans="1:11">
      <c r="A17" s="206" t="s">
        <v>111</v>
      </c>
      <c r="B17" s="207"/>
      <c r="C17" s="208"/>
      <c r="D17" s="188" t="s">
        <v>112</v>
      </c>
      <c r="E17" s="226"/>
      <c r="F17" s="212">
        <f>F27</f>
        <v>611000</v>
      </c>
      <c r="G17" s="214">
        <f>G27</f>
        <v>89500</v>
      </c>
      <c r="H17" s="214"/>
      <c r="I17" s="214">
        <f>I27</f>
        <v>513920.3</v>
      </c>
      <c r="J17" s="240">
        <f>G17+I17</f>
        <v>603420.30000000005</v>
      </c>
      <c r="K17" s="36"/>
    </row>
    <row r="18" spans="1:11">
      <c r="A18" s="222"/>
      <c r="B18" s="223"/>
      <c r="C18" s="224"/>
      <c r="D18" s="226"/>
      <c r="E18" s="226"/>
      <c r="F18" s="227"/>
      <c r="G18" s="228"/>
      <c r="H18" s="228"/>
      <c r="I18" s="239"/>
      <c r="J18" s="241"/>
      <c r="K18" s="36"/>
    </row>
    <row r="19" spans="1:11">
      <c r="A19" s="222"/>
      <c r="B19" s="223"/>
      <c r="C19" s="224"/>
      <c r="D19" s="226"/>
      <c r="E19" s="226"/>
      <c r="F19" s="227"/>
      <c r="G19" s="228"/>
      <c r="H19" s="228"/>
      <c r="I19" s="239"/>
      <c r="J19" s="241"/>
      <c r="K19" s="36"/>
    </row>
    <row r="20" spans="1:11">
      <c r="A20" s="222"/>
      <c r="B20" s="223"/>
      <c r="C20" s="224"/>
      <c r="D20" s="226"/>
      <c r="E20" s="226"/>
      <c r="F20" s="227"/>
      <c r="G20" s="228"/>
      <c r="H20" s="228"/>
      <c r="I20" s="239"/>
      <c r="J20" s="241"/>
      <c r="K20" s="36"/>
    </row>
    <row r="21" spans="1:11">
      <c r="A21" s="222"/>
      <c r="B21" s="223"/>
      <c r="C21" s="224"/>
      <c r="D21" s="226"/>
      <c r="E21" s="226"/>
      <c r="F21" s="227"/>
      <c r="G21" s="228"/>
      <c r="H21" s="228"/>
      <c r="I21" s="239"/>
      <c r="J21" s="241"/>
      <c r="K21" s="36"/>
    </row>
    <row r="22" spans="1:11">
      <c r="A22" s="222"/>
      <c r="B22" s="223"/>
      <c r="C22" s="224"/>
      <c r="D22" s="226"/>
      <c r="E22" s="226"/>
      <c r="F22" s="227"/>
      <c r="G22" s="228"/>
      <c r="H22" s="228"/>
      <c r="I22" s="239"/>
      <c r="J22" s="241"/>
      <c r="K22" s="36"/>
    </row>
    <row r="23" spans="1:11">
      <c r="A23" s="222"/>
      <c r="B23" s="223"/>
      <c r="C23" s="224"/>
      <c r="D23" s="226"/>
      <c r="E23" s="226"/>
      <c r="F23" s="227"/>
      <c r="G23" s="228"/>
      <c r="H23" s="228"/>
      <c r="I23" s="239"/>
      <c r="J23" s="241"/>
      <c r="K23" s="36"/>
    </row>
    <row r="24" spans="1:11">
      <c r="A24" s="222"/>
      <c r="B24" s="225"/>
      <c r="C24" s="224"/>
      <c r="D24" s="226"/>
      <c r="E24" s="226"/>
      <c r="F24" s="227"/>
      <c r="G24" s="228"/>
      <c r="H24" s="228"/>
      <c r="I24" s="239"/>
      <c r="J24" s="241"/>
      <c r="K24" s="36"/>
    </row>
    <row r="25" spans="1:11">
      <c r="A25" s="209"/>
      <c r="B25" s="210"/>
      <c r="C25" s="211"/>
      <c r="D25" s="226"/>
      <c r="E25" s="226"/>
      <c r="F25" s="213"/>
      <c r="G25" s="215"/>
      <c r="H25" s="215"/>
      <c r="I25" s="184"/>
      <c r="J25" s="241"/>
      <c r="K25" s="36"/>
    </row>
    <row r="26" spans="1:11">
      <c r="A26" s="203" t="s">
        <v>41</v>
      </c>
      <c r="B26" s="204"/>
      <c r="C26" s="205"/>
      <c r="D26" s="188" t="s">
        <v>106</v>
      </c>
      <c r="E26" s="188"/>
      <c r="F26" s="10"/>
      <c r="G26" s="10"/>
      <c r="H26" s="13"/>
      <c r="I26" s="12"/>
      <c r="J26" s="13"/>
      <c r="K26" s="7"/>
    </row>
    <row r="27" spans="1:11">
      <c r="A27" s="203" t="s">
        <v>113</v>
      </c>
      <c r="B27" s="204"/>
      <c r="C27" s="205"/>
      <c r="D27" s="188" t="s">
        <v>106</v>
      </c>
      <c r="E27" s="188"/>
      <c r="F27" s="10">
        <f>F30+F33</f>
        <v>611000</v>
      </c>
      <c r="G27" s="10">
        <f>G30+G33</f>
        <v>89500</v>
      </c>
      <c r="H27" s="11"/>
      <c r="I27" s="10">
        <f>I30</f>
        <v>513920.3</v>
      </c>
      <c r="J27" s="11">
        <f>J17</f>
        <v>603420.30000000005</v>
      </c>
      <c r="K27" s="7"/>
    </row>
    <row r="28" spans="1:11">
      <c r="A28" s="203" t="s">
        <v>114</v>
      </c>
      <c r="B28" s="204"/>
      <c r="C28" s="205"/>
      <c r="D28" s="188" t="s">
        <v>106</v>
      </c>
      <c r="E28" s="188"/>
      <c r="F28" s="10"/>
      <c r="G28" s="10"/>
      <c r="H28" s="13"/>
      <c r="I28" s="12"/>
      <c r="J28" s="13"/>
      <c r="K28" s="7"/>
    </row>
    <row r="29" spans="1:11">
      <c r="A29" s="203" t="s">
        <v>115</v>
      </c>
      <c r="B29" s="204"/>
      <c r="C29" s="205"/>
      <c r="D29" s="202"/>
      <c r="E29" s="202"/>
      <c r="F29" s="10"/>
      <c r="G29" s="10"/>
      <c r="H29" s="13"/>
      <c r="I29" s="12"/>
      <c r="J29" s="13"/>
      <c r="K29" s="7"/>
    </row>
    <row r="30" spans="1:11">
      <c r="A30" s="206" t="s">
        <v>116</v>
      </c>
      <c r="B30" s="207"/>
      <c r="C30" s="208"/>
      <c r="D30" s="188" t="s">
        <v>106</v>
      </c>
      <c r="E30" s="188"/>
      <c r="F30" s="214">
        <v>541000</v>
      </c>
      <c r="G30" s="214">
        <v>19500</v>
      </c>
      <c r="H30" s="183"/>
      <c r="I30" s="214">
        <v>513920.3</v>
      </c>
      <c r="J30" s="242">
        <f>G30+I30</f>
        <v>533420.30000000005</v>
      </c>
      <c r="K30" s="36"/>
    </row>
    <row r="31" spans="1:11">
      <c r="A31" s="209"/>
      <c r="B31" s="210"/>
      <c r="C31" s="211"/>
      <c r="D31" s="188"/>
      <c r="E31" s="188"/>
      <c r="F31" s="215"/>
      <c r="G31" s="215"/>
      <c r="H31" s="184"/>
      <c r="I31" s="215"/>
      <c r="J31" s="242"/>
      <c r="K31" s="36"/>
    </row>
    <row r="32" spans="1:11">
      <c r="A32" s="203" t="s">
        <v>41</v>
      </c>
      <c r="B32" s="204"/>
      <c r="C32" s="205"/>
      <c r="D32" s="188" t="s">
        <v>106</v>
      </c>
      <c r="E32" s="188"/>
      <c r="F32" s="10">
        <v>0</v>
      </c>
      <c r="G32" s="10"/>
      <c r="H32" s="13"/>
      <c r="I32" s="10"/>
      <c r="J32" s="11"/>
      <c r="K32" s="7"/>
    </row>
    <row r="33" spans="1:11">
      <c r="A33" s="203" t="s">
        <v>178</v>
      </c>
      <c r="B33" s="204"/>
      <c r="C33" s="205"/>
      <c r="D33" s="202"/>
      <c r="E33" s="202"/>
      <c r="F33" s="10">
        <v>70000</v>
      </c>
      <c r="G33" s="10">
        <v>70000</v>
      </c>
      <c r="H33" s="13"/>
      <c r="I33" s="10">
        <v>0</v>
      </c>
      <c r="J33" s="11">
        <f>G33</f>
        <v>70000</v>
      </c>
      <c r="K33" s="7"/>
    </row>
    <row r="34" spans="1:11">
      <c r="A34" s="206" t="s">
        <v>117</v>
      </c>
      <c r="B34" s="207"/>
      <c r="C34" s="208"/>
      <c r="D34" s="188" t="s">
        <v>106</v>
      </c>
      <c r="E34" s="188"/>
      <c r="F34" s="183">
        <v>0</v>
      </c>
      <c r="G34" s="214">
        <v>0</v>
      </c>
      <c r="H34" s="230"/>
      <c r="I34" s="183">
        <v>0</v>
      </c>
      <c r="J34" s="240">
        <f>J11+F9-J36</f>
        <v>4020.3400000017136</v>
      </c>
      <c r="K34" s="36"/>
    </row>
    <row r="35" spans="1:11">
      <c r="A35" s="209"/>
      <c r="B35" s="210"/>
      <c r="C35" s="211"/>
      <c r="D35" s="188"/>
      <c r="E35" s="188"/>
      <c r="F35" s="184"/>
      <c r="G35" s="215"/>
      <c r="H35" s="231"/>
      <c r="I35" s="184"/>
      <c r="J35" s="241"/>
      <c r="K35" s="36"/>
    </row>
    <row r="36" spans="1:11">
      <c r="A36" s="185" t="s">
        <v>118</v>
      </c>
      <c r="B36" s="204"/>
      <c r="C36" s="205"/>
      <c r="D36" s="229">
        <v>900</v>
      </c>
      <c r="E36" s="229"/>
      <c r="F36" s="14">
        <f>F38+F39+F40</f>
        <v>10501948.670000002</v>
      </c>
      <c r="G36" s="14">
        <f>G38+G39+G40</f>
        <v>9372360.5999999996</v>
      </c>
      <c r="H36" s="15"/>
      <c r="I36" s="14">
        <f>I38+I39</f>
        <v>972162.98</v>
      </c>
      <c r="J36" s="15">
        <f>J38+J39+J40</f>
        <v>10344523.58</v>
      </c>
      <c r="K36" s="7"/>
    </row>
    <row r="37" spans="1:11">
      <c r="A37" s="203" t="s">
        <v>41</v>
      </c>
      <c r="B37" s="204"/>
      <c r="C37" s="205"/>
      <c r="D37" s="183"/>
      <c r="E37" s="183"/>
      <c r="F37" s="12"/>
      <c r="G37" s="12"/>
      <c r="H37" s="13"/>
      <c r="I37" s="12"/>
      <c r="J37" s="13"/>
      <c r="K37" s="7"/>
    </row>
    <row r="38" spans="1:11">
      <c r="A38" s="203" t="s">
        <v>119</v>
      </c>
      <c r="B38" s="204"/>
      <c r="C38" s="204"/>
      <c r="D38" s="188" t="s">
        <v>106</v>
      </c>
      <c r="E38" s="188"/>
      <c r="F38" s="32">
        <f>F46+F65+F96+F101</f>
        <v>9665948.6700000018</v>
      </c>
      <c r="G38" s="32">
        <f>G46+G65+G96+G101</f>
        <v>9049297.75</v>
      </c>
      <c r="H38" s="17"/>
      <c r="I38" s="32">
        <f>I46+I65+I96+I101</f>
        <v>612630.57999999996</v>
      </c>
      <c r="J38" s="11">
        <f>J46+J65+J96+J101</f>
        <v>9661928.3300000001</v>
      </c>
      <c r="K38" s="7"/>
    </row>
    <row r="39" spans="1:11">
      <c r="A39" s="203" t="s">
        <v>120</v>
      </c>
      <c r="B39" s="204"/>
      <c r="C39" s="204"/>
      <c r="D39" s="188" t="s">
        <v>106</v>
      </c>
      <c r="E39" s="188"/>
      <c r="F39" s="32">
        <f>F47+F66+F97+F102</f>
        <v>611000</v>
      </c>
      <c r="G39" s="32">
        <f>G47+G66+G102</f>
        <v>243887.9</v>
      </c>
      <c r="H39" s="17"/>
      <c r="I39" s="32">
        <f>I47+I66+I102</f>
        <v>359532.4</v>
      </c>
      <c r="J39" s="11">
        <f>G39+I39</f>
        <v>603420.30000000005</v>
      </c>
      <c r="K39" s="7"/>
    </row>
    <row r="40" spans="1:11">
      <c r="A40" s="203" t="s">
        <v>121</v>
      </c>
      <c r="B40" s="204"/>
      <c r="C40" s="204"/>
      <c r="D40" s="188" t="s">
        <v>106</v>
      </c>
      <c r="E40" s="188"/>
      <c r="F40" s="32">
        <v>225000</v>
      </c>
      <c r="G40" s="16">
        <f>G48</f>
        <v>79174.95</v>
      </c>
      <c r="H40" s="17"/>
      <c r="I40" s="16"/>
      <c r="J40" s="11">
        <f>J48</f>
        <v>79174.95</v>
      </c>
      <c r="K40" s="56" t="s">
        <v>181</v>
      </c>
    </row>
    <row r="41" spans="1:11">
      <c r="A41" s="203"/>
      <c r="B41" s="204"/>
      <c r="C41" s="204"/>
      <c r="D41" s="188" t="s">
        <v>106</v>
      </c>
      <c r="E41" s="188"/>
      <c r="F41" s="33"/>
      <c r="G41" s="18"/>
      <c r="H41" s="17"/>
      <c r="I41" s="18"/>
      <c r="J41" s="13"/>
      <c r="K41" s="7"/>
    </row>
    <row r="42" spans="1:11">
      <c r="A42" s="206" t="s">
        <v>122</v>
      </c>
      <c r="B42" s="207"/>
      <c r="C42" s="208"/>
      <c r="D42" s="232">
        <v>210</v>
      </c>
      <c r="E42" s="232"/>
      <c r="F42" s="212">
        <f>SUM(F46+F47)</f>
        <v>9075031.620000001</v>
      </c>
      <c r="G42" s="212">
        <f>SUM(G46+G47)</f>
        <v>8470300.7599999998</v>
      </c>
      <c r="H42" s="212"/>
      <c r="I42" s="212">
        <f>SUM(I46+I47)</f>
        <v>601540.77999999991</v>
      </c>
      <c r="J42" s="240">
        <f>J46+J47+J48</f>
        <v>9151016.4899999984</v>
      </c>
      <c r="K42" s="36"/>
    </row>
    <row r="43" spans="1:11">
      <c r="A43" s="209"/>
      <c r="B43" s="210"/>
      <c r="C43" s="211"/>
      <c r="D43" s="188"/>
      <c r="E43" s="188"/>
      <c r="F43" s="213"/>
      <c r="G43" s="213"/>
      <c r="H43" s="213"/>
      <c r="I43" s="213"/>
      <c r="J43" s="240"/>
      <c r="K43" s="36"/>
    </row>
    <row r="44" spans="1:11">
      <c r="A44" s="203" t="s">
        <v>39</v>
      </c>
      <c r="B44" s="204"/>
      <c r="C44" s="205"/>
      <c r="D44" s="188" t="s">
        <v>106</v>
      </c>
      <c r="E44" s="188"/>
      <c r="F44" s="12"/>
      <c r="G44" s="12"/>
      <c r="H44" s="13"/>
      <c r="I44" s="12"/>
      <c r="J44" s="13"/>
      <c r="K44" s="7"/>
    </row>
    <row r="45" spans="1:11">
      <c r="A45" s="203" t="s">
        <v>39</v>
      </c>
      <c r="B45" s="204"/>
      <c r="C45" s="204"/>
      <c r="D45" s="188" t="s">
        <v>106</v>
      </c>
      <c r="E45" s="188"/>
      <c r="F45" s="34"/>
      <c r="G45" s="12"/>
      <c r="H45" s="13"/>
      <c r="I45" s="12"/>
      <c r="J45" s="13"/>
      <c r="K45" s="7"/>
    </row>
    <row r="46" spans="1:11">
      <c r="A46" s="185" t="s">
        <v>119</v>
      </c>
      <c r="B46" s="186"/>
      <c r="C46" s="186"/>
      <c r="D46" s="188" t="s">
        <v>106</v>
      </c>
      <c r="E46" s="188"/>
      <c r="F46" s="35">
        <f>F51+F56+F61</f>
        <v>9028031.620000001</v>
      </c>
      <c r="G46" s="35">
        <f>G51+G56+G61</f>
        <v>8462823.2599999998</v>
      </c>
      <c r="H46" s="13"/>
      <c r="I46" s="35">
        <f>I51+I56+I61</f>
        <v>564606.57999999996</v>
      </c>
      <c r="J46" s="11">
        <f>G46+I46</f>
        <v>9027429.8399999999</v>
      </c>
      <c r="K46" s="7"/>
    </row>
    <row r="47" spans="1:11">
      <c r="A47" s="185" t="s">
        <v>120</v>
      </c>
      <c r="B47" s="186"/>
      <c r="C47" s="186"/>
      <c r="D47" s="188" t="s">
        <v>106</v>
      </c>
      <c r="E47" s="188"/>
      <c r="F47" s="35">
        <f>F52+F57+F62</f>
        <v>47000</v>
      </c>
      <c r="G47" s="35">
        <f>G52+G57+G62</f>
        <v>7477.5</v>
      </c>
      <c r="H47" s="13"/>
      <c r="I47" s="35">
        <f>I52+I57+I62</f>
        <v>36934.199999999997</v>
      </c>
      <c r="J47" s="11">
        <f t="shared" ref="J47" si="0">G47+I47</f>
        <v>44411.7</v>
      </c>
      <c r="K47" s="7"/>
    </row>
    <row r="48" spans="1:11">
      <c r="A48" s="203" t="s">
        <v>121</v>
      </c>
      <c r="B48" s="204"/>
      <c r="C48" s="204"/>
      <c r="D48" s="188" t="s">
        <v>106</v>
      </c>
      <c r="E48" s="188"/>
      <c r="F48" s="34">
        <v>225000</v>
      </c>
      <c r="G48" s="55">
        <f>G53</f>
        <v>79174.95</v>
      </c>
      <c r="H48" s="13"/>
      <c r="I48" s="12">
        <v>0</v>
      </c>
      <c r="J48" s="11">
        <f>J53</f>
        <v>79174.95</v>
      </c>
      <c r="K48" s="56" t="s">
        <v>181</v>
      </c>
    </row>
    <row r="49" spans="1:11">
      <c r="A49" s="203" t="s">
        <v>123</v>
      </c>
      <c r="B49" s="204"/>
      <c r="C49" s="205"/>
      <c r="D49" s="233">
        <v>211</v>
      </c>
      <c r="E49" s="233"/>
      <c r="F49" s="14">
        <f>SUM(F51+F52)</f>
        <v>6884956.46</v>
      </c>
      <c r="G49" s="14">
        <f>SUM(G51+G52)</f>
        <v>6313632.6699999999</v>
      </c>
      <c r="H49" s="11"/>
      <c r="I49" s="14">
        <f>SUM(I51+I52)</f>
        <v>568405.48</v>
      </c>
      <c r="J49" s="15">
        <f>J51+J52</f>
        <v>6882038.1500000004</v>
      </c>
      <c r="K49" s="7"/>
    </row>
    <row r="50" spans="1:11">
      <c r="A50" s="203" t="s">
        <v>39</v>
      </c>
      <c r="B50" s="204"/>
      <c r="C50" s="205"/>
      <c r="D50" s="188" t="s">
        <v>106</v>
      </c>
      <c r="E50" s="188"/>
      <c r="F50" s="10"/>
      <c r="G50" s="10"/>
      <c r="H50" s="11"/>
      <c r="I50" s="10"/>
      <c r="J50" s="11">
        <f t="shared" ref="J50:J110" si="1">G50+I50</f>
        <v>0</v>
      </c>
      <c r="K50" s="7"/>
    </row>
    <row r="51" spans="1:11">
      <c r="A51" s="185" t="s">
        <v>119</v>
      </c>
      <c r="B51" s="186"/>
      <c r="C51" s="187"/>
      <c r="D51" s="188" t="s">
        <v>106</v>
      </c>
      <c r="E51" s="188"/>
      <c r="F51" s="10">
        <v>6869956.46</v>
      </c>
      <c r="G51" s="10">
        <v>6307132.6699999999</v>
      </c>
      <c r="H51" s="11"/>
      <c r="I51" s="10">
        <v>562405.48</v>
      </c>
      <c r="J51" s="11">
        <f>G51+I51</f>
        <v>6869538.1500000004</v>
      </c>
      <c r="K51" s="7"/>
    </row>
    <row r="52" spans="1:11">
      <c r="A52" s="185" t="s">
        <v>120</v>
      </c>
      <c r="B52" s="186"/>
      <c r="C52" s="187"/>
      <c r="D52" s="188" t="s">
        <v>106</v>
      </c>
      <c r="E52" s="188"/>
      <c r="F52" s="10">
        <v>15000</v>
      </c>
      <c r="G52" s="10">
        <v>6500</v>
      </c>
      <c r="H52" s="11"/>
      <c r="I52" s="10">
        <v>6000</v>
      </c>
      <c r="J52" s="11">
        <f>G52+I52</f>
        <v>12500</v>
      </c>
      <c r="K52" s="7"/>
    </row>
    <row r="53" spans="1:11">
      <c r="A53" s="203" t="s">
        <v>124</v>
      </c>
      <c r="B53" s="204"/>
      <c r="C53" s="205"/>
      <c r="D53" s="188">
        <v>212</v>
      </c>
      <c r="E53" s="188"/>
      <c r="F53" s="55">
        <v>79174.95</v>
      </c>
      <c r="G53" s="55">
        <v>79174.95</v>
      </c>
      <c r="H53" s="13"/>
      <c r="I53" s="19"/>
      <c r="J53" s="11">
        <f t="shared" si="1"/>
        <v>79174.95</v>
      </c>
      <c r="K53" s="7"/>
    </row>
    <row r="54" spans="1:11">
      <c r="A54" s="203" t="s">
        <v>125</v>
      </c>
      <c r="B54" s="204"/>
      <c r="C54" s="205"/>
      <c r="D54" s="229">
        <v>212</v>
      </c>
      <c r="E54" s="229"/>
      <c r="F54" s="14">
        <f>SUM(F56+F57)</f>
        <v>91834.7</v>
      </c>
      <c r="G54" s="14">
        <f>SUM(G56+G57)</f>
        <v>60812.2</v>
      </c>
      <c r="H54" s="11"/>
      <c r="I54" s="14">
        <f>SUM(I56+I57)</f>
        <v>30934.2</v>
      </c>
      <c r="J54" s="15">
        <f t="shared" si="1"/>
        <v>91746.4</v>
      </c>
      <c r="K54" s="7"/>
    </row>
    <row r="55" spans="1:11">
      <c r="A55" s="203" t="s">
        <v>39</v>
      </c>
      <c r="B55" s="204"/>
      <c r="C55" s="205"/>
      <c r="D55" s="188" t="s">
        <v>106</v>
      </c>
      <c r="E55" s="188"/>
      <c r="F55" s="16"/>
      <c r="G55" s="16"/>
      <c r="H55" s="20"/>
      <c r="I55" s="16"/>
      <c r="J55" s="11">
        <f t="shared" si="1"/>
        <v>0</v>
      </c>
      <c r="K55" s="7"/>
    </row>
    <row r="56" spans="1:11">
      <c r="A56" s="185" t="s">
        <v>119</v>
      </c>
      <c r="B56" s="186"/>
      <c r="C56" s="187"/>
      <c r="D56" s="188" t="s">
        <v>106</v>
      </c>
      <c r="E56" s="188"/>
      <c r="F56" s="16">
        <v>59834.7</v>
      </c>
      <c r="G56" s="16">
        <v>59834.7</v>
      </c>
      <c r="H56" s="20"/>
      <c r="I56" s="16">
        <v>0</v>
      </c>
      <c r="J56" s="11">
        <f t="shared" si="1"/>
        <v>59834.7</v>
      </c>
      <c r="K56" s="7"/>
    </row>
    <row r="57" spans="1:11">
      <c r="A57" s="185" t="s">
        <v>120</v>
      </c>
      <c r="B57" s="186"/>
      <c r="C57" s="187"/>
      <c r="D57" s="188" t="s">
        <v>106</v>
      </c>
      <c r="E57" s="188"/>
      <c r="F57" s="16">
        <v>32000</v>
      </c>
      <c r="G57" s="16">
        <v>977.5</v>
      </c>
      <c r="H57" s="20"/>
      <c r="I57" s="16">
        <v>30934.2</v>
      </c>
      <c r="J57" s="11">
        <f t="shared" si="1"/>
        <v>31911.7</v>
      </c>
      <c r="K57" s="7"/>
    </row>
    <row r="58" spans="1:11">
      <c r="A58" s="206" t="s">
        <v>126</v>
      </c>
      <c r="B58" s="207"/>
      <c r="C58" s="208"/>
      <c r="D58" s="229">
        <v>213</v>
      </c>
      <c r="E58" s="229"/>
      <c r="F58" s="212">
        <f>F61+F62</f>
        <v>2098240.46</v>
      </c>
      <c r="G58" s="212">
        <f>G61+G62</f>
        <v>2095855.89</v>
      </c>
      <c r="H58" s="183"/>
      <c r="I58" s="212">
        <f>SUM(I61)</f>
        <v>2201.1</v>
      </c>
      <c r="J58" s="212">
        <f>G58</f>
        <v>2095855.89</v>
      </c>
      <c r="K58" s="36"/>
    </row>
    <row r="59" spans="1:11">
      <c r="A59" s="209"/>
      <c r="B59" s="210"/>
      <c r="C59" s="211"/>
      <c r="D59" s="229"/>
      <c r="E59" s="229"/>
      <c r="F59" s="213"/>
      <c r="G59" s="213"/>
      <c r="H59" s="184"/>
      <c r="I59" s="213"/>
      <c r="J59" s="235"/>
      <c r="K59" s="36"/>
    </row>
    <row r="60" spans="1:11">
      <c r="A60" s="203" t="s">
        <v>39</v>
      </c>
      <c r="B60" s="204"/>
      <c r="C60" s="205"/>
      <c r="D60" s="188" t="s">
        <v>106</v>
      </c>
      <c r="E60" s="188"/>
      <c r="F60" s="21"/>
      <c r="G60" s="21"/>
      <c r="H60" s="22"/>
      <c r="I60" s="21"/>
      <c r="J60" s="11">
        <f t="shared" si="1"/>
        <v>0</v>
      </c>
      <c r="K60" s="7"/>
    </row>
    <row r="61" spans="1:11">
      <c r="A61" s="185" t="s">
        <v>119</v>
      </c>
      <c r="B61" s="186"/>
      <c r="C61" s="187"/>
      <c r="D61" s="188" t="s">
        <v>106</v>
      </c>
      <c r="E61" s="188"/>
      <c r="F61" s="21">
        <v>2098240.46</v>
      </c>
      <c r="G61" s="21">
        <v>2095855.89</v>
      </c>
      <c r="H61" s="22"/>
      <c r="I61" s="21">
        <v>2201.1</v>
      </c>
      <c r="J61" s="11">
        <f>G61+I61</f>
        <v>2098056.9899999998</v>
      </c>
      <c r="K61" s="7"/>
    </row>
    <row r="62" spans="1:11">
      <c r="A62" s="185" t="s">
        <v>120</v>
      </c>
      <c r="B62" s="186"/>
      <c r="C62" s="187"/>
      <c r="D62" s="188" t="s">
        <v>106</v>
      </c>
      <c r="E62" s="188"/>
      <c r="F62" s="21">
        <v>0</v>
      </c>
      <c r="G62" s="21">
        <f>F62</f>
        <v>0</v>
      </c>
      <c r="H62" s="22"/>
      <c r="I62" s="21">
        <f>H62</f>
        <v>0</v>
      </c>
      <c r="J62" s="11">
        <f t="shared" si="1"/>
        <v>0</v>
      </c>
      <c r="K62" s="7"/>
    </row>
    <row r="63" spans="1:11">
      <c r="A63" s="203" t="s">
        <v>127</v>
      </c>
      <c r="B63" s="204"/>
      <c r="C63" s="205"/>
      <c r="D63" s="188">
        <v>220</v>
      </c>
      <c r="E63" s="188"/>
      <c r="F63" s="14">
        <f>SUM(F65+F66)</f>
        <v>646200.31000000006</v>
      </c>
      <c r="G63" s="14">
        <f>SUM(G65+G66)</f>
        <v>436979.59</v>
      </c>
      <c r="H63" s="15"/>
      <c r="I63" s="14">
        <f>SUM(I65+I66)</f>
        <v>252150.86</v>
      </c>
      <c r="J63" s="15">
        <f t="shared" si="1"/>
        <v>689130.45</v>
      </c>
      <c r="K63" s="7"/>
    </row>
    <row r="64" spans="1:11">
      <c r="A64" s="203" t="s">
        <v>39</v>
      </c>
      <c r="B64" s="204"/>
      <c r="C64" s="205"/>
      <c r="D64" s="188" t="s">
        <v>106</v>
      </c>
      <c r="E64" s="188"/>
      <c r="F64" s="14"/>
      <c r="G64" s="14"/>
      <c r="H64" s="15"/>
      <c r="I64" s="14"/>
      <c r="J64" s="11">
        <f t="shared" si="1"/>
        <v>0</v>
      </c>
      <c r="K64" s="7"/>
    </row>
    <row r="65" spans="1:11">
      <c r="A65" s="185" t="s">
        <v>119</v>
      </c>
      <c r="B65" s="186"/>
      <c r="C65" s="187"/>
      <c r="D65" s="188" t="s">
        <v>106</v>
      </c>
      <c r="E65" s="188"/>
      <c r="F65" s="14">
        <f>F70+F78+F84+F89</f>
        <v>361850.31</v>
      </c>
      <c r="G65" s="14">
        <f>G70+G78+G84+G89</f>
        <v>312487.66000000003</v>
      </c>
      <c r="H65" s="15"/>
      <c r="I65" s="14">
        <f>I70+I74+I78+I84+I89+I96</f>
        <v>48024</v>
      </c>
      <c r="J65" s="11">
        <f t="shared" si="1"/>
        <v>360511.66000000003</v>
      </c>
      <c r="K65" s="7"/>
    </row>
    <row r="66" spans="1:11">
      <c r="A66" s="185" t="s">
        <v>120</v>
      </c>
      <c r="B66" s="186"/>
      <c r="C66" s="187"/>
      <c r="D66" s="188" t="s">
        <v>106</v>
      </c>
      <c r="E66" s="188"/>
      <c r="F66" s="14">
        <f>F71+F75+F85+F90</f>
        <v>284350</v>
      </c>
      <c r="G66" s="14">
        <f>G71+G75+G85+G90+G97</f>
        <v>124491.93</v>
      </c>
      <c r="H66" s="15"/>
      <c r="I66" s="14">
        <f>I71+I75+I85+I90+I97</f>
        <v>204126.86</v>
      </c>
      <c r="J66" s="15">
        <f t="shared" si="1"/>
        <v>328618.78999999998</v>
      </c>
      <c r="K66" s="7"/>
    </row>
    <row r="67" spans="1:11">
      <c r="A67" s="203" t="s">
        <v>121</v>
      </c>
      <c r="B67" s="204"/>
      <c r="C67" s="205"/>
      <c r="D67" s="188" t="s">
        <v>106</v>
      </c>
      <c r="E67" s="188"/>
      <c r="F67" s="14"/>
      <c r="G67" s="14"/>
      <c r="H67" s="15"/>
      <c r="I67" s="14"/>
      <c r="J67" s="11">
        <f t="shared" si="1"/>
        <v>0</v>
      </c>
      <c r="K67" s="7"/>
    </row>
    <row r="68" spans="1:11">
      <c r="A68" s="203" t="s">
        <v>128</v>
      </c>
      <c r="B68" s="204"/>
      <c r="C68" s="205"/>
      <c r="D68" s="229">
        <v>221</v>
      </c>
      <c r="E68" s="229"/>
      <c r="F68" s="10">
        <f>F70+F71</f>
        <v>14000</v>
      </c>
      <c r="G68" s="10">
        <f>F68</f>
        <v>14000</v>
      </c>
      <c r="H68" s="11"/>
      <c r="I68" s="10">
        <f>H68</f>
        <v>0</v>
      </c>
      <c r="J68" s="11">
        <f>J70+J71</f>
        <v>12338.81</v>
      </c>
      <c r="K68" s="7"/>
    </row>
    <row r="69" spans="1:11">
      <c r="A69" s="203" t="s">
        <v>39</v>
      </c>
      <c r="B69" s="204"/>
      <c r="C69" s="205"/>
      <c r="D69" s="188" t="s">
        <v>106</v>
      </c>
      <c r="E69" s="188"/>
      <c r="F69" s="10"/>
      <c r="G69" s="10"/>
      <c r="H69" s="11"/>
      <c r="I69" s="10"/>
      <c r="J69" s="11">
        <f t="shared" si="1"/>
        <v>0</v>
      </c>
      <c r="K69" s="7"/>
    </row>
    <row r="70" spans="1:11">
      <c r="A70" s="185" t="s">
        <v>119</v>
      </c>
      <c r="B70" s="186"/>
      <c r="C70" s="187"/>
      <c r="D70" s="188" t="s">
        <v>106</v>
      </c>
      <c r="E70" s="188"/>
      <c r="F70" s="10">
        <v>0</v>
      </c>
      <c r="G70" s="10">
        <f>F70</f>
        <v>0</v>
      </c>
      <c r="H70" s="11"/>
      <c r="I70" s="10">
        <f>H70</f>
        <v>0</v>
      </c>
      <c r="J70" s="11">
        <f t="shared" si="1"/>
        <v>0</v>
      </c>
      <c r="K70" s="7"/>
    </row>
    <row r="71" spans="1:11">
      <c r="A71" s="185" t="s">
        <v>120</v>
      </c>
      <c r="B71" s="186"/>
      <c r="C71" s="187"/>
      <c r="D71" s="188" t="s">
        <v>106</v>
      </c>
      <c r="E71" s="188"/>
      <c r="F71" s="10">
        <v>14000</v>
      </c>
      <c r="G71" s="10">
        <v>11508.99</v>
      </c>
      <c r="H71" s="11"/>
      <c r="I71" s="10">
        <v>829.82</v>
      </c>
      <c r="J71" s="11">
        <f t="shared" si="1"/>
        <v>12338.81</v>
      </c>
      <c r="K71" s="7"/>
    </row>
    <row r="72" spans="1:11">
      <c r="A72" s="203" t="s">
        <v>129</v>
      </c>
      <c r="B72" s="204"/>
      <c r="C72" s="205"/>
      <c r="D72" s="229">
        <v>222</v>
      </c>
      <c r="E72" s="229"/>
      <c r="F72" s="14">
        <f>SUM(F75+F74)</f>
        <v>33255</v>
      </c>
      <c r="G72" s="14">
        <f>SUM(G75+G74)</f>
        <v>5720</v>
      </c>
      <c r="H72" s="11"/>
      <c r="I72" s="14">
        <f>SUM(I75+I74)</f>
        <v>26995</v>
      </c>
      <c r="J72" s="15">
        <f t="shared" si="1"/>
        <v>32715</v>
      </c>
      <c r="K72" s="7"/>
    </row>
    <row r="73" spans="1:11">
      <c r="A73" s="203" t="s">
        <v>39</v>
      </c>
      <c r="B73" s="204"/>
      <c r="C73" s="205"/>
      <c r="D73" s="188" t="s">
        <v>106</v>
      </c>
      <c r="E73" s="188"/>
      <c r="F73" s="12"/>
      <c r="G73" s="12"/>
      <c r="H73" s="11"/>
      <c r="I73" s="12"/>
      <c r="J73" s="11">
        <f t="shared" si="1"/>
        <v>0</v>
      </c>
      <c r="K73" s="7"/>
    </row>
    <row r="74" spans="1:11">
      <c r="A74" s="203" t="s">
        <v>119</v>
      </c>
      <c r="B74" s="204"/>
      <c r="C74" s="205"/>
      <c r="D74" s="188" t="s">
        <v>106</v>
      </c>
      <c r="E74" s="188"/>
      <c r="F74" s="12"/>
      <c r="G74" s="12"/>
      <c r="H74" s="11"/>
      <c r="I74" s="12"/>
      <c r="J74" s="11">
        <f t="shared" si="1"/>
        <v>0</v>
      </c>
      <c r="K74" s="7"/>
    </row>
    <row r="75" spans="1:11">
      <c r="A75" s="203" t="s">
        <v>120</v>
      </c>
      <c r="B75" s="204"/>
      <c r="C75" s="205"/>
      <c r="D75" s="188" t="s">
        <v>106</v>
      </c>
      <c r="E75" s="188"/>
      <c r="F75" s="10">
        <v>33255</v>
      </c>
      <c r="G75" s="10">
        <v>5720</v>
      </c>
      <c r="H75" s="11"/>
      <c r="I75" s="10">
        <v>26995</v>
      </c>
      <c r="J75" s="11">
        <f t="shared" si="1"/>
        <v>32715</v>
      </c>
      <c r="K75" s="7"/>
    </row>
    <row r="76" spans="1:11">
      <c r="A76" s="203" t="s">
        <v>130</v>
      </c>
      <c r="B76" s="204"/>
      <c r="C76" s="205"/>
      <c r="D76" s="229">
        <v>223</v>
      </c>
      <c r="E76" s="229"/>
      <c r="F76" s="14">
        <f>SUM(F78)</f>
        <v>196500</v>
      </c>
      <c r="G76" s="14">
        <f>SUM(G78)</f>
        <v>196500</v>
      </c>
      <c r="H76" s="13"/>
      <c r="I76" s="14">
        <f>SUM(I78)</f>
        <v>0</v>
      </c>
      <c r="J76" s="15">
        <f t="shared" si="1"/>
        <v>196500</v>
      </c>
      <c r="K76" s="7"/>
    </row>
    <row r="77" spans="1:11">
      <c r="A77" s="203" t="s">
        <v>39</v>
      </c>
      <c r="B77" s="204"/>
      <c r="C77" s="205"/>
      <c r="D77" s="188" t="s">
        <v>106</v>
      </c>
      <c r="E77" s="188"/>
      <c r="F77" s="16"/>
      <c r="G77" s="16"/>
      <c r="H77" s="17"/>
      <c r="I77" s="16"/>
      <c r="J77" s="11">
        <f t="shared" si="1"/>
        <v>0</v>
      </c>
      <c r="K77" s="7"/>
    </row>
    <row r="78" spans="1:11">
      <c r="A78" s="185" t="s">
        <v>119</v>
      </c>
      <c r="B78" s="186"/>
      <c r="C78" s="187"/>
      <c r="D78" s="188" t="s">
        <v>106</v>
      </c>
      <c r="E78" s="188"/>
      <c r="F78" s="16">
        <v>196500</v>
      </c>
      <c r="G78" s="16">
        <f>F78</f>
        <v>196500</v>
      </c>
      <c r="H78" s="17"/>
      <c r="I78" s="16">
        <f>H78</f>
        <v>0</v>
      </c>
      <c r="J78" s="11">
        <f t="shared" si="1"/>
        <v>196500</v>
      </c>
      <c r="K78" s="7"/>
    </row>
    <row r="79" spans="1:11">
      <c r="A79" s="185" t="s">
        <v>120</v>
      </c>
      <c r="B79" s="186"/>
      <c r="C79" s="187"/>
      <c r="D79" s="188" t="s">
        <v>106</v>
      </c>
      <c r="E79" s="188"/>
      <c r="F79" s="16"/>
      <c r="G79" s="16"/>
      <c r="H79" s="17"/>
      <c r="I79" s="16"/>
      <c r="J79" s="11">
        <f t="shared" si="1"/>
        <v>0</v>
      </c>
      <c r="K79" s="7"/>
    </row>
    <row r="80" spans="1:11">
      <c r="A80" s="206" t="s">
        <v>131</v>
      </c>
      <c r="B80" s="207"/>
      <c r="C80" s="208"/>
      <c r="D80" s="188">
        <v>224</v>
      </c>
      <c r="E80" s="188"/>
      <c r="F80" s="183"/>
      <c r="G80" s="183"/>
      <c r="H80" s="183"/>
      <c r="I80" s="183"/>
      <c r="J80" s="11">
        <f t="shared" si="1"/>
        <v>0</v>
      </c>
      <c r="K80" s="36"/>
    </row>
    <row r="81" spans="1:11">
      <c r="A81" s="209"/>
      <c r="B81" s="210"/>
      <c r="C81" s="211"/>
      <c r="D81" s="188"/>
      <c r="E81" s="188"/>
      <c r="F81" s="184"/>
      <c r="G81" s="184"/>
      <c r="H81" s="184"/>
      <c r="I81" s="184"/>
      <c r="J81" s="11">
        <f t="shared" si="1"/>
        <v>0</v>
      </c>
      <c r="K81" s="36"/>
    </row>
    <row r="82" spans="1:11">
      <c r="A82" s="203" t="s">
        <v>132</v>
      </c>
      <c r="B82" s="204"/>
      <c r="C82" s="205"/>
      <c r="D82" s="229">
        <v>225</v>
      </c>
      <c r="E82" s="229"/>
      <c r="F82" s="23">
        <f>F84+F85</f>
        <v>142850</v>
      </c>
      <c r="G82" s="23">
        <f>SUM(G86+G85+G84)</f>
        <v>60067.32</v>
      </c>
      <c r="H82" s="11"/>
      <c r="I82" s="14">
        <f>SUM(I86+I85+I84)</f>
        <v>82775</v>
      </c>
      <c r="J82" s="15">
        <f>J84+J85</f>
        <v>142842.32</v>
      </c>
      <c r="K82" s="7"/>
    </row>
    <row r="83" spans="1:11">
      <c r="A83" s="203" t="s">
        <v>39</v>
      </c>
      <c r="B83" s="204"/>
      <c r="C83" s="205"/>
      <c r="D83" s="188" t="s">
        <v>106</v>
      </c>
      <c r="E83" s="188"/>
      <c r="F83" s="12"/>
      <c r="G83" s="12"/>
      <c r="H83" s="11"/>
      <c r="I83" s="10"/>
      <c r="J83" s="11">
        <f t="shared" si="1"/>
        <v>0</v>
      </c>
      <c r="K83" s="7"/>
    </row>
    <row r="84" spans="1:11">
      <c r="A84" s="203" t="s">
        <v>119</v>
      </c>
      <c r="B84" s="204"/>
      <c r="C84" s="205"/>
      <c r="D84" s="188" t="s">
        <v>106</v>
      </c>
      <c r="E84" s="188"/>
      <c r="F84" s="12">
        <v>0</v>
      </c>
      <c r="G84" s="12">
        <v>0</v>
      </c>
      <c r="H84" s="11"/>
      <c r="I84" s="10">
        <f>H84</f>
        <v>0</v>
      </c>
      <c r="J84" s="11">
        <f t="shared" si="1"/>
        <v>0</v>
      </c>
      <c r="K84" s="7"/>
    </row>
    <row r="85" spans="1:11">
      <c r="A85" s="203" t="s">
        <v>120</v>
      </c>
      <c r="B85" s="204"/>
      <c r="C85" s="205"/>
      <c r="D85" s="188" t="s">
        <v>106</v>
      </c>
      <c r="E85" s="188"/>
      <c r="F85" s="10">
        <v>142850</v>
      </c>
      <c r="G85" s="10">
        <v>60067.32</v>
      </c>
      <c r="H85" s="11"/>
      <c r="I85" s="10">
        <v>82775</v>
      </c>
      <c r="J85" s="11">
        <f t="shared" si="1"/>
        <v>142842.32</v>
      </c>
      <c r="K85" s="7"/>
    </row>
    <row r="86" spans="1:11">
      <c r="A86" s="203" t="s">
        <v>121</v>
      </c>
      <c r="B86" s="204"/>
      <c r="C86" s="205"/>
      <c r="D86" s="188" t="s">
        <v>106</v>
      </c>
      <c r="E86" s="188"/>
      <c r="F86" s="12"/>
      <c r="G86" s="12"/>
      <c r="H86" s="11"/>
      <c r="I86" s="10"/>
      <c r="J86" s="11">
        <f t="shared" si="1"/>
        <v>0</v>
      </c>
      <c r="K86" s="7"/>
    </row>
    <row r="87" spans="1:11">
      <c r="A87" s="203" t="s">
        <v>133</v>
      </c>
      <c r="B87" s="204"/>
      <c r="C87" s="205"/>
      <c r="D87" s="229">
        <v>226</v>
      </c>
      <c r="E87" s="229"/>
      <c r="F87" s="23">
        <f>SUM(F90+F89)</f>
        <v>259595.31</v>
      </c>
      <c r="G87" s="23">
        <f>SUM(G90+G89)</f>
        <v>154797.1</v>
      </c>
      <c r="H87" s="11"/>
      <c r="I87" s="14">
        <f>SUM(I90+I89)</f>
        <v>103279.3</v>
      </c>
      <c r="J87" s="15">
        <f>J89+J90</f>
        <v>258076.40000000002</v>
      </c>
      <c r="K87" s="7"/>
    </row>
    <row r="88" spans="1:11">
      <c r="A88" s="203" t="s">
        <v>39</v>
      </c>
      <c r="B88" s="204"/>
      <c r="C88" s="205"/>
      <c r="D88" s="188" t="s">
        <v>106</v>
      </c>
      <c r="E88" s="188"/>
      <c r="F88" s="18"/>
      <c r="G88" s="18"/>
      <c r="H88" s="20"/>
      <c r="I88" s="16"/>
      <c r="J88" s="11">
        <f t="shared" si="1"/>
        <v>0</v>
      </c>
      <c r="K88" s="7"/>
    </row>
    <row r="89" spans="1:11">
      <c r="A89" s="203" t="s">
        <v>119</v>
      </c>
      <c r="B89" s="204"/>
      <c r="C89" s="205"/>
      <c r="D89" s="188" t="s">
        <v>106</v>
      </c>
      <c r="E89" s="188"/>
      <c r="F89" s="18">
        <v>165350.31</v>
      </c>
      <c r="G89" s="18">
        <v>115987.66</v>
      </c>
      <c r="H89" s="20"/>
      <c r="I89" s="16">
        <v>48024</v>
      </c>
      <c r="J89" s="11">
        <f t="shared" si="1"/>
        <v>164011.66</v>
      </c>
      <c r="K89" s="7"/>
    </row>
    <row r="90" spans="1:11">
      <c r="A90" s="203" t="s">
        <v>120</v>
      </c>
      <c r="B90" s="204"/>
      <c r="C90" s="205"/>
      <c r="D90" s="188" t="s">
        <v>106</v>
      </c>
      <c r="E90" s="188"/>
      <c r="F90" s="16">
        <v>94245</v>
      </c>
      <c r="G90" s="16">
        <v>38809.440000000002</v>
      </c>
      <c r="H90" s="20"/>
      <c r="I90" s="16">
        <v>55255.3</v>
      </c>
      <c r="J90" s="20">
        <f t="shared" si="1"/>
        <v>94064.74</v>
      </c>
      <c r="K90" s="7"/>
    </row>
    <row r="91" spans="1:11">
      <c r="A91" s="206" t="s">
        <v>134</v>
      </c>
      <c r="B91" s="207"/>
      <c r="C91" s="208"/>
      <c r="D91" s="229">
        <v>240</v>
      </c>
      <c r="E91" s="229"/>
      <c r="F91" s="183"/>
      <c r="G91" s="183"/>
      <c r="H91" s="183"/>
      <c r="I91" s="206"/>
      <c r="J91" s="20"/>
      <c r="K91" s="48"/>
    </row>
    <row r="92" spans="1:11">
      <c r="A92" s="209"/>
      <c r="B92" s="210"/>
      <c r="C92" s="211"/>
      <c r="D92" s="229"/>
      <c r="E92" s="229"/>
      <c r="F92" s="184"/>
      <c r="G92" s="184"/>
      <c r="H92" s="184"/>
      <c r="I92" s="209"/>
      <c r="J92" s="51"/>
      <c r="K92" s="48"/>
    </row>
    <row r="93" spans="1:11">
      <c r="A93" s="203" t="s">
        <v>135</v>
      </c>
      <c r="B93" s="204"/>
      <c r="C93" s="205"/>
      <c r="D93" s="229">
        <v>260</v>
      </c>
      <c r="E93" s="229"/>
      <c r="F93" s="12"/>
      <c r="G93" s="12"/>
      <c r="H93" s="13"/>
      <c r="I93" s="12"/>
      <c r="J93" s="51">
        <f t="shared" si="1"/>
        <v>0</v>
      </c>
      <c r="K93" s="7"/>
    </row>
    <row r="94" spans="1:11">
      <c r="A94" s="203" t="s">
        <v>136</v>
      </c>
      <c r="B94" s="204"/>
      <c r="C94" s="205"/>
      <c r="D94" s="229">
        <v>290</v>
      </c>
      <c r="E94" s="229"/>
      <c r="F94" s="14">
        <f>SUM(F97+F96)</f>
        <v>97004</v>
      </c>
      <c r="G94" s="14">
        <f>SUM(G97+G96)</f>
        <v>56610.27</v>
      </c>
      <c r="H94" s="15"/>
      <c r="I94" s="14">
        <f>SUM(I97+I96)</f>
        <v>38271.74</v>
      </c>
      <c r="J94" s="15">
        <f>J96+J97</f>
        <v>94882.01</v>
      </c>
      <c r="K94" s="7"/>
    </row>
    <row r="95" spans="1:11">
      <c r="A95" s="203" t="s">
        <v>39</v>
      </c>
      <c r="B95" s="204"/>
      <c r="C95" s="205"/>
      <c r="D95" s="188" t="s">
        <v>106</v>
      </c>
      <c r="E95" s="188"/>
      <c r="F95" s="24"/>
      <c r="G95" s="24"/>
      <c r="H95" s="25"/>
      <c r="I95" s="24"/>
      <c r="J95" s="11">
        <f t="shared" si="1"/>
        <v>0</v>
      </c>
      <c r="K95" s="7"/>
    </row>
    <row r="96" spans="1:11">
      <c r="A96" s="185" t="s">
        <v>119</v>
      </c>
      <c r="B96" s="186"/>
      <c r="C96" s="187"/>
      <c r="D96" s="188" t="s">
        <v>106</v>
      </c>
      <c r="E96" s="188"/>
      <c r="F96" s="16">
        <v>50304</v>
      </c>
      <c r="G96" s="16">
        <v>48224.09</v>
      </c>
      <c r="H96" s="25"/>
      <c r="I96" s="16">
        <f>H96</f>
        <v>0</v>
      </c>
      <c r="J96" s="11">
        <f t="shared" si="1"/>
        <v>48224.09</v>
      </c>
      <c r="K96" s="7"/>
    </row>
    <row r="97" spans="1:11">
      <c r="A97" s="185" t="s">
        <v>120</v>
      </c>
      <c r="B97" s="186"/>
      <c r="C97" s="187"/>
      <c r="D97" s="188" t="s">
        <v>106</v>
      </c>
      <c r="E97" s="188"/>
      <c r="F97" s="16">
        <v>46700</v>
      </c>
      <c r="G97" s="16">
        <v>8386.18</v>
      </c>
      <c r="H97" s="25"/>
      <c r="I97" s="16">
        <v>38271.74</v>
      </c>
      <c r="J97" s="11">
        <f t="shared" si="1"/>
        <v>46657.919999999998</v>
      </c>
      <c r="K97" s="7"/>
    </row>
    <row r="98" spans="1:11">
      <c r="A98" s="206" t="s">
        <v>137</v>
      </c>
      <c r="B98" s="207"/>
      <c r="C98" s="208"/>
      <c r="D98" s="188">
        <v>300</v>
      </c>
      <c r="E98" s="188"/>
      <c r="F98" s="234">
        <f>SUM(F105+F111)</f>
        <v>458712.74</v>
      </c>
      <c r="G98" s="234">
        <f>SUM(G105+G111)</f>
        <v>337681.21</v>
      </c>
      <c r="H98" s="212"/>
      <c r="I98" s="234">
        <f>SUM(I105+I111)</f>
        <v>118471.34</v>
      </c>
      <c r="J98" s="212">
        <f>J101+J102</f>
        <v>456152.55</v>
      </c>
      <c r="K98" s="36"/>
    </row>
    <row r="99" spans="1:11">
      <c r="A99" s="209"/>
      <c r="B99" s="210"/>
      <c r="C99" s="211"/>
      <c r="D99" s="188"/>
      <c r="E99" s="188"/>
      <c r="F99" s="235"/>
      <c r="G99" s="235"/>
      <c r="H99" s="213"/>
      <c r="I99" s="235"/>
      <c r="J99" s="213"/>
      <c r="K99" s="36"/>
    </row>
    <row r="100" spans="1:11">
      <c r="A100" s="203" t="s">
        <v>39</v>
      </c>
      <c r="B100" s="204"/>
      <c r="C100" s="205"/>
      <c r="D100" s="188" t="s">
        <v>106</v>
      </c>
      <c r="E100" s="188"/>
      <c r="F100" s="26"/>
      <c r="G100" s="26"/>
      <c r="H100" s="27"/>
      <c r="I100" s="26"/>
      <c r="J100" s="11">
        <f t="shared" si="1"/>
        <v>0</v>
      </c>
      <c r="K100" s="7"/>
    </row>
    <row r="101" spans="1:11">
      <c r="A101" s="185" t="s">
        <v>119</v>
      </c>
      <c r="B101" s="186"/>
      <c r="C101" s="187"/>
      <c r="D101" s="188" t="s">
        <v>106</v>
      </c>
      <c r="E101" s="188"/>
      <c r="F101" s="40">
        <f>F114</f>
        <v>225762.74</v>
      </c>
      <c r="G101" s="40">
        <v>225762.74</v>
      </c>
      <c r="H101" s="27"/>
      <c r="I101" s="26"/>
      <c r="J101" s="11">
        <f t="shared" si="1"/>
        <v>225762.74</v>
      </c>
      <c r="K101" s="7"/>
    </row>
    <row r="102" spans="1:11">
      <c r="A102" s="185" t="s">
        <v>120</v>
      </c>
      <c r="B102" s="186"/>
      <c r="C102" s="187"/>
      <c r="D102" s="188" t="s">
        <v>106</v>
      </c>
      <c r="E102" s="188"/>
      <c r="F102" s="28">
        <f>F109+F115</f>
        <v>232950</v>
      </c>
      <c r="G102" s="46">
        <f>G109+G115</f>
        <v>111918.47</v>
      </c>
      <c r="H102" s="27"/>
      <c r="I102" s="46">
        <f>I109+I115</f>
        <v>118471.34</v>
      </c>
      <c r="J102" s="11">
        <f t="shared" si="1"/>
        <v>230389.81</v>
      </c>
      <c r="K102" s="7"/>
    </row>
    <row r="103" spans="1:11">
      <c r="A103" s="203" t="s">
        <v>121</v>
      </c>
      <c r="B103" s="204"/>
      <c r="C103" s="205"/>
      <c r="D103" s="188" t="s">
        <v>106</v>
      </c>
      <c r="E103" s="188"/>
      <c r="F103" s="28"/>
      <c r="G103" s="28"/>
      <c r="H103" s="27"/>
      <c r="I103" s="28"/>
      <c r="J103" s="11">
        <f t="shared" si="1"/>
        <v>0</v>
      </c>
      <c r="K103" s="7"/>
    </row>
    <row r="104" spans="1:11">
      <c r="A104" s="203" t="s">
        <v>39</v>
      </c>
      <c r="B104" s="204"/>
      <c r="C104" s="205"/>
      <c r="D104" s="188" t="s">
        <v>106</v>
      </c>
      <c r="E104" s="188"/>
      <c r="F104" s="29"/>
      <c r="G104" s="29"/>
      <c r="H104" s="13"/>
      <c r="I104" s="29"/>
      <c r="J104" s="11">
        <f t="shared" si="1"/>
        <v>0</v>
      </c>
      <c r="K104" s="7"/>
    </row>
    <row r="105" spans="1:11">
      <c r="A105" s="206" t="s">
        <v>138</v>
      </c>
      <c r="B105" s="207"/>
      <c r="C105" s="208"/>
      <c r="D105" s="229">
        <v>310</v>
      </c>
      <c r="E105" s="229"/>
      <c r="F105" s="212">
        <f>SUM(F110+F109+F108)</f>
        <v>45950</v>
      </c>
      <c r="G105" s="212">
        <f>SUM(G110+G109+G108)</f>
        <v>6690.2</v>
      </c>
      <c r="H105" s="214"/>
      <c r="I105" s="212">
        <f>SUM(I110+I109+I108)</f>
        <v>36877</v>
      </c>
      <c r="J105" s="212">
        <f>G105+I105</f>
        <v>43567.199999999997</v>
      </c>
      <c r="K105" s="36"/>
    </row>
    <row r="106" spans="1:11">
      <c r="A106" s="209"/>
      <c r="B106" s="210"/>
      <c r="C106" s="211"/>
      <c r="D106" s="229"/>
      <c r="E106" s="229"/>
      <c r="F106" s="213"/>
      <c r="G106" s="213"/>
      <c r="H106" s="215"/>
      <c r="I106" s="213"/>
      <c r="J106" s="213"/>
      <c r="K106" s="36"/>
    </row>
    <row r="107" spans="1:11">
      <c r="A107" s="203" t="s">
        <v>39</v>
      </c>
      <c r="B107" s="204"/>
      <c r="C107" s="205"/>
      <c r="D107" s="188" t="s">
        <v>106</v>
      </c>
      <c r="E107" s="188"/>
      <c r="F107" s="66"/>
      <c r="G107" s="66"/>
      <c r="H107" s="62"/>
      <c r="I107" s="66"/>
      <c r="J107" s="11">
        <f t="shared" si="1"/>
        <v>0</v>
      </c>
      <c r="K107" s="7"/>
    </row>
    <row r="108" spans="1:11">
      <c r="A108" s="185" t="s">
        <v>119</v>
      </c>
      <c r="B108" s="186"/>
      <c r="C108" s="187"/>
      <c r="D108" s="188" t="s">
        <v>106</v>
      </c>
      <c r="E108" s="188"/>
      <c r="F108" s="64">
        <v>0</v>
      </c>
      <c r="G108" s="64">
        <v>0</v>
      </c>
      <c r="H108" s="62"/>
      <c r="I108" s="64"/>
      <c r="J108" s="11">
        <f t="shared" si="1"/>
        <v>0</v>
      </c>
      <c r="K108" s="7"/>
    </row>
    <row r="109" spans="1:11">
      <c r="A109" s="185" t="s">
        <v>120</v>
      </c>
      <c r="B109" s="186"/>
      <c r="C109" s="187"/>
      <c r="D109" s="188" t="s">
        <v>106</v>
      </c>
      <c r="E109" s="188"/>
      <c r="F109" s="64">
        <v>45950</v>
      </c>
      <c r="G109" s="64">
        <v>6690.2</v>
      </c>
      <c r="H109" s="62"/>
      <c r="I109" s="64">
        <v>36877</v>
      </c>
      <c r="J109" s="11">
        <f t="shared" si="1"/>
        <v>43567.199999999997</v>
      </c>
      <c r="K109" s="7"/>
    </row>
    <row r="110" spans="1:11">
      <c r="A110" s="203" t="s">
        <v>121</v>
      </c>
      <c r="B110" s="204"/>
      <c r="C110" s="205"/>
      <c r="D110" s="188" t="s">
        <v>106</v>
      </c>
      <c r="E110" s="188"/>
      <c r="F110" s="63"/>
      <c r="G110" s="63"/>
      <c r="H110" s="62"/>
      <c r="I110" s="63"/>
      <c r="J110" s="11">
        <f t="shared" si="1"/>
        <v>0</v>
      </c>
      <c r="K110" s="7"/>
    </row>
    <row r="111" spans="1:11">
      <c r="A111" s="206" t="s">
        <v>139</v>
      </c>
      <c r="B111" s="207"/>
      <c r="C111" s="208"/>
      <c r="D111" s="229">
        <v>340</v>
      </c>
      <c r="E111" s="229"/>
      <c r="F111" s="234">
        <f>SUM(F116+F115+F114)</f>
        <v>412762.74</v>
      </c>
      <c r="G111" s="234">
        <f>SUM(G116+G115+G114)</f>
        <v>330991.01</v>
      </c>
      <c r="H111" s="214"/>
      <c r="I111" s="234">
        <f>SUM(I116+I115+I114)</f>
        <v>81594.34</v>
      </c>
      <c r="J111" s="212">
        <f>J114+J115</f>
        <v>412585.35</v>
      </c>
      <c r="K111" s="36"/>
    </row>
    <row r="112" spans="1:11">
      <c r="A112" s="209"/>
      <c r="B112" s="210"/>
      <c r="C112" s="211"/>
      <c r="D112" s="229"/>
      <c r="E112" s="229"/>
      <c r="F112" s="235"/>
      <c r="G112" s="235"/>
      <c r="H112" s="215"/>
      <c r="I112" s="235"/>
      <c r="J112" s="213"/>
      <c r="K112" s="36"/>
    </row>
    <row r="113" spans="1:11">
      <c r="A113" s="203" t="s">
        <v>39</v>
      </c>
      <c r="B113" s="204"/>
      <c r="C113" s="205"/>
      <c r="D113" s="188" t="s">
        <v>106</v>
      </c>
      <c r="E113" s="188"/>
      <c r="F113" s="26"/>
      <c r="G113" s="26"/>
      <c r="H113" s="45"/>
      <c r="I113" s="26"/>
      <c r="J113" s="11">
        <f t="shared" ref="J113:J115" si="2">G113+I113</f>
        <v>0</v>
      </c>
      <c r="K113" s="7"/>
    </row>
    <row r="114" spans="1:11">
      <c r="A114" s="185" t="s">
        <v>119</v>
      </c>
      <c r="B114" s="186"/>
      <c r="C114" s="187"/>
      <c r="D114" s="188" t="s">
        <v>106</v>
      </c>
      <c r="E114" s="188"/>
      <c r="F114" s="28">
        <v>225762.74</v>
      </c>
      <c r="G114" s="28">
        <v>225762.74</v>
      </c>
      <c r="H114" s="45"/>
      <c r="I114" s="28">
        <v>0</v>
      </c>
      <c r="J114" s="11">
        <f t="shared" si="2"/>
        <v>225762.74</v>
      </c>
      <c r="K114" s="7"/>
    </row>
    <row r="115" spans="1:11">
      <c r="A115" s="185" t="s">
        <v>120</v>
      </c>
      <c r="B115" s="186"/>
      <c r="C115" s="187"/>
      <c r="D115" s="188" t="s">
        <v>106</v>
      </c>
      <c r="E115" s="188"/>
      <c r="F115" s="28">
        <v>187000</v>
      </c>
      <c r="G115" s="28">
        <v>105228.27</v>
      </c>
      <c r="H115" s="45"/>
      <c r="I115" s="28">
        <v>81594.34</v>
      </c>
      <c r="J115" s="11">
        <f t="shared" si="2"/>
        <v>186822.61</v>
      </c>
      <c r="K115" s="7"/>
    </row>
    <row r="116" spans="1:11">
      <c r="A116" s="203" t="s">
        <v>121</v>
      </c>
      <c r="B116" s="204"/>
      <c r="C116" s="205"/>
      <c r="D116" s="188" t="s">
        <v>106</v>
      </c>
      <c r="E116" s="188"/>
      <c r="F116" s="31"/>
      <c r="G116" s="31"/>
      <c r="H116" s="30"/>
      <c r="I116" s="31"/>
      <c r="J116" s="20"/>
      <c r="K116" s="7"/>
    </row>
    <row r="117" spans="1:11">
      <c r="A117" s="206" t="s">
        <v>140</v>
      </c>
      <c r="B117" s="207"/>
      <c r="C117" s="208"/>
      <c r="D117" s="188">
        <v>500</v>
      </c>
      <c r="E117" s="188"/>
      <c r="F117" s="183"/>
      <c r="G117" s="183"/>
      <c r="H117" s="183"/>
      <c r="I117" s="206"/>
      <c r="J117" s="20"/>
      <c r="K117" s="43"/>
    </row>
    <row r="118" spans="1:11">
      <c r="A118" s="209"/>
      <c r="B118" s="210"/>
      <c r="C118" s="211"/>
      <c r="D118" s="188"/>
      <c r="E118" s="188"/>
      <c r="F118" s="184"/>
      <c r="G118" s="184"/>
      <c r="H118" s="184"/>
      <c r="I118" s="209"/>
      <c r="J118" s="50"/>
      <c r="K118" s="43"/>
    </row>
    <row r="119" spans="1:11">
      <c r="A119" s="203" t="s">
        <v>141</v>
      </c>
      <c r="B119" s="204"/>
      <c r="C119" s="205"/>
      <c r="D119" s="188" t="s">
        <v>106</v>
      </c>
      <c r="E119" s="188"/>
      <c r="F119" s="12"/>
      <c r="G119" s="12"/>
      <c r="H119" s="13"/>
      <c r="I119" s="12"/>
      <c r="J119" s="11"/>
      <c r="K119" s="44"/>
    </row>
    <row r="120" spans="1:11">
      <c r="A120" s="206" t="s">
        <v>142</v>
      </c>
      <c r="B120" s="207"/>
      <c r="C120" s="208"/>
      <c r="D120" s="188" t="s">
        <v>106</v>
      </c>
      <c r="E120" s="188"/>
      <c r="F120" s="214"/>
      <c r="G120" s="214"/>
      <c r="H120" s="183"/>
      <c r="I120" s="236"/>
      <c r="J120" s="20"/>
      <c r="K120" s="42"/>
    </row>
    <row r="121" spans="1:11">
      <c r="A121" s="209"/>
      <c r="B121" s="210"/>
      <c r="C121" s="211"/>
      <c r="D121" s="188"/>
      <c r="E121" s="188"/>
      <c r="F121" s="215"/>
      <c r="G121" s="228"/>
      <c r="H121" s="239"/>
      <c r="I121" s="238"/>
      <c r="J121" s="50"/>
      <c r="K121" s="48"/>
    </row>
    <row r="122" spans="1:11" ht="15" customHeight="1">
      <c r="A122" s="206" t="s">
        <v>144</v>
      </c>
      <c r="B122" s="207"/>
      <c r="C122" s="208"/>
      <c r="D122" s="188" t="s">
        <v>106</v>
      </c>
      <c r="E122" s="188"/>
      <c r="F122" s="236"/>
      <c r="G122" s="214"/>
      <c r="H122" s="183"/>
      <c r="I122" s="214"/>
      <c r="J122" s="20"/>
      <c r="K122" s="47"/>
    </row>
    <row r="123" spans="1:11" ht="28.5" customHeight="1">
      <c r="A123" s="209"/>
      <c r="B123" s="210"/>
      <c r="C123" s="211"/>
      <c r="D123" s="188"/>
      <c r="E123" s="188"/>
      <c r="F123" s="237"/>
      <c r="G123" s="215"/>
      <c r="H123" s="184"/>
      <c r="I123" s="215"/>
      <c r="J123" s="51"/>
      <c r="K123" s="49"/>
    </row>
    <row r="124" spans="1:11">
      <c r="A124" s="206" t="s">
        <v>145</v>
      </c>
      <c r="B124" s="207"/>
      <c r="C124" s="208"/>
      <c r="D124" s="188" t="s">
        <v>106</v>
      </c>
      <c r="E124" s="188"/>
      <c r="F124" s="214">
        <v>220</v>
      </c>
      <c r="G124" s="228" t="s">
        <v>170</v>
      </c>
      <c r="H124" s="239"/>
      <c r="I124" s="228" t="s">
        <v>170</v>
      </c>
      <c r="J124" s="50"/>
      <c r="K124" s="48"/>
    </row>
    <row r="125" spans="1:11" ht="45" customHeight="1">
      <c r="A125" s="209"/>
      <c r="B125" s="210"/>
      <c r="C125" s="211"/>
      <c r="D125" s="188"/>
      <c r="E125" s="188"/>
      <c r="F125" s="215"/>
      <c r="G125" s="228"/>
      <c r="H125" s="239"/>
      <c r="I125" s="228"/>
      <c r="J125" s="50">
        <v>220</v>
      </c>
      <c r="K125" s="48"/>
    </row>
    <row r="126" spans="1:11">
      <c r="A126" s="206" t="s">
        <v>146</v>
      </c>
      <c r="B126" s="207"/>
      <c r="C126" s="208"/>
      <c r="D126" s="188" t="s">
        <v>106</v>
      </c>
      <c r="E126" s="188"/>
      <c r="F126" s="236"/>
      <c r="G126" s="214"/>
      <c r="H126" s="183"/>
      <c r="I126" s="214"/>
      <c r="J126" s="20"/>
      <c r="K126" s="47"/>
    </row>
    <row r="127" spans="1:11" ht="35.25" customHeight="1">
      <c r="A127" s="209"/>
      <c r="B127" s="210"/>
      <c r="C127" s="211"/>
      <c r="D127" s="188"/>
      <c r="E127" s="188"/>
      <c r="F127" s="237"/>
      <c r="G127" s="215"/>
      <c r="H127" s="184"/>
      <c r="I127" s="215"/>
      <c r="J127" s="51"/>
      <c r="K127" s="49"/>
    </row>
  </sheetData>
  <mergeCells count="275">
    <mergeCell ref="J42:J43"/>
    <mergeCell ref="J58:J59"/>
    <mergeCell ref="J98:J99"/>
    <mergeCell ref="J105:J106"/>
    <mergeCell ref="I111:I112"/>
    <mergeCell ref="I9:I10"/>
    <mergeCell ref="I13:I14"/>
    <mergeCell ref="I17:I25"/>
    <mergeCell ref="I30:I31"/>
    <mergeCell ref="I34:I35"/>
    <mergeCell ref="I42:I43"/>
    <mergeCell ref="J111:J112"/>
    <mergeCell ref="J13:J14"/>
    <mergeCell ref="J17:J25"/>
    <mergeCell ref="J30:J31"/>
    <mergeCell ref="J34:J35"/>
    <mergeCell ref="I58:I59"/>
    <mergeCell ref="I80:I81"/>
    <mergeCell ref="I91:I92"/>
    <mergeCell ref="I98:I99"/>
    <mergeCell ref="I105:I106"/>
    <mergeCell ref="I117:I118"/>
    <mergeCell ref="I120:I121"/>
    <mergeCell ref="I122:I123"/>
    <mergeCell ref="I124:I125"/>
    <mergeCell ref="I126:I127"/>
    <mergeCell ref="G126:G127"/>
    <mergeCell ref="H126:H127"/>
    <mergeCell ref="H122:H123"/>
    <mergeCell ref="A124:C125"/>
    <mergeCell ref="D124:E125"/>
    <mergeCell ref="F124:F125"/>
    <mergeCell ref="G124:G125"/>
    <mergeCell ref="H124:H125"/>
    <mergeCell ref="H117:H118"/>
    <mergeCell ref="H120:H121"/>
    <mergeCell ref="G122:G123"/>
    <mergeCell ref="G117:G118"/>
    <mergeCell ref="G120:G121"/>
    <mergeCell ref="A115:C115"/>
    <mergeCell ref="A116:C116"/>
    <mergeCell ref="A117:C118"/>
    <mergeCell ref="D117:E118"/>
    <mergeCell ref="D115:E115"/>
    <mergeCell ref="D116:E116"/>
    <mergeCell ref="A126:C127"/>
    <mergeCell ref="D126:E127"/>
    <mergeCell ref="F126:F127"/>
    <mergeCell ref="F120:F121"/>
    <mergeCell ref="A122:C123"/>
    <mergeCell ref="D122:E123"/>
    <mergeCell ref="F122:F123"/>
    <mergeCell ref="F117:F118"/>
    <mergeCell ref="A119:C119"/>
    <mergeCell ref="D119:E119"/>
    <mergeCell ref="A120:C121"/>
    <mergeCell ref="D120:E121"/>
    <mergeCell ref="D113:E113"/>
    <mergeCell ref="D114:E114"/>
    <mergeCell ref="A107:C107"/>
    <mergeCell ref="A108:C108"/>
    <mergeCell ref="A109:C109"/>
    <mergeCell ref="A110:C110"/>
    <mergeCell ref="A111:C112"/>
    <mergeCell ref="D111:E112"/>
    <mergeCell ref="F111:F112"/>
    <mergeCell ref="A113:C113"/>
    <mergeCell ref="A114:C114"/>
    <mergeCell ref="G111:G112"/>
    <mergeCell ref="H111:H112"/>
    <mergeCell ref="D107:E107"/>
    <mergeCell ref="D108:E108"/>
    <mergeCell ref="D109:E109"/>
    <mergeCell ref="D110:E110"/>
    <mergeCell ref="A104:C104"/>
    <mergeCell ref="D104:E104"/>
    <mergeCell ref="A105:C106"/>
    <mergeCell ref="D105:E106"/>
    <mergeCell ref="F105:F106"/>
    <mergeCell ref="G105:G106"/>
    <mergeCell ref="H105:H106"/>
    <mergeCell ref="G98:G99"/>
    <mergeCell ref="H98:H99"/>
    <mergeCell ref="A100:C100"/>
    <mergeCell ref="A101:C101"/>
    <mergeCell ref="A102:C102"/>
    <mergeCell ref="A103:C103"/>
    <mergeCell ref="D100:E100"/>
    <mergeCell ref="D101:E101"/>
    <mergeCell ref="D102:E102"/>
    <mergeCell ref="D103:E103"/>
    <mergeCell ref="A95:C95"/>
    <mergeCell ref="A96:C96"/>
    <mergeCell ref="A97:C97"/>
    <mergeCell ref="A98:C99"/>
    <mergeCell ref="D98:E99"/>
    <mergeCell ref="F98:F99"/>
    <mergeCell ref="D95:E95"/>
    <mergeCell ref="D96:E96"/>
    <mergeCell ref="D97:E97"/>
    <mergeCell ref="G91:G92"/>
    <mergeCell ref="H91:H92"/>
    <mergeCell ref="A93:C93"/>
    <mergeCell ref="D93:E93"/>
    <mergeCell ref="A94:C94"/>
    <mergeCell ref="D94:E94"/>
    <mergeCell ref="A88:C88"/>
    <mergeCell ref="A89:C89"/>
    <mergeCell ref="A90:C90"/>
    <mergeCell ref="A91:C92"/>
    <mergeCell ref="D91:E92"/>
    <mergeCell ref="F91:F92"/>
    <mergeCell ref="D88:E88"/>
    <mergeCell ref="D89:E89"/>
    <mergeCell ref="D90:E90"/>
    <mergeCell ref="A83:C83"/>
    <mergeCell ref="A84:C84"/>
    <mergeCell ref="A85:C85"/>
    <mergeCell ref="A86:C86"/>
    <mergeCell ref="A87:C87"/>
    <mergeCell ref="D87:E87"/>
    <mergeCell ref="D83:E83"/>
    <mergeCell ref="D84:E84"/>
    <mergeCell ref="D85:E85"/>
    <mergeCell ref="D86:E86"/>
    <mergeCell ref="A80:C81"/>
    <mergeCell ref="D80:E81"/>
    <mergeCell ref="F80:F81"/>
    <mergeCell ref="G80:G81"/>
    <mergeCell ref="H80:H81"/>
    <mergeCell ref="A82:C82"/>
    <mergeCell ref="D82:E82"/>
    <mergeCell ref="A75:C75"/>
    <mergeCell ref="A76:C76"/>
    <mergeCell ref="D76:E76"/>
    <mergeCell ref="A77:C77"/>
    <mergeCell ref="A78:C78"/>
    <mergeCell ref="A79:C79"/>
    <mergeCell ref="D75:E75"/>
    <mergeCell ref="D77:E77"/>
    <mergeCell ref="D78:E78"/>
    <mergeCell ref="D79:E79"/>
    <mergeCell ref="A70:C70"/>
    <mergeCell ref="A71:C71"/>
    <mergeCell ref="A72:C72"/>
    <mergeCell ref="D72:E72"/>
    <mergeCell ref="A73:C73"/>
    <mergeCell ref="A74:C74"/>
    <mergeCell ref="D70:E70"/>
    <mergeCell ref="D71:E71"/>
    <mergeCell ref="D73:E73"/>
    <mergeCell ref="D74:E74"/>
    <mergeCell ref="A65:C65"/>
    <mergeCell ref="A66:C66"/>
    <mergeCell ref="A67:C67"/>
    <mergeCell ref="A68:C68"/>
    <mergeCell ref="D68:E68"/>
    <mergeCell ref="A69:C69"/>
    <mergeCell ref="D65:E65"/>
    <mergeCell ref="D66:E66"/>
    <mergeCell ref="D67:E67"/>
    <mergeCell ref="D69:E69"/>
    <mergeCell ref="A60:C60"/>
    <mergeCell ref="A61:C61"/>
    <mergeCell ref="A62:C62"/>
    <mergeCell ref="A63:C63"/>
    <mergeCell ref="D63:E63"/>
    <mergeCell ref="A64:C64"/>
    <mergeCell ref="D60:E60"/>
    <mergeCell ref="D61:E61"/>
    <mergeCell ref="D62:E62"/>
    <mergeCell ref="D64:E64"/>
    <mergeCell ref="A57:C57"/>
    <mergeCell ref="A58:C59"/>
    <mergeCell ref="D58:E59"/>
    <mergeCell ref="F58:F59"/>
    <mergeCell ref="G58:G59"/>
    <mergeCell ref="H58:H59"/>
    <mergeCell ref="D57:E57"/>
    <mergeCell ref="A53:C53"/>
    <mergeCell ref="D53:E53"/>
    <mergeCell ref="A54:C54"/>
    <mergeCell ref="D54:E54"/>
    <mergeCell ref="A55:C55"/>
    <mergeCell ref="A56:C56"/>
    <mergeCell ref="D55:E55"/>
    <mergeCell ref="D56:E56"/>
    <mergeCell ref="A48:C48"/>
    <mergeCell ref="A49:C49"/>
    <mergeCell ref="D49:E49"/>
    <mergeCell ref="A50:C50"/>
    <mergeCell ref="A51:C51"/>
    <mergeCell ref="A52:C52"/>
    <mergeCell ref="D48:E48"/>
    <mergeCell ref="D50:E50"/>
    <mergeCell ref="D51:E51"/>
    <mergeCell ref="D52:E52"/>
    <mergeCell ref="H42:H43"/>
    <mergeCell ref="A44:C44"/>
    <mergeCell ref="D44:E44"/>
    <mergeCell ref="A45:C45"/>
    <mergeCell ref="A46:C46"/>
    <mergeCell ref="A47:C47"/>
    <mergeCell ref="D46:E46"/>
    <mergeCell ref="D47:E47"/>
    <mergeCell ref="A40:C40"/>
    <mergeCell ref="A41:C41"/>
    <mergeCell ref="A42:C43"/>
    <mergeCell ref="D42:E43"/>
    <mergeCell ref="F42:F43"/>
    <mergeCell ref="G42:G43"/>
    <mergeCell ref="D40:E40"/>
    <mergeCell ref="D41:E41"/>
    <mergeCell ref="D45:E45"/>
    <mergeCell ref="A36:C36"/>
    <mergeCell ref="D36:E36"/>
    <mergeCell ref="A37:C37"/>
    <mergeCell ref="D37:E37"/>
    <mergeCell ref="A38:C38"/>
    <mergeCell ref="A39:C39"/>
    <mergeCell ref="H30:H31"/>
    <mergeCell ref="A32:C32"/>
    <mergeCell ref="D32:E32"/>
    <mergeCell ref="A33:C33"/>
    <mergeCell ref="D33:E33"/>
    <mergeCell ref="A34:C35"/>
    <mergeCell ref="D34:E35"/>
    <mergeCell ref="F34:F35"/>
    <mergeCell ref="G34:G35"/>
    <mergeCell ref="H34:H35"/>
    <mergeCell ref="D38:E38"/>
    <mergeCell ref="D39:E39"/>
    <mergeCell ref="A29:C29"/>
    <mergeCell ref="D29:E29"/>
    <mergeCell ref="A30:C31"/>
    <mergeCell ref="D30:E31"/>
    <mergeCell ref="F30:F31"/>
    <mergeCell ref="G30:G31"/>
    <mergeCell ref="A26:C26"/>
    <mergeCell ref="D26:E26"/>
    <mergeCell ref="A27:C27"/>
    <mergeCell ref="D27:E27"/>
    <mergeCell ref="A28:C28"/>
    <mergeCell ref="D28:E28"/>
    <mergeCell ref="H13:H14"/>
    <mergeCell ref="A15:C15"/>
    <mergeCell ref="D15:E15"/>
    <mergeCell ref="A16:C16"/>
    <mergeCell ref="D16:E16"/>
    <mergeCell ref="A17:C25"/>
    <mergeCell ref="D17:E25"/>
    <mergeCell ref="F17:F25"/>
    <mergeCell ref="G17:G25"/>
    <mergeCell ref="H17:H25"/>
    <mergeCell ref="A12:C12"/>
    <mergeCell ref="D12:E12"/>
    <mergeCell ref="A13:C14"/>
    <mergeCell ref="D13:E14"/>
    <mergeCell ref="F13:F14"/>
    <mergeCell ref="G13:G14"/>
    <mergeCell ref="A9:C10"/>
    <mergeCell ref="D9:E10"/>
    <mergeCell ref="F9:F10"/>
    <mergeCell ref="G9:G10"/>
    <mergeCell ref="H9:H10"/>
    <mergeCell ref="A11:C11"/>
    <mergeCell ref="D11:E11"/>
    <mergeCell ref="A2:H2"/>
    <mergeCell ref="A3:C8"/>
    <mergeCell ref="D3:E8"/>
    <mergeCell ref="F3:F8"/>
    <mergeCell ref="G4:G8"/>
    <mergeCell ref="H4:H8"/>
    <mergeCell ref="G3:J3"/>
    <mergeCell ref="J9:J10"/>
  </mergeCells>
  <pageMargins left="0.70866141732283472" right="0.70866141732283472" top="0.74803149606299213" bottom="0.74803149606299213" header="0.31496062992125984" footer="0.31496062992125984"/>
  <pageSetup paperSize="9" scale="71" fitToHeight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9"/>
  <sheetViews>
    <sheetView workbookViewId="0">
      <selection activeCell="J34" sqref="J34"/>
    </sheetView>
  </sheetViews>
  <sheetFormatPr defaultRowHeight="15"/>
  <cols>
    <col min="2" max="2" width="27.42578125" customWidth="1"/>
    <col min="4" max="4" width="6.85546875" customWidth="1"/>
    <col min="6" max="6" width="6.5703125" customWidth="1"/>
    <col min="8" max="8" width="1.42578125" customWidth="1"/>
  </cols>
  <sheetData>
    <row r="1" spans="1:8">
      <c r="A1" s="2" t="s">
        <v>147</v>
      </c>
    </row>
    <row r="2" spans="1:8">
      <c r="A2" s="68" t="s">
        <v>148</v>
      </c>
      <c r="B2" s="69"/>
      <c r="C2" s="68" t="s">
        <v>36</v>
      </c>
      <c r="D2" s="69"/>
      <c r="E2" s="68" t="s">
        <v>37</v>
      </c>
      <c r="F2" s="69"/>
      <c r="G2" s="68" t="s">
        <v>182</v>
      </c>
      <c r="H2" s="69"/>
    </row>
    <row r="3" spans="1:8" ht="26.25" customHeight="1">
      <c r="A3" s="70"/>
      <c r="B3" s="71"/>
      <c r="C3" s="70"/>
      <c r="D3" s="71"/>
      <c r="E3" s="70"/>
      <c r="F3" s="71"/>
      <c r="G3" s="70"/>
      <c r="H3" s="71"/>
    </row>
    <row r="4" spans="1:8" ht="31.5" customHeight="1">
      <c r="A4" s="190" t="s">
        <v>149</v>
      </c>
      <c r="B4" s="246"/>
      <c r="C4" s="244">
        <v>3312476.02</v>
      </c>
      <c r="D4" s="245"/>
      <c r="E4" s="244">
        <v>3312476.02</v>
      </c>
      <c r="F4" s="245"/>
      <c r="G4" s="244">
        <f>E4/C4*100-100</f>
        <v>0</v>
      </c>
      <c r="H4" s="245"/>
    </row>
    <row r="5" spans="1:8" ht="33" customHeight="1">
      <c r="A5" s="247"/>
      <c r="B5" s="248"/>
      <c r="C5" s="244">
        <v>1320896</v>
      </c>
      <c r="D5" s="245"/>
      <c r="E5" s="244">
        <v>1290970.76</v>
      </c>
      <c r="F5" s="245"/>
      <c r="G5" s="244">
        <v>2</v>
      </c>
      <c r="H5" s="245"/>
    </row>
    <row r="6" spans="1:8" ht="34.5" customHeight="1">
      <c r="A6" s="190" t="s">
        <v>150</v>
      </c>
      <c r="B6" s="246"/>
      <c r="C6" s="244">
        <v>0</v>
      </c>
      <c r="D6" s="245"/>
      <c r="E6" s="244">
        <v>0</v>
      </c>
      <c r="F6" s="245"/>
      <c r="G6" s="244">
        <f t="shared" ref="G6:G10" si="0">C6-E6</f>
        <v>0</v>
      </c>
      <c r="H6" s="245"/>
    </row>
    <row r="7" spans="1:8" ht="33.75" customHeight="1">
      <c r="A7" s="247"/>
      <c r="B7" s="248"/>
      <c r="C7" s="244">
        <v>0</v>
      </c>
      <c r="D7" s="245"/>
      <c r="E7" s="244">
        <v>0</v>
      </c>
      <c r="F7" s="245"/>
      <c r="G7" s="244">
        <f t="shared" si="0"/>
        <v>0</v>
      </c>
      <c r="H7" s="245"/>
    </row>
    <row r="8" spans="1:8" ht="38.25" customHeight="1">
      <c r="A8" s="190" t="s">
        <v>179</v>
      </c>
      <c r="B8" s="246"/>
      <c r="C8" s="244">
        <v>2408645.63</v>
      </c>
      <c r="D8" s="245"/>
      <c r="E8" s="244">
        <v>2443116.83</v>
      </c>
      <c r="F8" s="245"/>
      <c r="G8" s="244">
        <v>6</v>
      </c>
      <c r="H8" s="245"/>
    </row>
    <row r="9" spans="1:8" ht="36.75" customHeight="1">
      <c r="A9" s="247"/>
      <c r="B9" s="248"/>
      <c r="C9" s="244">
        <v>164551.67999999999</v>
      </c>
      <c r="D9" s="245"/>
      <c r="E9" s="244">
        <v>91210.05</v>
      </c>
      <c r="F9" s="245"/>
      <c r="G9" s="244">
        <v>44</v>
      </c>
      <c r="H9" s="245"/>
    </row>
    <row r="10" spans="1:8" ht="37.5" customHeight="1">
      <c r="A10" s="190" t="s">
        <v>151</v>
      </c>
      <c r="B10" s="246"/>
      <c r="C10" s="244">
        <v>0</v>
      </c>
      <c r="D10" s="245"/>
      <c r="E10" s="244">
        <v>0</v>
      </c>
      <c r="F10" s="245"/>
      <c r="G10" s="244">
        <f t="shared" si="0"/>
        <v>0</v>
      </c>
      <c r="H10" s="245"/>
    </row>
    <row r="11" spans="1:8" ht="36" customHeight="1">
      <c r="A11" s="247"/>
      <c r="B11" s="248"/>
      <c r="C11" s="244">
        <v>0</v>
      </c>
      <c r="D11" s="245"/>
      <c r="E11" s="244">
        <v>0</v>
      </c>
      <c r="F11" s="245"/>
      <c r="G11" s="249"/>
      <c r="H11" s="151"/>
    </row>
    <row r="12" spans="1:8">
      <c r="A12" s="78" t="s">
        <v>152</v>
      </c>
      <c r="B12" s="79"/>
      <c r="C12" s="82">
        <v>1807.5</v>
      </c>
      <c r="D12" s="83"/>
      <c r="E12" s="82">
        <v>1807.5</v>
      </c>
      <c r="F12" s="142"/>
      <c r="G12" s="88"/>
      <c r="H12" s="83"/>
    </row>
    <row r="13" spans="1:8" ht="25.5" customHeight="1">
      <c r="A13" s="86"/>
      <c r="B13" s="87"/>
      <c r="C13" s="94"/>
      <c r="D13" s="95"/>
      <c r="E13" s="94"/>
      <c r="F13" s="165"/>
      <c r="G13" s="90"/>
      <c r="H13" s="95"/>
    </row>
    <row r="14" spans="1:8" ht="17.25" customHeight="1">
      <c r="A14" s="80"/>
      <c r="B14" s="81"/>
      <c r="C14" s="84"/>
      <c r="D14" s="85"/>
      <c r="E14" s="84"/>
      <c r="F14" s="143"/>
      <c r="G14" s="92">
        <v>0</v>
      </c>
      <c r="H14" s="85"/>
    </row>
    <row r="15" spans="1:8">
      <c r="A15" s="78" t="s">
        <v>153</v>
      </c>
      <c r="B15" s="79"/>
      <c r="C15" s="82">
        <v>0</v>
      </c>
      <c r="D15" s="83"/>
      <c r="E15" s="82">
        <v>0</v>
      </c>
      <c r="F15" s="142"/>
      <c r="G15" s="88"/>
      <c r="H15" s="83"/>
    </row>
    <row r="16" spans="1:8">
      <c r="A16" s="86"/>
      <c r="B16" s="87"/>
      <c r="C16" s="94"/>
      <c r="D16" s="95"/>
      <c r="E16" s="94"/>
      <c r="F16" s="165"/>
      <c r="G16" s="90"/>
      <c r="H16" s="95"/>
    </row>
    <row r="17" spans="1:8" ht="31.5" customHeight="1">
      <c r="A17" s="80"/>
      <c r="B17" s="81"/>
      <c r="C17" s="84"/>
      <c r="D17" s="85"/>
      <c r="E17" s="84"/>
      <c r="F17" s="143"/>
      <c r="G17" s="92"/>
      <c r="H17" s="85"/>
    </row>
    <row r="18" spans="1:8" ht="15" customHeight="1">
      <c r="A18" s="78" t="s">
        <v>154</v>
      </c>
      <c r="B18" s="79"/>
      <c r="C18" s="82">
        <v>4</v>
      </c>
      <c r="D18" s="83"/>
      <c r="E18" s="82">
        <v>4</v>
      </c>
      <c r="F18" s="142"/>
      <c r="G18" s="88"/>
      <c r="H18" s="83"/>
    </row>
    <row r="19" spans="1:8">
      <c r="A19" s="86"/>
      <c r="B19" s="87"/>
      <c r="C19" s="94"/>
      <c r="D19" s="95"/>
      <c r="E19" s="94"/>
      <c r="F19" s="165"/>
      <c r="G19" s="90"/>
      <c r="H19" s="95"/>
    </row>
    <row r="20" spans="1:8">
      <c r="A20" s="80"/>
      <c r="B20" s="81"/>
      <c r="C20" s="84"/>
      <c r="D20" s="85"/>
      <c r="E20" s="84"/>
      <c r="F20" s="143"/>
      <c r="G20" s="92">
        <v>0</v>
      </c>
      <c r="H20" s="85"/>
    </row>
    <row r="21" spans="1:8">
      <c r="A21" s="78" t="s">
        <v>155</v>
      </c>
      <c r="B21" s="79"/>
      <c r="C21" s="82">
        <v>0</v>
      </c>
      <c r="D21" s="83"/>
      <c r="E21" s="82">
        <v>0</v>
      </c>
      <c r="F21" s="142"/>
      <c r="G21" s="88"/>
      <c r="H21" s="83"/>
    </row>
    <row r="22" spans="1:8">
      <c r="A22" s="86"/>
      <c r="B22" s="87"/>
      <c r="C22" s="94"/>
      <c r="D22" s="95"/>
      <c r="E22" s="94"/>
      <c r="F22" s="165"/>
      <c r="G22" s="90"/>
      <c r="H22" s="95"/>
    </row>
    <row r="23" spans="1:8" ht="22.5" customHeight="1">
      <c r="A23" s="80"/>
      <c r="B23" s="81"/>
      <c r="C23" s="84"/>
      <c r="D23" s="85"/>
      <c r="E23" s="84"/>
      <c r="F23" s="143"/>
      <c r="G23" s="92"/>
      <c r="H23" s="85"/>
    </row>
    <row r="24" spans="1:8">
      <c r="A24" s="78" t="s">
        <v>156</v>
      </c>
      <c r="B24" s="79"/>
      <c r="C24" s="82">
        <v>137</v>
      </c>
      <c r="D24" s="83"/>
      <c r="E24" s="82">
        <v>140</v>
      </c>
      <c r="F24" s="142"/>
      <c r="G24" s="88"/>
      <c r="H24" s="83"/>
    </row>
    <row r="25" spans="1:8">
      <c r="A25" s="86"/>
      <c r="B25" s="87"/>
      <c r="C25" s="94"/>
      <c r="D25" s="95"/>
      <c r="E25" s="94"/>
      <c r="F25" s="165"/>
      <c r="G25" s="90"/>
      <c r="H25" s="95"/>
    </row>
    <row r="26" spans="1:8">
      <c r="A26" s="80"/>
      <c r="B26" s="81"/>
      <c r="C26" s="84"/>
      <c r="D26" s="85"/>
      <c r="E26" s="84"/>
      <c r="F26" s="143"/>
      <c r="G26" s="243">
        <v>0</v>
      </c>
      <c r="H26" s="152"/>
    </row>
    <row r="28" spans="1:8">
      <c r="A28" t="s">
        <v>159</v>
      </c>
      <c r="C28" s="54" t="s">
        <v>180</v>
      </c>
    </row>
    <row r="30" spans="1:8">
      <c r="A30" t="s">
        <v>157</v>
      </c>
    </row>
    <row r="31" spans="1:8">
      <c r="A31" t="s">
        <v>160</v>
      </c>
      <c r="C31" t="s">
        <v>161</v>
      </c>
    </row>
    <row r="33" spans="1:1">
      <c r="A33" t="s">
        <v>0</v>
      </c>
    </row>
    <row r="34" spans="1:1">
      <c r="A34" t="s">
        <v>158</v>
      </c>
    </row>
    <row r="36" spans="1:1">
      <c r="A36" t="s">
        <v>162</v>
      </c>
    </row>
    <row r="38" spans="1:1">
      <c r="A38" s="61" t="s">
        <v>189</v>
      </c>
    </row>
    <row r="39" spans="1:1">
      <c r="A39" s="59"/>
    </row>
  </sheetData>
  <mergeCells count="62">
    <mergeCell ref="G11:H11"/>
    <mergeCell ref="A24:B26"/>
    <mergeCell ref="C24:D26"/>
    <mergeCell ref="E24:F26"/>
    <mergeCell ref="C18:D20"/>
    <mergeCell ref="E18:F20"/>
    <mergeCell ref="A21:B23"/>
    <mergeCell ref="C21:D23"/>
    <mergeCell ref="E21:F23"/>
    <mergeCell ref="C12:D14"/>
    <mergeCell ref="E12:F14"/>
    <mergeCell ref="A15:B17"/>
    <mergeCell ref="C15:D17"/>
    <mergeCell ref="E15:F17"/>
    <mergeCell ref="A18:B20"/>
    <mergeCell ref="A12:B14"/>
    <mergeCell ref="G9:H9"/>
    <mergeCell ref="A6:B7"/>
    <mergeCell ref="A8:B9"/>
    <mergeCell ref="E10:F10"/>
    <mergeCell ref="G10:H10"/>
    <mergeCell ref="C7:D7"/>
    <mergeCell ref="E7:F7"/>
    <mergeCell ref="C8:D8"/>
    <mergeCell ref="E8:F8"/>
    <mergeCell ref="G7:H7"/>
    <mergeCell ref="G8:H8"/>
    <mergeCell ref="C9:D9"/>
    <mergeCell ref="E9:F9"/>
    <mergeCell ref="A10:B11"/>
    <mergeCell ref="C10:D10"/>
    <mergeCell ref="C11:D11"/>
    <mergeCell ref="G2:H3"/>
    <mergeCell ref="G4:H4"/>
    <mergeCell ref="G5:H5"/>
    <mergeCell ref="C6:D6"/>
    <mergeCell ref="E6:F6"/>
    <mergeCell ref="G6:H6"/>
    <mergeCell ref="E11:F11"/>
    <mergeCell ref="A2:B3"/>
    <mergeCell ref="C2:D3"/>
    <mergeCell ref="E2:F3"/>
    <mergeCell ref="A4:B5"/>
    <mergeCell ref="C4:D4"/>
    <mergeCell ref="E4:F4"/>
    <mergeCell ref="C5:D5"/>
    <mergeCell ref="E5:F5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2016-02-28T11:13:51Z</dcterms:modified>
</cp:coreProperties>
</file>