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 activeTab="1"/>
  </bookViews>
  <sheets>
    <sheet name="1 этап" sheetId="23" r:id="rId1"/>
    <sheet name="2 этап" sheetId="24" r:id="rId2"/>
  </sheets>
  <calcPr calcId="145621"/>
</workbook>
</file>

<file path=xl/calcChain.xml><?xml version="1.0" encoding="utf-8"?>
<calcChain xmlns="http://schemas.openxmlformats.org/spreadsheetml/2006/main">
  <c r="Y74" i="24" l="1"/>
  <c r="X74" i="24"/>
  <c r="W74" i="24"/>
  <c r="V74" i="24"/>
  <c r="U74" i="24"/>
  <c r="T74" i="24"/>
  <c r="S74" i="24"/>
  <c r="R74" i="24"/>
  <c r="Q74" i="24"/>
  <c r="P74" i="24"/>
  <c r="O74" i="24"/>
  <c r="N74" i="24"/>
  <c r="M74" i="24"/>
  <c r="L74" i="24"/>
  <c r="K74" i="24"/>
  <c r="W67" i="24"/>
  <c r="R67" i="24"/>
  <c r="K65" i="24"/>
  <c r="W63" i="24"/>
  <c r="Q63" i="24"/>
  <c r="P63" i="24"/>
  <c r="O63" i="24"/>
  <c r="N63" i="24"/>
  <c r="M63" i="24"/>
  <c r="L63" i="24"/>
  <c r="W60" i="24"/>
  <c r="R60" i="24"/>
  <c r="W59" i="24"/>
  <c r="W58" i="24"/>
  <c r="R58" i="24"/>
  <c r="W57" i="24"/>
  <c r="R57" i="24"/>
  <c r="W56" i="24"/>
  <c r="R56" i="24"/>
  <c r="W53" i="24"/>
  <c r="Q53" i="24"/>
  <c r="P53" i="24"/>
  <c r="O53" i="24"/>
  <c r="N53" i="24"/>
  <c r="M53" i="24"/>
  <c r="L53" i="24"/>
  <c r="K53" i="24"/>
  <c r="W51" i="24"/>
  <c r="R51" i="24"/>
  <c r="Y50" i="24"/>
  <c r="Y47" i="24" s="1"/>
  <c r="Y46" i="24" s="1"/>
  <c r="X50" i="24"/>
  <c r="W50" i="24"/>
  <c r="V50" i="24"/>
  <c r="U50" i="24"/>
  <c r="U47" i="24" s="1"/>
  <c r="U46" i="24" s="1"/>
  <c r="T50" i="24"/>
  <c r="S50" i="24"/>
  <c r="R50" i="24"/>
  <c r="Q50" i="24"/>
  <c r="Q47" i="24" s="1"/>
  <c r="Q46" i="24" s="1"/>
  <c r="P50" i="24"/>
  <c r="O50" i="24"/>
  <c r="N50" i="24"/>
  <c r="M50" i="24"/>
  <c r="M47" i="24" s="1"/>
  <c r="M46" i="24" s="1"/>
  <c r="L50" i="24"/>
  <c r="K50" i="24"/>
  <c r="W49" i="24"/>
  <c r="W48" i="24" s="1"/>
  <c r="R49" i="24"/>
  <c r="Y48" i="24"/>
  <c r="X48" i="24"/>
  <c r="V48" i="24"/>
  <c r="V47" i="24" s="1"/>
  <c r="V46" i="24" s="1"/>
  <c r="U48" i="24"/>
  <c r="T48" i="24"/>
  <c r="S48" i="24"/>
  <c r="S47" i="24" s="1"/>
  <c r="S46" i="24" s="1"/>
  <c r="R48" i="24"/>
  <c r="R47" i="24" s="1"/>
  <c r="Q48" i="24"/>
  <c r="P48" i="24"/>
  <c r="O48" i="24"/>
  <c r="O47" i="24" s="1"/>
  <c r="O46" i="24" s="1"/>
  <c r="N48" i="24"/>
  <c r="N47" i="24" s="1"/>
  <c r="M48" i="24"/>
  <c r="L48" i="24"/>
  <c r="K48" i="24"/>
  <c r="X47" i="24"/>
  <c r="X46" i="24" s="1"/>
  <c r="T47" i="24"/>
  <c r="T46" i="24" s="1"/>
  <c r="P47" i="24"/>
  <c r="L47" i="24"/>
  <c r="L46" i="24" s="1"/>
  <c r="K44" i="24"/>
  <c r="W42" i="24"/>
  <c r="W41" i="24" s="1"/>
  <c r="Y41" i="24"/>
  <c r="X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L37" i="24"/>
  <c r="K37" i="24"/>
  <c r="W34" i="24"/>
  <c r="R34" i="24"/>
  <c r="V33" i="24"/>
  <c r="V32" i="24" s="1"/>
  <c r="U33" i="24"/>
  <c r="T33" i="24"/>
  <c r="S33" i="24"/>
  <c r="W33" i="24" s="1"/>
  <c r="W32" i="24" s="1"/>
  <c r="R33" i="24"/>
  <c r="R32" i="24" s="1"/>
  <c r="Q33" i="24"/>
  <c r="P33" i="24"/>
  <c r="O33" i="24"/>
  <c r="O32" i="24" s="1"/>
  <c r="N33" i="24"/>
  <c r="N32" i="24" s="1"/>
  <c r="M33" i="24"/>
  <c r="L33" i="24"/>
  <c r="K33" i="24"/>
  <c r="K32" i="24" s="1"/>
  <c r="Y32" i="24"/>
  <c r="X32" i="24"/>
  <c r="U32" i="24"/>
  <c r="T32" i="24"/>
  <c r="Q32" i="24"/>
  <c r="P32" i="24"/>
  <c r="M32" i="24"/>
  <c r="L32" i="24"/>
  <c r="W31" i="24"/>
  <c r="W30" i="24" s="1"/>
  <c r="Y30" i="24"/>
  <c r="X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W29" i="24"/>
  <c r="R29" i="24"/>
  <c r="R27" i="24" s="1"/>
  <c r="R25" i="24" s="1"/>
  <c r="W28" i="24"/>
  <c r="Y27" i="24"/>
  <c r="X27" i="24"/>
  <c r="W27" i="24"/>
  <c r="W25" i="24" s="1"/>
  <c r="V27" i="24"/>
  <c r="V25" i="24" s="1"/>
  <c r="U27" i="24"/>
  <c r="T27" i="24"/>
  <c r="S27" i="24"/>
  <c r="S25" i="24" s="1"/>
  <c r="Q27" i="24"/>
  <c r="P27" i="24"/>
  <c r="O27" i="24"/>
  <c r="O25" i="24" s="1"/>
  <c r="N27" i="24"/>
  <c r="N25" i="24" s="1"/>
  <c r="M27" i="24"/>
  <c r="L27" i="24"/>
  <c r="K27" i="24"/>
  <c r="K25" i="24" s="1"/>
  <c r="W26" i="24"/>
  <c r="R26" i="24"/>
  <c r="Y25" i="24"/>
  <c r="X25" i="24"/>
  <c r="U25" i="24"/>
  <c r="T25" i="24"/>
  <c r="Q25" i="24"/>
  <c r="P25" i="24"/>
  <c r="M25" i="24"/>
  <c r="L25" i="24"/>
  <c r="W24" i="24"/>
  <c r="R24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W16" i="24"/>
  <c r="R16" i="24"/>
  <c r="W15" i="24"/>
  <c r="R15" i="24"/>
  <c r="V14" i="24"/>
  <c r="V13" i="24" s="1"/>
  <c r="U14" i="24"/>
  <c r="U13" i="24" s="1"/>
  <c r="T14" i="24"/>
  <c r="S14" i="24"/>
  <c r="W14" i="24" s="1"/>
  <c r="W13" i="24" s="1"/>
  <c r="R14" i="24"/>
  <c r="R13" i="24" s="1"/>
  <c r="Q14" i="24"/>
  <c r="Q13" i="24" s="1"/>
  <c r="P14" i="24"/>
  <c r="O14" i="24"/>
  <c r="N14" i="24"/>
  <c r="N13" i="24" s="1"/>
  <c r="M14" i="24"/>
  <c r="M13" i="24" s="1"/>
  <c r="L14" i="24"/>
  <c r="Y13" i="24"/>
  <c r="X13" i="24"/>
  <c r="X11" i="24" s="1"/>
  <c r="T13" i="24"/>
  <c r="T11" i="24" s="1"/>
  <c r="S13" i="24"/>
  <c r="P13" i="24"/>
  <c r="P11" i="24" s="1"/>
  <c r="O13" i="24"/>
  <c r="O12" i="24" s="1"/>
  <c r="L13" i="24"/>
  <c r="L11" i="24" s="1"/>
  <c r="K13" i="24"/>
  <c r="K11" i="24" s="1"/>
  <c r="Y12" i="24"/>
  <c r="Y11" i="24"/>
  <c r="R63" i="24" l="1"/>
  <c r="K47" i="24"/>
  <c r="K46" i="24" s="1"/>
  <c r="K77" i="24" s="1"/>
  <c r="P46" i="24"/>
  <c r="P77" i="24" s="1"/>
  <c r="L77" i="24"/>
  <c r="N46" i="24"/>
  <c r="R46" i="24"/>
  <c r="W47" i="24"/>
  <c r="W46" i="24" s="1"/>
  <c r="R53" i="24"/>
  <c r="T77" i="24"/>
  <c r="X77" i="24"/>
  <c r="M12" i="24"/>
  <c r="M11" i="24"/>
  <c r="M77" i="24" s="1"/>
  <c r="Q11" i="24"/>
  <c r="Q77" i="24" s="1"/>
  <c r="Q12" i="24"/>
  <c r="Y77" i="24"/>
  <c r="N11" i="24"/>
  <c r="N12" i="24"/>
  <c r="R12" i="24"/>
  <c r="R11" i="24"/>
  <c r="V12" i="24"/>
  <c r="V11" i="24"/>
  <c r="V77" i="24" s="1"/>
  <c r="U11" i="24"/>
  <c r="U77" i="24" s="1"/>
  <c r="U12" i="24"/>
  <c r="W11" i="24"/>
  <c r="W12" i="24"/>
  <c r="K12" i="24"/>
  <c r="S12" i="24"/>
  <c r="O11" i="24"/>
  <c r="O77" i="24" s="1"/>
  <c r="L12" i="24"/>
  <c r="P12" i="24"/>
  <c r="T12" i="24"/>
  <c r="X12" i="24"/>
  <c r="S32" i="24"/>
  <c r="S11" i="24" s="1"/>
  <c r="S77" i="24" s="1"/>
  <c r="K65" i="23"/>
  <c r="Y74" i="23"/>
  <c r="X74" i="23"/>
  <c r="W74" i="23"/>
  <c r="V74" i="23"/>
  <c r="U74" i="23"/>
  <c r="T74" i="23"/>
  <c r="S74" i="23"/>
  <c r="R74" i="23"/>
  <c r="Q74" i="23"/>
  <c r="P74" i="23"/>
  <c r="O74" i="23"/>
  <c r="N74" i="23"/>
  <c r="M74" i="23"/>
  <c r="L74" i="23"/>
  <c r="K74" i="23"/>
  <c r="W67" i="23"/>
  <c r="R67" i="23"/>
  <c r="W63" i="23"/>
  <c r="Q63" i="23"/>
  <c r="P63" i="23"/>
  <c r="R63" i="23" s="1"/>
  <c r="R46" i="23" s="1"/>
  <c r="O63" i="23"/>
  <c r="N63" i="23"/>
  <c r="M63" i="23"/>
  <c r="L63" i="23"/>
  <c r="W60" i="23"/>
  <c r="R60" i="23"/>
  <c r="W59" i="23"/>
  <c r="W58" i="23"/>
  <c r="R58" i="23"/>
  <c r="W57" i="23"/>
  <c r="R57" i="23"/>
  <c r="W56" i="23"/>
  <c r="R56" i="23"/>
  <c r="W53" i="23"/>
  <c r="Q53" i="23"/>
  <c r="P53" i="23"/>
  <c r="O53" i="23"/>
  <c r="R53" i="23" s="1"/>
  <c r="N53" i="23"/>
  <c r="M53" i="23"/>
  <c r="L53" i="23"/>
  <c r="K53" i="23"/>
  <c r="W51" i="23"/>
  <c r="R51" i="23"/>
  <c r="Y50" i="23"/>
  <c r="X50" i="23"/>
  <c r="W50" i="23"/>
  <c r="V50" i="23"/>
  <c r="U50" i="23"/>
  <c r="T50" i="23"/>
  <c r="S50" i="23"/>
  <c r="R50" i="23"/>
  <c r="Q50" i="23"/>
  <c r="P50" i="23"/>
  <c r="O50" i="23"/>
  <c r="N50" i="23"/>
  <c r="M50" i="23"/>
  <c r="L50" i="23"/>
  <c r="K50" i="23"/>
  <c r="W49" i="23"/>
  <c r="R49" i="23"/>
  <c r="Y48" i="23"/>
  <c r="Y47" i="23" s="1"/>
  <c r="Y46" i="23" s="1"/>
  <c r="X48" i="23"/>
  <c r="W48" i="23"/>
  <c r="V48" i="23"/>
  <c r="U48" i="23"/>
  <c r="U47" i="23" s="1"/>
  <c r="U46" i="23" s="1"/>
  <c r="T48" i="23"/>
  <c r="S48" i="23"/>
  <c r="R48" i="23"/>
  <c r="Q48" i="23"/>
  <c r="Q47" i="23" s="1"/>
  <c r="Q46" i="23" s="1"/>
  <c r="P48" i="23"/>
  <c r="O48" i="23"/>
  <c r="N48" i="23"/>
  <c r="M48" i="23"/>
  <c r="M47" i="23" s="1"/>
  <c r="M46" i="23" s="1"/>
  <c r="L48" i="23"/>
  <c r="K48" i="23"/>
  <c r="X47" i="23"/>
  <c r="X46" i="23" s="1"/>
  <c r="W47" i="23"/>
  <c r="W46" i="23" s="1"/>
  <c r="V47" i="23"/>
  <c r="T47" i="23"/>
  <c r="T46" i="23" s="1"/>
  <c r="S47" i="23"/>
  <c r="S46" i="23" s="1"/>
  <c r="R47" i="23"/>
  <c r="P47" i="23"/>
  <c r="P46" i="23" s="1"/>
  <c r="O47" i="23"/>
  <c r="O46" i="23" s="1"/>
  <c r="N47" i="23"/>
  <c r="L47" i="23"/>
  <c r="L46" i="23" s="1"/>
  <c r="V46" i="23"/>
  <c r="N46" i="23"/>
  <c r="K44" i="23"/>
  <c r="W42" i="23"/>
  <c r="W41" i="23" s="1"/>
  <c r="Y41" i="23"/>
  <c r="X41" i="23"/>
  <c r="V41" i="23"/>
  <c r="U41" i="23"/>
  <c r="T41" i="23"/>
  <c r="S41" i="23"/>
  <c r="R41" i="23"/>
  <c r="Q41" i="23"/>
  <c r="P41" i="23"/>
  <c r="O41" i="23"/>
  <c r="N41" i="23"/>
  <c r="M41" i="23"/>
  <c r="L41" i="23"/>
  <c r="K41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Y37" i="23"/>
  <c r="X37" i="23"/>
  <c r="W37" i="23"/>
  <c r="V37" i="23"/>
  <c r="U37" i="23"/>
  <c r="T37" i="23"/>
  <c r="S37" i="23"/>
  <c r="R37" i="23"/>
  <c r="Q37" i="23"/>
  <c r="P37" i="23"/>
  <c r="O37" i="23"/>
  <c r="N37" i="23"/>
  <c r="M37" i="23"/>
  <c r="L37" i="23"/>
  <c r="K37" i="23"/>
  <c r="W34" i="23"/>
  <c r="R34" i="23"/>
  <c r="R33" i="23" s="1"/>
  <c r="R32" i="23" s="1"/>
  <c r="V33" i="23"/>
  <c r="U33" i="23"/>
  <c r="U32" i="23" s="1"/>
  <c r="T33" i="23"/>
  <c r="T32" i="23" s="1"/>
  <c r="S33" i="23"/>
  <c r="W33" i="23" s="1"/>
  <c r="W32" i="23" s="1"/>
  <c r="Q33" i="23"/>
  <c r="Q32" i="23" s="1"/>
  <c r="P33" i="23"/>
  <c r="P32" i="23" s="1"/>
  <c r="O33" i="23"/>
  <c r="N33" i="23"/>
  <c r="M33" i="23"/>
  <c r="M32" i="23" s="1"/>
  <c r="L33" i="23"/>
  <c r="L32" i="23" s="1"/>
  <c r="K33" i="23"/>
  <c r="K32" i="23" s="1"/>
  <c r="Y32" i="23"/>
  <c r="X32" i="23"/>
  <c r="V32" i="23"/>
  <c r="S32" i="23"/>
  <c r="O32" i="23"/>
  <c r="N32" i="23"/>
  <c r="W31" i="23"/>
  <c r="W30" i="23" s="1"/>
  <c r="Y30" i="23"/>
  <c r="X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W29" i="23"/>
  <c r="R29" i="23"/>
  <c r="W28" i="23"/>
  <c r="Y27" i="23"/>
  <c r="Y25" i="23" s="1"/>
  <c r="X27" i="23"/>
  <c r="X25" i="23" s="1"/>
  <c r="X11" i="23" s="1"/>
  <c r="X77" i="23" s="1"/>
  <c r="V27" i="23"/>
  <c r="U27" i="23"/>
  <c r="U25" i="23" s="1"/>
  <c r="T27" i="23"/>
  <c r="T25" i="23" s="1"/>
  <c r="T11" i="23" s="1"/>
  <c r="T77" i="23" s="1"/>
  <c r="S27" i="23"/>
  <c r="R27" i="23"/>
  <c r="Q27" i="23"/>
  <c r="Q25" i="23" s="1"/>
  <c r="P27" i="23"/>
  <c r="P25" i="23" s="1"/>
  <c r="P11" i="23" s="1"/>
  <c r="P77" i="23" s="1"/>
  <c r="O27" i="23"/>
  <c r="N27" i="23"/>
  <c r="M27" i="23"/>
  <c r="M25" i="23" s="1"/>
  <c r="L27" i="23"/>
  <c r="L25" i="23" s="1"/>
  <c r="L11" i="23" s="1"/>
  <c r="L77" i="23" s="1"/>
  <c r="K27" i="23"/>
  <c r="W26" i="23"/>
  <c r="R26" i="23"/>
  <c r="V25" i="23"/>
  <c r="V11" i="23" s="1"/>
  <c r="V77" i="23" s="1"/>
  <c r="S25" i="23"/>
  <c r="R25" i="23"/>
  <c r="R11" i="23" s="1"/>
  <c r="O25" i="23"/>
  <c r="N25" i="23"/>
  <c r="N11" i="23" s="1"/>
  <c r="N77" i="23" s="1"/>
  <c r="K25" i="23"/>
  <c r="W24" i="23"/>
  <c r="W23" i="23" s="1"/>
  <c r="R24" i="23"/>
  <c r="Y23" i="23"/>
  <c r="X23" i="23"/>
  <c r="V23" i="23"/>
  <c r="U23" i="23"/>
  <c r="T23" i="23"/>
  <c r="S23" i="23"/>
  <c r="R23" i="23"/>
  <c r="Q23" i="23"/>
  <c r="P23" i="23"/>
  <c r="O23" i="23"/>
  <c r="N23" i="23"/>
  <c r="M23" i="23"/>
  <c r="L23" i="23"/>
  <c r="K23" i="23"/>
  <c r="K18" i="23"/>
  <c r="Y18" i="23"/>
  <c r="X18" i="23"/>
  <c r="W18" i="23"/>
  <c r="V18" i="23"/>
  <c r="U18" i="23"/>
  <c r="T18" i="23"/>
  <c r="S18" i="23"/>
  <c r="R18" i="23"/>
  <c r="Q18" i="23"/>
  <c r="P18" i="23"/>
  <c r="O18" i="23"/>
  <c r="N18" i="23"/>
  <c r="M18" i="23"/>
  <c r="L18" i="23"/>
  <c r="W16" i="23"/>
  <c r="R16" i="23"/>
  <c r="W15" i="23"/>
  <c r="R15" i="23"/>
  <c r="V14" i="23"/>
  <c r="U14" i="23"/>
  <c r="T14" i="23"/>
  <c r="S14" i="23"/>
  <c r="W14" i="23" s="1"/>
  <c r="W13" i="23" s="1"/>
  <c r="R14" i="23"/>
  <c r="Q14" i="23"/>
  <c r="P14" i="23"/>
  <c r="O14" i="23"/>
  <c r="O13" i="23" s="1"/>
  <c r="N14" i="23"/>
  <c r="M14" i="23"/>
  <c r="L14" i="23"/>
  <c r="Y13" i="23"/>
  <c r="Y11" i="23" s="1"/>
  <c r="Y77" i="23" s="1"/>
  <c r="X13" i="23"/>
  <c r="V13" i="23"/>
  <c r="V12" i="23" s="1"/>
  <c r="U13" i="23"/>
  <c r="U11" i="23" s="1"/>
  <c r="U77" i="23" s="1"/>
  <c r="T13" i="23"/>
  <c r="R13" i="23"/>
  <c r="R12" i="23" s="1"/>
  <c r="Q13" i="23"/>
  <c r="Q11" i="23" s="1"/>
  <c r="Q77" i="23" s="1"/>
  <c r="P13" i="23"/>
  <c r="N13" i="23"/>
  <c r="N12" i="23" s="1"/>
  <c r="M13" i="23"/>
  <c r="M11" i="23" s="1"/>
  <c r="M77" i="23" s="1"/>
  <c r="L13" i="23"/>
  <c r="K13" i="23"/>
  <c r="K12" i="23" s="1"/>
  <c r="X12" i="23"/>
  <c r="T12" i="23"/>
  <c r="P12" i="23"/>
  <c r="L12" i="23"/>
  <c r="R77" i="24" l="1"/>
  <c r="W77" i="24"/>
  <c r="N77" i="24"/>
  <c r="R77" i="23"/>
  <c r="K47" i="23"/>
  <c r="K46" i="23" s="1"/>
  <c r="K11" i="23"/>
  <c r="W27" i="23"/>
  <c r="W25" i="23" s="1"/>
  <c r="O12" i="23"/>
  <c r="O11" i="23"/>
  <c r="O77" i="23" s="1"/>
  <c r="W12" i="23"/>
  <c r="W11" i="23"/>
  <c r="W77" i="23" s="1"/>
  <c r="M12" i="23"/>
  <c r="Q12" i="23"/>
  <c r="U12" i="23"/>
  <c r="Y12" i="23"/>
  <c r="S13" i="23"/>
  <c r="K77" i="23" l="1"/>
  <c r="S11" i="23"/>
  <c r="S77" i="23" s="1"/>
  <c r="S12" i="23"/>
</calcChain>
</file>

<file path=xl/sharedStrings.xml><?xml version="1.0" encoding="utf-8"?>
<sst xmlns="http://schemas.openxmlformats.org/spreadsheetml/2006/main" count="1304" uniqueCount="186">
  <si>
    <t>№ п/п</t>
  </si>
  <si>
    <t>Наименование групп, подгрупп, статей  и подстатей доходов</t>
  </si>
  <si>
    <t>Код бюджетной классификации РФ</t>
  </si>
  <si>
    <t>Сумма, тыс.руб.</t>
  </si>
  <si>
    <t>1 квартал</t>
  </si>
  <si>
    <t>2 квартал</t>
  </si>
  <si>
    <t>3 квартал</t>
  </si>
  <si>
    <t>июль</t>
  </si>
  <si>
    <t>август</t>
  </si>
  <si>
    <t>сентябрь</t>
  </si>
  <si>
    <t>итого</t>
  </si>
  <si>
    <t>1квартал</t>
  </si>
  <si>
    <t>2квартал</t>
  </si>
  <si>
    <t>3квартал</t>
  </si>
  <si>
    <t>4квартал</t>
  </si>
  <si>
    <t>I.</t>
  </si>
  <si>
    <t xml:space="preserve"> ДОХОДЫ</t>
  </si>
  <si>
    <t>000</t>
  </si>
  <si>
    <t>00</t>
  </si>
  <si>
    <t>0000</t>
  </si>
  <si>
    <t>1.</t>
  </si>
  <si>
    <t xml:space="preserve">НАЛОГИ НА ПРИБЫЛЬ, ДОХОДЫ </t>
  </si>
  <si>
    <t>1</t>
  </si>
  <si>
    <t>01</t>
  </si>
  <si>
    <t>1.1.</t>
  </si>
  <si>
    <t>Налог на доходы физических лиц</t>
  </si>
  <si>
    <t>182</t>
  </si>
  <si>
    <t>02</t>
  </si>
  <si>
    <t>110</t>
  </si>
  <si>
    <t>1.1.1.</t>
  </si>
  <si>
    <t>010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</si>
  <si>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</si>
  <si>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020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</si>
  <si>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</si>
  <si>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030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</si>
  <si>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</si>
  <si>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040</t>
  </si>
  <si>
    <t>акцизы</t>
  </si>
  <si>
    <t>03</t>
  </si>
  <si>
    <t>2.1</t>
  </si>
  <si>
    <t>Доходы от уплаты акцизов на дизельное топливо, подлежащее распределению между бюджетами субъектов Российской Федерации и местными бюджетами с учетом установленных диффернцированных нормативов отчислений в местные бюджеты</t>
  </si>
  <si>
    <t>2.2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</si>
  <si>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</si>
  <si>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2.3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</si>
  <si>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</si>
  <si>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2.4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</si>
  <si>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дифферинцированных нормативов отчислений в местные бюджеты</t>
  </si>
  <si>
    <t>2.</t>
  </si>
  <si>
    <t>НАЛОГИ НА СОВОКУПНЫЙ ДОХОД</t>
  </si>
  <si>
    <t>05</t>
  </si>
  <si>
    <t>Единый  сельхозналог</t>
  </si>
  <si>
    <t>НАЛОГИ НА ИМУЩЕСТВО</t>
  </si>
  <si>
    <t>06</t>
  </si>
  <si>
    <t>2.1.</t>
  </si>
  <si>
    <t>Налог на имущество физических лиц</t>
  </si>
  <si>
    <t>10</t>
  </si>
  <si>
    <t>2.2.</t>
  </si>
  <si>
    <t>Земельный налог</t>
  </si>
  <si>
    <t>Земельный налог с физических, обладающих земельным участком, расположенным в границах сельских поселений</t>
  </si>
  <si>
    <t>033</t>
  </si>
  <si>
    <t>3.</t>
  </si>
  <si>
    <t>Государственная пошлина</t>
  </si>
  <si>
    <t>08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</si>
  <si>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РФ на совершение нотариальных действий </t>
  </si>
  <si>
    <t>04</t>
  </si>
  <si>
    <t>4.</t>
  </si>
  <si>
    <t>ДОХОДЫ ОТ ИСПОЛЬЗОВАНИЯ ИМУЩЕСТВА, НАХОДЯЩЕГОСЯ В ГОСУДАРСТВЕННОЙ И МУНИЦИПАЛЬНОЙ</t>
  </si>
  <si>
    <t>11</t>
  </si>
  <si>
    <t>5,1</t>
  </si>
  <si>
    <t>Доходы, получаемые в виде арендной либо иной платы за передачу в возмездное пользование государственного и муниципального имущества</t>
  </si>
  <si>
    <t>120</t>
  </si>
  <si>
    <t>4.1</t>
  </si>
  <si>
    <t>Прочие доходы от использования имущества, находящегося в собственности поселений</t>
  </si>
  <si>
    <t>09</t>
  </si>
  <si>
    <t>045</t>
  </si>
  <si>
    <t>ШТРАФЫ, САНКЦИИ, ВОЗМЕЩЕНИЕ УЩЕРБА</t>
  </si>
  <si>
    <t>16</t>
  </si>
  <si>
    <t>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</si>
  <si>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</si>
  <si>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Доходы от продажи материальных и нематериальных активов</t>
  </si>
  <si>
    <t>14</t>
  </si>
  <si>
    <t>7,1</t>
  </si>
  <si>
    <t>II.</t>
  </si>
  <si>
    <t>БЕЗВОЗМЕЗДНЫЕ ПОСТУПЛЕНИЯ</t>
  </si>
  <si>
    <t>2</t>
  </si>
  <si>
    <t>БЕЗВОЗМЕЗДНЫЕ ПОСТУПЛЕНИЯ ОТ БЮДЖЕТОВ ДРУГИХ УРОВНЕЙ</t>
  </si>
  <si>
    <t xml:space="preserve">Дотация на выравнивание уровня бюджетной обеспеченности </t>
  </si>
  <si>
    <t>151</t>
  </si>
  <si>
    <t>1.2</t>
  </si>
  <si>
    <t>Дотация бюджетам поселений на выравнивание уровня бюджетной обеспеченности</t>
  </si>
  <si>
    <t>001</t>
  </si>
  <si>
    <t xml:space="preserve">Субвенции </t>
  </si>
  <si>
    <t xml:space="preserve">субвенции по первичному воинскому учету </t>
  </si>
  <si>
    <t>субвенции по на осуществление гос полномочий по созданию и обеспечению деятельности административных комиссии</t>
  </si>
  <si>
    <t>024</t>
  </si>
  <si>
    <t xml:space="preserve">Субсидии </t>
  </si>
  <si>
    <t>999</t>
  </si>
  <si>
    <t>3,4</t>
  </si>
  <si>
    <t>Субсидии на программу "Развитие дорожного хозяйства Республики Карелия на период до 2015 года"</t>
  </si>
  <si>
    <t>041</t>
  </si>
  <si>
    <t>Субсидии на ремонт объектов социальной и инженерной инфраструктуры</t>
  </si>
  <si>
    <t>5</t>
  </si>
  <si>
    <t>субсидия на ликвидацию ЧС</t>
  </si>
  <si>
    <t>Субсидии на выравнивание обеспеченности муниципальных образований по реализации расходных обязательств, связанных с оказанием муниципальных услуг</t>
  </si>
  <si>
    <t>07</t>
  </si>
  <si>
    <t>4</t>
  </si>
  <si>
    <t>ВСЕГО ДОХОДОВ</t>
  </si>
  <si>
    <t>1.1.2</t>
  </si>
  <si>
    <t>1.1.3</t>
  </si>
  <si>
    <t>1.1.4</t>
  </si>
  <si>
    <t>Земельный налог сорганизаций, обладающих земельным участком, расположенным в границах сельских поселений</t>
  </si>
  <si>
    <t>075</t>
  </si>
  <si>
    <t>Доходы, от сдачи в аренду имущества, состовляющего казну сельских поселений</t>
  </si>
  <si>
    <t>035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</si>
  <si>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</si>
  <si>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4.2</t>
  </si>
  <si>
    <t>13</t>
  </si>
  <si>
    <t>130</t>
  </si>
  <si>
    <t>5.1</t>
  </si>
  <si>
    <t>6</t>
  </si>
  <si>
    <t>6.1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</si>
  <si>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</si>
  <si>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 поселений</t>
  </si>
  <si>
    <t>065</t>
  </si>
  <si>
    <t>3.1</t>
  </si>
  <si>
    <t>016</t>
  </si>
  <si>
    <t>053</t>
  </si>
  <si>
    <t>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</si>
  <si>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</si>
  <si>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Поступления от денежных пожертвований, предоставляемых физическими лицами получателям средств бюджетов поселений</t>
  </si>
  <si>
    <t>Прочие безвозмездные поступления в бюджеты поселений</t>
  </si>
  <si>
    <t>Прочие безвозмездные поступления</t>
  </si>
  <si>
    <t>Общий объем доходов  в бюджет Коткозерского сельского поселения</t>
  </si>
  <si>
    <t>15</t>
  </si>
  <si>
    <t>30</t>
  </si>
  <si>
    <t>35</t>
  </si>
  <si>
    <t>118</t>
  </si>
  <si>
    <t>код главного администратора</t>
  </si>
  <si>
    <t>код вида доходов бюджета</t>
  </si>
  <si>
    <t>код подвида доходов бюджета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</si>
  <si>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</si>
  <si>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</si>
  <si>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</si>
  <si>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</si>
  <si>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</si>
  <si>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группы подвида</t>
  </si>
  <si>
    <t>код аналитической группы подвида</t>
  </si>
  <si>
    <t>011</t>
  </si>
  <si>
    <t>Субсидия на реализацию мероприятий государственной программы Республика Карелия "Развитие транспортной системы"</t>
  </si>
  <si>
    <t>29</t>
  </si>
  <si>
    <t>5.2</t>
  </si>
  <si>
    <t>Субсидии на реализацию мероприятий государственной программы Республики Карелия"Развитие Культуры" на частичную компенсацию дополнительных расходов на повышение оплаты труда работников муниципальных учреждений культуры</t>
  </si>
  <si>
    <t>49</t>
  </si>
  <si>
    <t>субсидий бюджетам муниципальных образований на реализацию мероприятий государственной программы Республики Карелия «Развитие транспортной системы» (в целях проектирования,  ремонта и содержания автомобильных дорог общего пользования местного значения)</t>
  </si>
  <si>
    <t xml:space="preserve">Иные межбюджетные трансферты </t>
  </si>
  <si>
    <t>Иные межбюджетные трансферты на поддержку развития территориального общественного самоуправления</t>
  </si>
  <si>
    <r>
  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</t>
    </r>
    <r>
      <rPr>
        <vertAlign val="superscript"/>
        <sz val="11"/>
        <rFont val="Arial"/>
        <family val="2"/>
        <charset val="204"/>
      </rPr>
      <t>1</t>
    </r>
    <r>
      <rPr>
        <sz val="11"/>
        <rFont val="Arial"/>
        <family val="2"/>
        <charset val="204"/>
      </rPr>
      <t xml:space="preserve"> и 228 Налогового кодекса Российской Федерации</t>
    </r>
  </si>
  <si>
    <t>150</t>
  </si>
  <si>
    <t>231</t>
  </si>
  <si>
    <t>241</t>
  </si>
  <si>
    <t>251</t>
  </si>
  <si>
    <t>261</t>
  </si>
  <si>
    <t>810</t>
  </si>
  <si>
    <t>Субсидии на реализацию мероприятий по обеспечению комплексного развития сельских территорий (благоустройство сельских территорий)</t>
  </si>
  <si>
    <t>25</t>
  </si>
  <si>
    <t>576</t>
  </si>
  <si>
    <t>субсидии на поддержку местных инициатив граждан, проживающих в муниципальных образованиях</t>
  </si>
  <si>
    <t>4.3</t>
  </si>
  <si>
    <t>Иные межбюджетные трансферты на реализацию мероприятий по ремонту муниципальных учреждений в сфере культуры</t>
  </si>
  <si>
    <t>043</t>
  </si>
  <si>
    <t>Иные межбюджетные трансферты  на обеспечение доступа органов местного самоуправления и муниципальных учреждений к сети Интернет</t>
  </si>
  <si>
    <t>Иные межбюджетные трансферты на поддержку мер по обеспечению сбалансированности бюджетов муниципальных образований</t>
  </si>
  <si>
    <t>4.4</t>
  </si>
  <si>
    <t>Иной межбюджетный трансферт на содействие решению вопросов, направленных в государственной информационной системе "Активный гражданин Республики Карелия"</t>
  </si>
  <si>
    <t xml:space="preserve">Иной межбюджетный трансферт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 </t>
  </si>
  <si>
    <t>4.5</t>
  </si>
  <si>
    <t>4.6</t>
  </si>
  <si>
    <t>4.7</t>
  </si>
  <si>
    <t>Иной межбюджетный трансферт на осуществление полномочий по владению, пользованию и распоряжению имуществом, находящимся в муниципальной собственности муниципального района</t>
  </si>
  <si>
    <t>40</t>
  </si>
  <si>
    <t>014</t>
  </si>
  <si>
    <t>4.8</t>
  </si>
  <si>
    <t>Иной межбюджетный трансферт на реализацию мероприятий по ремонту муниципальных учреждений в сфере культуры (в части оплаты выполненных работ по ремонту ситемы отопления муниципального бюджетного учреждения "Коткозерский сельский дом культуры"</t>
  </si>
  <si>
    <t>Приложение 1 к Решению Совета Коткозерского сельского поселения от 12.2023 года № «О бюджете Коткозерского сельского поселения на 2024 год»</t>
  </si>
  <si>
    <t xml:space="preserve">на 2024 год </t>
  </si>
  <si>
    <t>Приложение 1 к Решению Совета Коткозерского сельского поселения от 22.12.2023 года № 25  «О бюджете Коткозерского сельского поселения на 2024 год»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</si>
</sst>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vertAlign val="superscript"/>
      <sz val="11"/>
      <name val="Arial"/>
      <family val="2"/>
      <charset val="204"/>
    </font>
    <font>
      <b/>
      <sz val="11"/>
      <color indexed="10"/>
      <name val="Arial"/>
      <family val="2"/>
      <charset val="204"/>
    </font>
    <font>
      <i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10"/>
      <name val="Arial"/>
      <family val="2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3">
    <xf numFmtId="0" fontId="0" fillId="0" borderId="0" xfId="0"/>
    <xf numFmtId="49" fontId="2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wrapText="1"/>
    </xf>
    <xf numFmtId="2" fontId="3" fillId="0" borderId="7" xfId="0" applyNumberFormat="1" applyFont="1" applyBorder="1" applyAlignment="1">
      <alignment horizontal="center" wrapText="1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2" fillId="0" borderId="9" xfId="0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9" fontId="4" fillId="0" borderId="7" xfId="0" quotePrefix="1" applyNumberFormat="1" applyFont="1" applyFill="1" applyBorder="1" applyAlignment="1">
      <alignment horizontal="center" vertical="center" textRotation="90" wrapText="1"/>
    </xf>
    <xf numFmtId="0" fontId="4" fillId="0" borderId="13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right"/>
    </xf>
    <xf numFmtId="0" fontId="5" fillId="0" borderId="7" xfId="0" applyFont="1" applyBorder="1"/>
    <xf numFmtId="49" fontId="4" fillId="0" borderId="7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4" fillId="0" borderId="7" xfId="0" applyFont="1" applyBorder="1"/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justify" vertical="center" wrapText="1"/>
    </xf>
    <xf numFmtId="49" fontId="3" fillId="0" borderId="7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3" fillId="0" borderId="7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3" fillId="0" borderId="0" xfId="1" applyFont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9" fontId="3" fillId="0" borderId="7" xfId="0" applyNumberFormat="1" applyFont="1" applyBorder="1" applyAlignment="1">
      <alignment horizontal="right" wrapText="1"/>
    </xf>
    <xf numFmtId="0" fontId="3" fillId="0" borderId="7" xfId="0" applyFont="1" applyBorder="1"/>
    <xf numFmtId="49" fontId="4" fillId="0" borderId="7" xfId="0" applyNumberFormat="1" applyFont="1" applyBorder="1" applyAlignment="1">
      <alignment horizontal="right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7" xfId="0" applyFont="1" applyBorder="1" applyAlignment="1">
      <alignment horizontal="left" wrapText="1"/>
    </xf>
    <xf numFmtId="49" fontId="8" fillId="0" borderId="7" xfId="0" applyNumberFormat="1" applyFont="1" applyBorder="1" applyAlignment="1">
      <alignment horizontal="right"/>
    </xf>
    <xf numFmtId="49" fontId="8" fillId="0" borderId="7" xfId="0" applyNumberFormat="1" applyFont="1" applyBorder="1" applyAlignment="1">
      <alignment wrapText="1"/>
    </xf>
    <xf numFmtId="49" fontId="8" fillId="0" borderId="7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7" xfId="0" applyNumberFormat="1" applyFont="1" applyBorder="1" applyAlignment="1">
      <alignment wrapText="1"/>
    </xf>
    <xf numFmtId="49" fontId="2" fillId="0" borderId="7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10" fillId="0" borderId="0" xfId="0" applyFont="1" applyAlignment="1">
      <alignment wrapText="1"/>
    </xf>
    <xf numFmtId="49" fontId="4" fillId="0" borderId="7" xfId="0" applyNumberFormat="1" applyFont="1" applyBorder="1" applyAlignment="1">
      <alignment wrapText="1"/>
    </xf>
    <xf numFmtId="0" fontId="11" fillId="0" borderId="0" xfId="0" applyFont="1" applyAlignment="1">
      <alignment wrapText="1"/>
    </xf>
    <xf numFmtId="49" fontId="3" fillId="0" borderId="7" xfId="0" applyNumberFormat="1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5" fillId="0" borderId="7" xfId="0" applyFont="1" applyFill="1" applyBorder="1"/>
    <xf numFmtId="49" fontId="3" fillId="0" borderId="7" xfId="0" applyNumberFormat="1" applyFont="1" applyBorder="1"/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justify" vertical="top" wrapText="1"/>
    </xf>
    <xf numFmtId="0" fontId="12" fillId="0" borderId="7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/>
    </xf>
    <xf numFmtId="49" fontId="9" fillId="0" borderId="7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justify" vertical="top" wrapText="1"/>
    </xf>
    <xf numFmtId="0" fontId="2" fillId="0" borderId="7" xfId="0" applyFont="1" applyBorder="1" applyAlignment="1">
      <alignment wrapText="1"/>
    </xf>
    <xf numFmtId="0" fontId="2" fillId="0" borderId="7" xfId="0" applyFont="1" applyBorder="1"/>
    <xf numFmtId="49" fontId="4" fillId="0" borderId="7" xfId="0" applyNumberFormat="1" applyFont="1" applyBorder="1"/>
    <xf numFmtId="0" fontId="4" fillId="0" borderId="7" xfId="0" applyFont="1" applyFill="1" applyBorder="1"/>
    <xf numFmtId="0" fontId="4" fillId="0" borderId="0" xfId="0" applyFont="1"/>
    <xf numFmtId="49" fontId="13" fillId="0" borderId="7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7" xfId="0" applyFont="1" applyFill="1" applyBorder="1" applyAlignment="1">
      <alignment wrapText="1"/>
    </xf>
    <xf numFmtId="49" fontId="4" fillId="0" borderId="7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7" xfId="0" applyNumberFormat="1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7" xfId="0" applyNumberFormat="1" applyFont="1" applyFill="1" applyBorder="1" applyAlignment="1">
      <alignment horizontal="center" vertical="center" textRotation="90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consultantplus://offline/ref=417D4DF0AFB94A350C758EC2BFC9189FDD22FEFBD8795D830F29815AC0DD7F15F6C979DBC892CAN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9"/>
  <sheetViews>
    <sheetView topLeftCell="A47" workbookViewId="0">
      <selection sqref="A1:XFD1048576"/>
    </sheetView>
  </sheetViews>
  <sheetFormatPr defaultRowHeight="14.25" x14ac:dyDescent="0.2"/>
  <cols>
    <col min="1" max="1" width="7" style="5" customWidth="1"/>
    <col min="2" max="2" width="70.85546875" style="5" customWidth="1"/>
    <col min="3" max="3" width="5.140625" style="5" customWidth="1"/>
    <col min="4" max="4" width="4" style="5" customWidth="1"/>
    <col min="5" max="5" width="4.42578125" style="5" customWidth="1"/>
    <col min="6" max="6" width="3.85546875" style="5" customWidth="1"/>
    <col min="7" max="7" width="5.140625" style="5" customWidth="1"/>
    <col min="8" max="8" width="4.28515625" style="5" customWidth="1"/>
    <col min="9" max="9" width="8.140625" style="5" customWidth="1"/>
    <col min="10" max="10" width="7.140625" style="5" customWidth="1"/>
    <col min="11" max="11" width="17.7109375" style="5" customWidth="1"/>
    <col min="12" max="12" width="11.85546875" style="5" hidden="1" customWidth="1"/>
    <col min="13" max="23" width="9.140625" style="5" hidden="1" customWidth="1"/>
    <col min="24" max="24" width="15.5703125" style="5" hidden="1" customWidth="1"/>
    <col min="25" max="25" width="16.140625" style="5" hidden="1" customWidth="1"/>
    <col min="26" max="256" width="9.140625" style="5"/>
    <col min="257" max="257" width="7" style="5" customWidth="1"/>
    <col min="258" max="258" width="70.85546875" style="5" customWidth="1"/>
    <col min="259" max="259" width="5.140625" style="5" customWidth="1"/>
    <col min="260" max="260" width="4" style="5" customWidth="1"/>
    <col min="261" max="261" width="4.42578125" style="5" customWidth="1"/>
    <col min="262" max="262" width="3.85546875" style="5" customWidth="1"/>
    <col min="263" max="263" width="5.140625" style="5" customWidth="1"/>
    <col min="264" max="264" width="4.28515625" style="5" customWidth="1"/>
    <col min="265" max="265" width="5.42578125" style="5" customWidth="1"/>
    <col min="266" max="266" width="5" style="5" customWidth="1"/>
    <col min="267" max="267" width="15.85546875" style="5" customWidth="1"/>
    <col min="268" max="279" width="0" style="5" hidden="1" customWidth="1"/>
    <col min="280" max="512" width="9.140625" style="5"/>
    <col min="513" max="513" width="7" style="5" customWidth="1"/>
    <col min="514" max="514" width="70.85546875" style="5" customWidth="1"/>
    <col min="515" max="515" width="5.140625" style="5" customWidth="1"/>
    <col min="516" max="516" width="4" style="5" customWidth="1"/>
    <col min="517" max="517" width="4.42578125" style="5" customWidth="1"/>
    <col min="518" max="518" width="3.85546875" style="5" customWidth="1"/>
    <col min="519" max="519" width="5.140625" style="5" customWidth="1"/>
    <col min="520" max="520" width="4.28515625" style="5" customWidth="1"/>
    <col min="521" max="521" width="5.42578125" style="5" customWidth="1"/>
    <col min="522" max="522" width="5" style="5" customWidth="1"/>
    <col min="523" max="523" width="15.85546875" style="5" customWidth="1"/>
    <col min="524" max="535" width="0" style="5" hidden="1" customWidth="1"/>
    <col min="536" max="768" width="9.140625" style="5"/>
    <col min="769" max="769" width="7" style="5" customWidth="1"/>
    <col min="770" max="770" width="70.85546875" style="5" customWidth="1"/>
    <col min="771" max="771" width="5.140625" style="5" customWidth="1"/>
    <col min="772" max="772" width="4" style="5" customWidth="1"/>
    <col min="773" max="773" width="4.42578125" style="5" customWidth="1"/>
    <col min="774" max="774" width="3.85546875" style="5" customWidth="1"/>
    <col min="775" max="775" width="5.140625" style="5" customWidth="1"/>
    <col min="776" max="776" width="4.28515625" style="5" customWidth="1"/>
    <col min="777" max="777" width="5.42578125" style="5" customWidth="1"/>
    <col min="778" max="778" width="5" style="5" customWidth="1"/>
    <col min="779" max="779" width="15.85546875" style="5" customWidth="1"/>
    <col min="780" max="791" width="0" style="5" hidden="1" customWidth="1"/>
    <col min="792" max="1024" width="9.140625" style="5"/>
    <col min="1025" max="1025" width="7" style="5" customWidth="1"/>
    <col min="1026" max="1026" width="70.85546875" style="5" customWidth="1"/>
    <col min="1027" max="1027" width="5.140625" style="5" customWidth="1"/>
    <col min="1028" max="1028" width="4" style="5" customWidth="1"/>
    <col min="1029" max="1029" width="4.42578125" style="5" customWidth="1"/>
    <col min="1030" max="1030" width="3.85546875" style="5" customWidth="1"/>
    <col min="1031" max="1031" width="5.140625" style="5" customWidth="1"/>
    <col min="1032" max="1032" width="4.28515625" style="5" customWidth="1"/>
    <col min="1033" max="1033" width="5.42578125" style="5" customWidth="1"/>
    <col min="1034" max="1034" width="5" style="5" customWidth="1"/>
    <col min="1035" max="1035" width="15.85546875" style="5" customWidth="1"/>
    <col min="1036" max="1047" width="0" style="5" hidden="1" customWidth="1"/>
    <col min="1048" max="1280" width="9.140625" style="5"/>
    <col min="1281" max="1281" width="7" style="5" customWidth="1"/>
    <col min="1282" max="1282" width="70.85546875" style="5" customWidth="1"/>
    <col min="1283" max="1283" width="5.140625" style="5" customWidth="1"/>
    <col min="1284" max="1284" width="4" style="5" customWidth="1"/>
    <col min="1285" max="1285" width="4.42578125" style="5" customWidth="1"/>
    <col min="1286" max="1286" width="3.85546875" style="5" customWidth="1"/>
    <col min="1287" max="1287" width="5.140625" style="5" customWidth="1"/>
    <col min="1288" max="1288" width="4.28515625" style="5" customWidth="1"/>
    <col min="1289" max="1289" width="5.42578125" style="5" customWidth="1"/>
    <col min="1290" max="1290" width="5" style="5" customWidth="1"/>
    <col min="1291" max="1291" width="15.85546875" style="5" customWidth="1"/>
    <col min="1292" max="1303" width="0" style="5" hidden="1" customWidth="1"/>
    <col min="1304" max="1536" width="9.140625" style="5"/>
    <col min="1537" max="1537" width="7" style="5" customWidth="1"/>
    <col min="1538" max="1538" width="70.85546875" style="5" customWidth="1"/>
    <col min="1539" max="1539" width="5.140625" style="5" customWidth="1"/>
    <col min="1540" max="1540" width="4" style="5" customWidth="1"/>
    <col min="1541" max="1541" width="4.42578125" style="5" customWidth="1"/>
    <col min="1542" max="1542" width="3.85546875" style="5" customWidth="1"/>
    <col min="1543" max="1543" width="5.140625" style="5" customWidth="1"/>
    <col min="1544" max="1544" width="4.28515625" style="5" customWidth="1"/>
    <col min="1545" max="1545" width="5.42578125" style="5" customWidth="1"/>
    <col min="1546" max="1546" width="5" style="5" customWidth="1"/>
    <col min="1547" max="1547" width="15.85546875" style="5" customWidth="1"/>
    <col min="1548" max="1559" width="0" style="5" hidden="1" customWidth="1"/>
    <col min="1560" max="1792" width="9.140625" style="5"/>
    <col min="1793" max="1793" width="7" style="5" customWidth="1"/>
    <col min="1794" max="1794" width="70.85546875" style="5" customWidth="1"/>
    <col min="1795" max="1795" width="5.140625" style="5" customWidth="1"/>
    <col min="1796" max="1796" width="4" style="5" customWidth="1"/>
    <col min="1797" max="1797" width="4.42578125" style="5" customWidth="1"/>
    <col min="1798" max="1798" width="3.85546875" style="5" customWidth="1"/>
    <col min="1799" max="1799" width="5.140625" style="5" customWidth="1"/>
    <col min="1800" max="1800" width="4.28515625" style="5" customWidth="1"/>
    <col min="1801" max="1801" width="5.42578125" style="5" customWidth="1"/>
    <col min="1802" max="1802" width="5" style="5" customWidth="1"/>
    <col min="1803" max="1803" width="15.85546875" style="5" customWidth="1"/>
    <col min="1804" max="1815" width="0" style="5" hidden="1" customWidth="1"/>
    <col min="1816" max="2048" width="9.140625" style="5"/>
    <col min="2049" max="2049" width="7" style="5" customWidth="1"/>
    <col min="2050" max="2050" width="70.85546875" style="5" customWidth="1"/>
    <col min="2051" max="2051" width="5.140625" style="5" customWidth="1"/>
    <col min="2052" max="2052" width="4" style="5" customWidth="1"/>
    <col min="2053" max="2053" width="4.42578125" style="5" customWidth="1"/>
    <col min="2054" max="2054" width="3.85546875" style="5" customWidth="1"/>
    <col min="2055" max="2055" width="5.140625" style="5" customWidth="1"/>
    <col min="2056" max="2056" width="4.28515625" style="5" customWidth="1"/>
    <col min="2057" max="2057" width="5.42578125" style="5" customWidth="1"/>
    <col min="2058" max="2058" width="5" style="5" customWidth="1"/>
    <col min="2059" max="2059" width="15.85546875" style="5" customWidth="1"/>
    <col min="2060" max="2071" width="0" style="5" hidden="1" customWidth="1"/>
    <col min="2072" max="2304" width="9.140625" style="5"/>
    <col min="2305" max="2305" width="7" style="5" customWidth="1"/>
    <col min="2306" max="2306" width="70.85546875" style="5" customWidth="1"/>
    <col min="2307" max="2307" width="5.140625" style="5" customWidth="1"/>
    <col min="2308" max="2308" width="4" style="5" customWidth="1"/>
    <col min="2309" max="2309" width="4.42578125" style="5" customWidth="1"/>
    <col min="2310" max="2310" width="3.85546875" style="5" customWidth="1"/>
    <col min="2311" max="2311" width="5.140625" style="5" customWidth="1"/>
    <col min="2312" max="2312" width="4.28515625" style="5" customWidth="1"/>
    <col min="2313" max="2313" width="5.42578125" style="5" customWidth="1"/>
    <col min="2314" max="2314" width="5" style="5" customWidth="1"/>
    <col min="2315" max="2315" width="15.85546875" style="5" customWidth="1"/>
    <col min="2316" max="2327" width="0" style="5" hidden="1" customWidth="1"/>
    <col min="2328" max="2560" width="9.140625" style="5"/>
    <col min="2561" max="2561" width="7" style="5" customWidth="1"/>
    <col min="2562" max="2562" width="70.85546875" style="5" customWidth="1"/>
    <col min="2563" max="2563" width="5.140625" style="5" customWidth="1"/>
    <col min="2564" max="2564" width="4" style="5" customWidth="1"/>
    <col min="2565" max="2565" width="4.42578125" style="5" customWidth="1"/>
    <col min="2566" max="2566" width="3.85546875" style="5" customWidth="1"/>
    <col min="2567" max="2567" width="5.140625" style="5" customWidth="1"/>
    <col min="2568" max="2568" width="4.28515625" style="5" customWidth="1"/>
    <col min="2569" max="2569" width="5.42578125" style="5" customWidth="1"/>
    <col min="2570" max="2570" width="5" style="5" customWidth="1"/>
    <col min="2571" max="2571" width="15.85546875" style="5" customWidth="1"/>
    <col min="2572" max="2583" width="0" style="5" hidden="1" customWidth="1"/>
    <col min="2584" max="2816" width="9.140625" style="5"/>
    <col min="2817" max="2817" width="7" style="5" customWidth="1"/>
    <col min="2818" max="2818" width="70.85546875" style="5" customWidth="1"/>
    <col min="2819" max="2819" width="5.140625" style="5" customWidth="1"/>
    <col min="2820" max="2820" width="4" style="5" customWidth="1"/>
    <col min="2821" max="2821" width="4.42578125" style="5" customWidth="1"/>
    <col min="2822" max="2822" width="3.85546875" style="5" customWidth="1"/>
    <col min="2823" max="2823" width="5.140625" style="5" customWidth="1"/>
    <col min="2824" max="2824" width="4.28515625" style="5" customWidth="1"/>
    <col min="2825" max="2825" width="5.42578125" style="5" customWidth="1"/>
    <col min="2826" max="2826" width="5" style="5" customWidth="1"/>
    <col min="2827" max="2827" width="15.85546875" style="5" customWidth="1"/>
    <col min="2828" max="2839" width="0" style="5" hidden="1" customWidth="1"/>
    <col min="2840" max="3072" width="9.140625" style="5"/>
    <col min="3073" max="3073" width="7" style="5" customWidth="1"/>
    <col min="3074" max="3074" width="70.85546875" style="5" customWidth="1"/>
    <col min="3075" max="3075" width="5.140625" style="5" customWidth="1"/>
    <col min="3076" max="3076" width="4" style="5" customWidth="1"/>
    <col min="3077" max="3077" width="4.42578125" style="5" customWidth="1"/>
    <col min="3078" max="3078" width="3.85546875" style="5" customWidth="1"/>
    <col min="3079" max="3079" width="5.140625" style="5" customWidth="1"/>
    <col min="3080" max="3080" width="4.28515625" style="5" customWidth="1"/>
    <col min="3081" max="3081" width="5.42578125" style="5" customWidth="1"/>
    <col min="3082" max="3082" width="5" style="5" customWidth="1"/>
    <col min="3083" max="3083" width="15.85546875" style="5" customWidth="1"/>
    <col min="3084" max="3095" width="0" style="5" hidden="1" customWidth="1"/>
    <col min="3096" max="3328" width="9.140625" style="5"/>
    <col min="3329" max="3329" width="7" style="5" customWidth="1"/>
    <col min="3330" max="3330" width="70.85546875" style="5" customWidth="1"/>
    <col min="3331" max="3331" width="5.140625" style="5" customWidth="1"/>
    <col min="3332" max="3332" width="4" style="5" customWidth="1"/>
    <col min="3333" max="3333" width="4.42578125" style="5" customWidth="1"/>
    <col min="3334" max="3334" width="3.85546875" style="5" customWidth="1"/>
    <col min="3335" max="3335" width="5.140625" style="5" customWidth="1"/>
    <col min="3336" max="3336" width="4.28515625" style="5" customWidth="1"/>
    <col min="3337" max="3337" width="5.42578125" style="5" customWidth="1"/>
    <col min="3338" max="3338" width="5" style="5" customWidth="1"/>
    <col min="3339" max="3339" width="15.85546875" style="5" customWidth="1"/>
    <col min="3340" max="3351" width="0" style="5" hidden="1" customWidth="1"/>
    <col min="3352" max="3584" width="9.140625" style="5"/>
    <col min="3585" max="3585" width="7" style="5" customWidth="1"/>
    <col min="3586" max="3586" width="70.85546875" style="5" customWidth="1"/>
    <col min="3587" max="3587" width="5.140625" style="5" customWidth="1"/>
    <col min="3588" max="3588" width="4" style="5" customWidth="1"/>
    <col min="3589" max="3589" width="4.42578125" style="5" customWidth="1"/>
    <col min="3590" max="3590" width="3.85546875" style="5" customWidth="1"/>
    <col min="3591" max="3591" width="5.140625" style="5" customWidth="1"/>
    <col min="3592" max="3592" width="4.28515625" style="5" customWidth="1"/>
    <col min="3593" max="3593" width="5.42578125" style="5" customWidth="1"/>
    <col min="3594" max="3594" width="5" style="5" customWidth="1"/>
    <col min="3595" max="3595" width="15.85546875" style="5" customWidth="1"/>
    <col min="3596" max="3607" width="0" style="5" hidden="1" customWidth="1"/>
    <col min="3608" max="3840" width="9.140625" style="5"/>
    <col min="3841" max="3841" width="7" style="5" customWidth="1"/>
    <col min="3842" max="3842" width="70.85546875" style="5" customWidth="1"/>
    <col min="3843" max="3843" width="5.140625" style="5" customWidth="1"/>
    <col min="3844" max="3844" width="4" style="5" customWidth="1"/>
    <col min="3845" max="3845" width="4.42578125" style="5" customWidth="1"/>
    <col min="3846" max="3846" width="3.85546875" style="5" customWidth="1"/>
    <col min="3847" max="3847" width="5.140625" style="5" customWidth="1"/>
    <col min="3848" max="3848" width="4.28515625" style="5" customWidth="1"/>
    <col min="3849" max="3849" width="5.42578125" style="5" customWidth="1"/>
    <col min="3850" max="3850" width="5" style="5" customWidth="1"/>
    <col min="3851" max="3851" width="15.85546875" style="5" customWidth="1"/>
    <col min="3852" max="3863" width="0" style="5" hidden="1" customWidth="1"/>
    <col min="3864" max="4096" width="9.140625" style="5"/>
    <col min="4097" max="4097" width="7" style="5" customWidth="1"/>
    <col min="4098" max="4098" width="70.85546875" style="5" customWidth="1"/>
    <col min="4099" max="4099" width="5.140625" style="5" customWidth="1"/>
    <col min="4100" max="4100" width="4" style="5" customWidth="1"/>
    <col min="4101" max="4101" width="4.42578125" style="5" customWidth="1"/>
    <col min="4102" max="4102" width="3.85546875" style="5" customWidth="1"/>
    <col min="4103" max="4103" width="5.140625" style="5" customWidth="1"/>
    <col min="4104" max="4104" width="4.28515625" style="5" customWidth="1"/>
    <col min="4105" max="4105" width="5.42578125" style="5" customWidth="1"/>
    <col min="4106" max="4106" width="5" style="5" customWidth="1"/>
    <col min="4107" max="4107" width="15.85546875" style="5" customWidth="1"/>
    <col min="4108" max="4119" width="0" style="5" hidden="1" customWidth="1"/>
    <col min="4120" max="4352" width="9.140625" style="5"/>
    <col min="4353" max="4353" width="7" style="5" customWidth="1"/>
    <col min="4354" max="4354" width="70.85546875" style="5" customWidth="1"/>
    <col min="4355" max="4355" width="5.140625" style="5" customWidth="1"/>
    <col min="4356" max="4356" width="4" style="5" customWidth="1"/>
    <col min="4357" max="4357" width="4.42578125" style="5" customWidth="1"/>
    <col min="4358" max="4358" width="3.85546875" style="5" customWidth="1"/>
    <col min="4359" max="4359" width="5.140625" style="5" customWidth="1"/>
    <col min="4360" max="4360" width="4.28515625" style="5" customWidth="1"/>
    <col min="4361" max="4361" width="5.42578125" style="5" customWidth="1"/>
    <col min="4362" max="4362" width="5" style="5" customWidth="1"/>
    <col min="4363" max="4363" width="15.85546875" style="5" customWidth="1"/>
    <col min="4364" max="4375" width="0" style="5" hidden="1" customWidth="1"/>
    <col min="4376" max="4608" width="9.140625" style="5"/>
    <col min="4609" max="4609" width="7" style="5" customWidth="1"/>
    <col min="4610" max="4610" width="70.85546875" style="5" customWidth="1"/>
    <col min="4611" max="4611" width="5.140625" style="5" customWidth="1"/>
    <col min="4612" max="4612" width="4" style="5" customWidth="1"/>
    <col min="4613" max="4613" width="4.42578125" style="5" customWidth="1"/>
    <col min="4614" max="4614" width="3.85546875" style="5" customWidth="1"/>
    <col min="4615" max="4615" width="5.140625" style="5" customWidth="1"/>
    <col min="4616" max="4616" width="4.28515625" style="5" customWidth="1"/>
    <col min="4617" max="4617" width="5.42578125" style="5" customWidth="1"/>
    <col min="4618" max="4618" width="5" style="5" customWidth="1"/>
    <col min="4619" max="4619" width="15.85546875" style="5" customWidth="1"/>
    <col min="4620" max="4631" width="0" style="5" hidden="1" customWidth="1"/>
    <col min="4632" max="4864" width="9.140625" style="5"/>
    <col min="4865" max="4865" width="7" style="5" customWidth="1"/>
    <col min="4866" max="4866" width="70.85546875" style="5" customWidth="1"/>
    <col min="4867" max="4867" width="5.140625" style="5" customWidth="1"/>
    <col min="4868" max="4868" width="4" style="5" customWidth="1"/>
    <col min="4869" max="4869" width="4.42578125" style="5" customWidth="1"/>
    <col min="4870" max="4870" width="3.85546875" style="5" customWidth="1"/>
    <col min="4871" max="4871" width="5.140625" style="5" customWidth="1"/>
    <col min="4872" max="4872" width="4.28515625" style="5" customWidth="1"/>
    <col min="4873" max="4873" width="5.42578125" style="5" customWidth="1"/>
    <col min="4874" max="4874" width="5" style="5" customWidth="1"/>
    <col min="4875" max="4875" width="15.85546875" style="5" customWidth="1"/>
    <col min="4876" max="4887" width="0" style="5" hidden="1" customWidth="1"/>
    <col min="4888" max="5120" width="9.140625" style="5"/>
    <col min="5121" max="5121" width="7" style="5" customWidth="1"/>
    <col min="5122" max="5122" width="70.85546875" style="5" customWidth="1"/>
    <col min="5123" max="5123" width="5.140625" style="5" customWidth="1"/>
    <col min="5124" max="5124" width="4" style="5" customWidth="1"/>
    <col min="5125" max="5125" width="4.42578125" style="5" customWidth="1"/>
    <col min="5126" max="5126" width="3.85546875" style="5" customWidth="1"/>
    <col min="5127" max="5127" width="5.140625" style="5" customWidth="1"/>
    <col min="5128" max="5128" width="4.28515625" style="5" customWidth="1"/>
    <col min="5129" max="5129" width="5.42578125" style="5" customWidth="1"/>
    <col min="5130" max="5130" width="5" style="5" customWidth="1"/>
    <col min="5131" max="5131" width="15.85546875" style="5" customWidth="1"/>
    <col min="5132" max="5143" width="0" style="5" hidden="1" customWidth="1"/>
    <col min="5144" max="5376" width="9.140625" style="5"/>
    <col min="5377" max="5377" width="7" style="5" customWidth="1"/>
    <col min="5378" max="5378" width="70.85546875" style="5" customWidth="1"/>
    <col min="5379" max="5379" width="5.140625" style="5" customWidth="1"/>
    <col min="5380" max="5380" width="4" style="5" customWidth="1"/>
    <col min="5381" max="5381" width="4.42578125" style="5" customWidth="1"/>
    <col min="5382" max="5382" width="3.85546875" style="5" customWidth="1"/>
    <col min="5383" max="5383" width="5.140625" style="5" customWidth="1"/>
    <col min="5384" max="5384" width="4.28515625" style="5" customWidth="1"/>
    <col min="5385" max="5385" width="5.42578125" style="5" customWidth="1"/>
    <col min="5386" max="5386" width="5" style="5" customWidth="1"/>
    <col min="5387" max="5387" width="15.85546875" style="5" customWidth="1"/>
    <col min="5388" max="5399" width="0" style="5" hidden="1" customWidth="1"/>
    <col min="5400" max="5632" width="9.140625" style="5"/>
    <col min="5633" max="5633" width="7" style="5" customWidth="1"/>
    <col min="5634" max="5634" width="70.85546875" style="5" customWidth="1"/>
    <col min="5635" max="5635" width="5.140625" style="5" customWidth="1"/>
    <col min="5636" max="5636" width="4" style="5" customWidth="1"/>
    <col min="5637" max="5637" width="4.42578125" style="5" customWidth="1"/>
    <col min="5638" max="5638" width="3.85546875" style="5" customWidth="1"/>
    <col min="5639" max="5639" width="5.140625" style="5" customWidth="1"/>
    <col min="5640" max="5640" width="4.28515625" style="5" customWidth="1"/>
    <col min="5641" max="5641" width="5.42578125" style="5" customWidth="1"/>
    <col min="5642" max="5642" width="5" style="5" customWidth="1"/>
    <col min="5643" max="5643" width="15.85546875" style="5" customWidth="1"/>
    <col min="5644" max="5655" width="0" style="5" hidden="1" customWidth="1"/>
    <col min="5656" max="5888" width="9.140625" style="5"/>
    <col min="5889" max="5889" width="7" style="5" customWidth="1"/>
    <col min="5890" max="5890" width="70.85546875" style="5" customWidth="1"/>
    <col min="5891" max="5891" width="5.140625" style="5" customWidth="1"/>
    <col min="5892" max="5892" width="4" style="5" customWidth="1"/>
    <col min="5893" max="5893" width="4.42578125" style="5" customWidth="1"/>
    <col min="5894" max="5894" width="3.85546875" style="5" customWidth="1"/>
    <col min="5895" max="5895" width="5.140625" style="5" customWidth="1"/>
    <col min="5896" max="5896" width="4.28515625" style="5" customWidth="1"/>
    <col min="5897" max="5897" width="5.42578125" style="5" customWidth="1"/>
    <col min="5898" max="5898" width="5" style="5" customWidth="1"/>
    <col min="5899" max="5899" width="15.85546875" style="5" customWidth="1"/>
    <col min="5900" max="5911" width="0" style="5" hidden="1" customWidth="1"/>
    <col min="5912" max="6144" width="9.140625" style="5"/>
    <col min="6145" max="6145" width="7" style="5" customWidth="1"/>
    <col min="6146" max="6146" width="70.85546875" style="5" customWidth="1"/>
    <col min="6147" max="6147" width="5.140625" style="5" customWidth="1"/>
    <col min="6148" max="6148" width="4" style="5" customWidth="1"/>
    <col min="6149" max="6149" width="4.42578125" style="5" customWidth="1"/>
    <col min="6150" max="6150" width="3.85546875" style="5" customWidth="1"/>
    <col min="6151" max="6151" width="5.140625" style="5" customWidth="1"/>
    <col min="6152" max="6152" width="4.28515625" style="5" customWidth="1"/>
    <col min="6153" max="6153" width="5.42578125" style="5" customWidth="1"/>
    <col min="6154" max="6154" width="5" style="5" customWidth="1"/>
    <col min="6155" max="6155" width="15.85546875" style="5" customWidth="1"/>
    <col min="6156" max="6167" width="0" style="5" hidden="1" customWidth="1"/>
    <col min="6168" max="6400" width="9.140625" style="5"/>
    <col min="6401" max="6401" width="7" style="5" customWidth="1"/>
    <col min="6402" max="6402" width="70.85546875" style="5" customWidth="1"/>
    <col min="6403" max="6403" width="5.140625" style="5" customWidth="1"/>
    <col min="6404" max="6404" width="4" style="5" customWidth="1"/>
    <col min="6405" max="6405" width="4.42578125" style="5" customWidth="1"/>
    <col min="6406" max="6406" width="3.85546875" style="5" customWidth="1"/>
    <col min="6407" max="6407" width="5.140625" style="5" customWidth="1"/>
    <col min="6408" max="6408" width="4.28515625" style="5" customWidth="1"/>
    <col min="6409" max="6409" width="5.42578125" style="5" customWidth="1"/>
    <col min="6410" max="6410" width="5" style="5" customWidth="1"/>
    <col min="6411" max="6411" width="15.85546875" style="5" customWidth="1"/>
    <col min="6412" max="6423" width="0" style="5" hidden="1" customWidth="1"/>
    <col min="6424" max="6656" width="9.140625" style="5"/>
    <col min="6657" max="6657" width="7" style="5" customWidth="1"/>
    <col min="6658" max="6658" width="70.85546875" style="5" customWidth="1"/>
    <col min="6659" max="6659" width="5.140625" style="5" customWidth="1"/>
    <col min="6660" max="6660" width="4" style="5" customWidth="1"/>
    <col min="6661" max="6661" width="4.42578125" style="5" customWidth="1"/>
    <col min="6662" max="6662" width="3.85546875" style="5" customWidth="1"/>
    <col min="6663" max="6663" width="5.140625" style="5" customWidth="1"/>
    <col min="6664" max="6664" width="4.28515625" style="5" customWidth="1"/>
    <col min="6665" max="6665" width="5.42578125" style="5" customWidth="1"/>
    <col min="6666" max="6666" width="5" style="5" customWidth="1"/>
    <col min="6667" max="6667" width="15.85546875" style="5" customWidth="1"/>
    <col min="6668" max="6679" width="0" style="5" hidden="1" customWidth="1"/>
    <col min="6680" max="6912" width="9.140625" style="5"/>
    <col min="6913" max="6913" width="7" style="5" customWidth="1"/>
    <col min="6914" max="6914" width="70.85546875" style="5" customWidth="1"/>
    <col min="6915" max="6915" width="5.140625" style="5" customWidth="1"/>
    <col min="6916" max="6916" width="4" style="5" customWidth="1"/>
    <col min="6917" max="6917" width="4.42578125" style="5" customWidth="1"/>
    <col min="6918" max="6918" width="3.85546875" style="5" customWidth="1"/>
    <col min="6919" max="6919" width="5.140625" style="5" customWidth="1"/>
    <col min="6920" max="6920" width="4.28515625" style="5" customWidth="1"/>
    <col min="6921" max="6921" width="5.42578125" style="5" customWidth="1"/>
    <col min="6922" max="6922" width="5" style="5" customWidth="1"/>
    <col min="6923" max="6923" width="15.85546875" style="5" customWidth="1"/>
    <col min="6924" max="6935" width="0" style="5" hidden="1" customWidth="1"/>
    <col min="6936" max="7168" width="9.140625" style="5"/>
    <col min="7169" max="7169" width="7" style="5" customWidth="1"/>
    <col min="7170" max="7170" width="70.85546875" style="5" customWidth="1"/>
    <col min="7171" max="7171" width="5.140625" style="5" customWidth="1"/>
    <col min="7172" max="7172" width="4" style="5" customWidth="1"/>
    <col min="7173" max="7173" width="4.42578125" style="5" customWidth="1"/>
    <col min="7174" max="7174" width="3.85546875" style="5" customWidth="1"/>
    <col min="7175" max="7175" width="5.140625" style="5" customWidth="1"/>
    <col min="7176" max="7176" width="4.28515625" style="5" customWidth="1"/>
    <col min="7177" max="7177" width="5.42578125" style="5" customWidth="1"/>
    <col min="7178" max="7178" width="5" style="5" customWidth="1"/>
    <col min="7179" max="7179" width="15.85546875" style="5" customWidth="1"/>
    <col min="7180" max="7191" width="0" style="5" hidden="1" customWidth="1"/>
    <col min="7192" max="7424" width="9.140625" style="5"/>
    <col min="7425" max="7425" width="7" style="5" customWidth="1"/>
    <col min="7426" max="7426" width="70.85546875" style="5" customWidth="1"/>
    <col min="7427" max="7427" width="5.140625" style="5" customWidth="1"/>
    <col min="7428" max="7428" width="4" style="5" customWidth="1"/>
    <col min="7429" max="7429" width="4.42578125" style="5" customWidth="1"/>
    <col min="7430" max="7430" width="3.85546875" style="5" customWidth="1"/>
    <col min="7431" max="7431" width="5.140625" style="5" customWidth="1"/>
    <col min="7432" max="7432" width="4.28515625" style="5" customWidth="1"/>
    <col min="7433" max="7433" width="5.42578125" style="5" customWidth="1"/>
    <col min="7434" max="7434" width="5" style="5" customWidth="1"/>
    <col min="7435" max="7435" width="15.85546875" style="5" customWidth="1"/>
    <col min="7436" max="7447" width="0" style="5" hidden="1" customWidth="1"/>
    <col min="7448" max="7680" width="9.140625" style="5"/>
    <col min="7681" max="7681" width="7" style="5" customWidth="1"/>
    <col min="7682" max="7682" width="70.85546875" style="5" customWidth="1"/>
    <col min="7683" max="7683" width="5.140625" style="5" customWidth="1"/>
    <col min="7684" max="7684" width="4" style="5" customWidth="1"/>
    <col min="7685" max="7685" width="4.42578125" style="5" customWidth="1"/>
    <col min="7686" max="7686" width="3.85546875" style="5" customWidth="1"/>
    <col min="7687" max="7687" width="5.140625" style="5" customWidth="1"/>
    <col min="7688" max="7688" width="4.28515625" style="5" customWidth="1"/>
    <col min="7689" max="7689" width="5.42578125" style="5" customWidth="1"/>
    <col min="7690" max="7690" width="5" style="5" customWidth="1"/>
    <col min="7691" max="7691" width="15.85546875" style="5" customWidth="1"/>
    <col min="7692" max="7703" width="0" style="5" hidden="1" customWidth="1"/>
    <col min="7704" max="7936" width="9.140625" style="5"/>
    <col min="7937" max="7937" width="7" style="5" customWidth="1"/>
    <col min="7938" max="7938" width="70.85546875" style="5" customWidth="1"/>
    <col min="7939" max="7939" width="5.140625" style="5" customWidth="1"/>
    <col min="7940" max="7940" width="4" style="5" customWidth="1"/>
    <col min="7941" max="7941" width="4.42578125" style="5" customWidth="1"/>
    <col min="7942" max="7942" width="3.85546875" style="5" customWidth="1"/>
    <col min="7943" max="7943" width="5.140625" style="5" customWidth="1"/>
    <col min="7944" max="7944" width="4.28515625" style="5" customWidth="1"/>
    <col min="7945" max="7945" width="5.42578125" style="5" customWidth="1"/>
    <col min="7946" max="7946" width="5" style="5" customWidth="1"/>
    <col min="7947" max="7947" width="15.85546875" style="5" customWidth="1"/>
    <col min="7948" max="7959" width="0" style="5" hidden="1" customWidth="1"/>
    <col min="7960" max="8192" width="9.140625" style="5"/>
    <col min="8193" max="8193" width="7" style="5" customWidth="1"/>
    <col min="8194" max="8194" width="70.85546875" style="5" customWidth="1"/>
    <col min="8195" max="8195" width="5.140625" style="5" customWidth="1"/>
    <col min="8196" max="8196" width="4" style="5" customWidth="1"/>
    <col min="8197" max="8197" width="4.42578125" style="5" customWidth="1"/>
    <col min="8198" max="8198" width="3.85546875" style="5" customWidth="1"/>
    <col min="8199" max="8199" width="5.140625" style="5" customWidth="1"/>
    <col min="8200" max="8200" width="4.28515625" style="5" customWidth="1"/>
    <col min="8201" max="8201" width="5.42578125" style="5" customWidth="1"/>
    <col min="8202" max="8202" width="5" style="5" customWidth="1"/>
    <col min="8203" max="8203" width="15.85546875" style="5" customWidth="1"/>
    <col min="8204" max="8215" width="0" style="5" hidden="1" customWidth="1"/>
    <col min="8216" max="8448" width="9.140625" style="5"/>
    <col min="8449" max="8449" width="7" style="5" customWidth="1"/>
    <col min="8450" max="8450" width="70.85546875" style="5" customWidth="1"/>
    <col min="8451" max="8451" width="5.140625" style="5" customWidth="1"/>
    <col min="8452" max="8452" width="4" style="5" customWidth="1"/>
    <col min="8453" max="8453" width="4.42578125" style="5" customWidth="1"/>
    <col min="8454" max="8454" width="3.85546875" style="5" customWidth="1"/>
    <col min="8455" max="8455" width="5.140625" style="5" customWidth="1"/>
    <col min="8456" max="8456" width="4.28515625" style="5" customWidth="1"/>
    <col min="8457" max="8457" width="5.42578125" style="5" customWidth="1"/>
    <col min="8458" max="8458" width="5" style="5" customWidth="1"/>
    <col min="8459" max="8459" width="15.85546875" style="5" customWidth="1"/>
    <col min="8460" max="8471" width="0" style="5" hidden="1" customWidth="1"/>
    <col min="8472" max="8704" width="9.140625" style="5"/>
    <col min="8705" max="8705" width="7" style="5" customWidth="1"/>
    <col min="8706" max="8706" width="70.85546875" style="5" customWidth="1"/>
    <col min="8707" max="8707" width="5.140625" style="5" customWidth="1"/>
    <col min="8708" max="8708" width="4" style="5" customWidth="1"/>
    <col min="8709" max="8709" width="4.42578125" style="5" customWidth="1"/>
    <col min="8710" max="8710" width="3.85546875" style="5" customWidth="1"/>
    <col min="8711" max="8711" width="5.140625" style="5" customWidth="1"/>
    <col min="8712" max="8712" width="4.28515625" style="5" customWidth="1"/>
    <col min="8713" max="8713" width="5.42578125" style="5" customWidth="1"/>
    <col min="8714" max="8714" width="5" style="5" customWidth="1"/>
    <col min="8715" max="8715" width="15.85546875" style="5" customWidth="1"/>
    <col min="8716" max="8727" width="0" style="5" hidden="1" customWidth="1"/>
    <col min="8728" max="8960" width="9.140625" style="5"/>
    <col min="8961" max="8961" width="7" style="5" customWidth="1"/>
    <col min="8962" max="8962" width="70.85546875" style="5" customWidth="1"/>
    <col min="8963" max="8963" width="5.140625" style="5" customWidth="1"/>
    <col min="8964" max="8964" width="4" style="5" customWidth="1"/>
    <col min="8965" max="8965" width="4.42578125" style="5" customWidth="1"/>
    <col min="8966" max="8966" width="3.85546875" style="5" customWidth="1"/>
    <col min="8967" max="8967" width="5.140625" style="5" customWidth="1"/>
    <col min="8968" max="8968" width="4.28515625" style="5" customWidth="1"/>
    <col min="8969" max="8969" width="5.42578125" style="5" customWidth="1"/>
    <col min="8970" max="8970" width="5" style="5" customWidth="1"/>
    <col min="8971" max="8971" width="15.85546875" style="5" customWidth="1"/>
    <col min="8972" max="8983" width="0" style="5" hidden="1" customWidth="1"/>
    <col min="8984" max="9216" width="9.140625" style="5"/>
    <col min="9217" max="9217" width="7" style="5" customWidth="1"/>
    <col min="9218" max="9218" width="70.85546875" style="5" customWidth="1"/>
    <col min="9219" max="9219" width="5.140625" style="5" customWidth="1"/>
    <col min="9220" max="9220" width="4" style="5" customWidth="1"/>
    <col min="9221" max="9221" width="4.42578125" style="5" customWidth="1"/>
    <col min="9222" max="9222" width="3.85546875" style="5" customWidth="1"/>
    <col min="9223" max="9223" width="5.140625" style="5" customWidth="1"/>
    <col min="9224" max="9224" width="4.28515625" style="5" customWidth="1"/>
    <col min="9225" max="9225" width="5.42578125" style="5" customWidth="1"/>
    <col min="9226" max="9226" width="5" style="5" customWidth="1"/>
    <col min="9227" max="9227" width="15.85546875" style="5" customWidth="1"/>
    <col min="9228" max="9239" width="0" style="5" hidden="1" customWidth="1"/>
    <col min="9240" max="9472" width="9.140625" style="5"/>
    <col min="9473" max="9473" width="7" style="5" customWidth="1"/>
    <col min="9474" max="9474" width="70.85546875" style="5" customWidth="1"/>
    <col min="9475" max="9475" width="5.140625" style="5" customWidth="1"/>
    <col min="9476" max="9476" width="4" style="5" customWidth="1"/>
    <col min="9477" max="9477" width="4.42578125" style="5" customWidth="1"/>
    <col min="9478" max="9478" width="3.85546875" style="5" customWidth="1"/>
    <col min="9479" max="9479" width="5.140625" style="5" customWidth="1"/>
    <col min="9480" max="9480" width="4.28515625" style="5" customWidth="1"/>
    <col min="9481" max="9481" width="5.42578125" style="5" customWidth="1"/>
    <col min="9482" max="9482" width="5" style="5" customWidth="1"/>
    <col min="9483" max="9483" width="15.85546875" style="5" customWidth="1"/>
    <col min="9484" max="9495" width="0" style="5" hidden="1" customWidth="1"/>
    <col min="9496" max="9728" width="9.140625" style="5"/>
    <col min="9729" max="9729" width="7" style="5" customWidth="1"/>
    <col min="9730" max="9730" width="70.85546875" style="5" customWidth="1"/>
    <col min="9731" max="9731" width="5.140625" style="5" customWidth="1"/>
    <col min="9732" max="9732" width="4" style="5" customWidth="1"/>
    <col min="9733" max="9733" width="4.42578125" style="5" customWidth="1"/>
    <col min="9734" max="9734" width="3.85546875" style="5" customWidth="1"/>
    <col min="9735" max="9735" width="5.140625" style="5" customWidth="1"/>
    <col min="9736" max="9736" width="4.28515625" style="5" customWidth="1"/>
    <col min="9737" max="9737" width="5.42578125" style="5" customWidth="1"/>
    <col min="9738" max="9738" width="5" style="5" customWidth="1"/>
    <col min="9739" max="9739" width="15.85546875" style="5" customWidth="1"/>
    <col min="9740" max="9751" width="0" style="5" hidden="1" customWidth="1"/>
    <col min="9752" max="9984" width="9.140625" style="5"/>
    <col min="9985" max="9985" width="7" style="5" customWidth="1"/>
    <col min="9986" max="9986" width="70.85546875" style="5" customWidth="1"/>
    <col min="9987" max="9987" width="5.140625" style="5" customWidth="1"/>
    <col min="9988" max="9988" width="4" style="5" customWidth="1"/>
    <col min="9989" max="9989" width="4.42578125" style="5" customWidth="1"/>
    <col min="9990" max="9990" width="3.85546875" style="5" customWidth="1"/>
    <col min="9991" max="9991" width="5.140625" style="5" customWidth="1"/>
    <col min="9992" max="9992" width="4.28515625" style="5" customWidth="1"/>
    <col min="9993" max="9993" width="5.42578125" style="5" customWidth="1"/>
    <col min="9994" max="9994" width="5" style="5" customWidth="1"/>
    <col min="9995" max="9995" width="15.85546875" style="5" customWidth="1"/>
    <col min="9996" max="10007" width="0" style="5" hidden="1" customWidth="1"/>
    <col min="10008" max="10240" width="9.140625" style="5"/>
    <col min="10241" max="10241" width="7" style="5" customWidth="1"/>
    <col min="10242" max="10242" width="70.85546875" style="5" customWidth="1"/>
    <col min="10243" max="10243" width="5.140625" style="5" customWidth="1"/>
    <col min="10244" max="10244" width="4" style="5" customWidth="1"/>
    <col min="10245" max="10245" width="4.42578125" style="5" customWidth="1"/>
    <col min="10246" max="10246" width="3.85546875" style="5" customWidth="1"/>
    <col min="10247" max="10247" width="5.140625" style="5" customWidth="1"/>
    <col min="10248" max="10248" width="4.28515625" style="5" customWidth="1"/>
    <col min="10249" max="10249" width="5.42578125" style="5" customWidth="1"/>
    <col min="10250" max="10250" width="5" style="5" customWidth="1"/>
    <col min="10251" max="10251" width="15.85546875" style="5" customWidth="1"/>
    <col min="10252" max="10263" width="0" style="5" hidden="1" customWidth="1"/>
    <col min="10264" max="10496" width="9.140625" style="5"/>
    <col min="10497" max="10497" width="7" style="5" customWidth="1"/>
    <col min="10498" max="10498" width="70.85546875" style="5" customWidth="1"/>
    <col min="10499" max="10499" width="5.140625" style="5" customWidth="1"/>
    <col min="10500" max="10500" width="4" style="5" customWidth="1"/>
    <col min="10501" max="10501" width="4.42578125" style="5" customWidth="1"/>
    <col min="10502" max="10502" width="3.85546875" style="5" customWidth="1"/>
    <col min="10503" max="10503" width="5.140625" style="5" customWidth="1"/>
    <col min="10504" max="10504" width="4.28515625" style="5" customWidth="1"/>
    <col min="10505" max="10505" width="5.42578125" style="5" customWidth="1"/>
    <col min="10506" max="10506" width="5" style="5" customWidth="1"/>
    <col min="10507" max="10507" width="15.85546875" style="5" customWidth="1"/>
    <col min="10508" max="10519" width="0" style="5" hidden="1" customWidth="1"/>
    <col min="10520" max="10752" width="9.140625" style="5"/>
    <col min="10753" max="10753" width="7" style="5" customWidth="1"/>
    <col min="10754" max="10754" width="70.85546875" style="5" customWidth="1"/>
    <col min="10755" max="10755" width="5.140625" style="5" customWidth="1"/>
    <col min="10756" max="10756" width="4" style="5" customWidth="1"/>
    <col min="10757" max="10757" width="4.42578125" style="5" customWidth="1"/>
    <col min="10758" max="10758" width="3.85546875" style="5" customWidth="1"/>
    <col min="10759" max="10759" width="5.140625" style="5" customWidth="1"/>
    <col min="10760" max="10760" width="4.28515625" style="5" customWidth="1"/>
    <col min="10761" max="10761" width="5.42578125" style="5" customWidth="1"/>
    <col min="10762" max="10762" width="5" style="5" customWidth="1"/>
    <col min="10763" max="10763" width="15.85546875" style="5" customWidth="1"/>
    <col min="10764" max="10775" width="0" style="5" hidden="1" customWidth="1"/>
    <col min="10776" max="11008" width="9.140625" style="5"/>
    <col min="11009" max="11009" width="7" style="5" customWidth="1"/>
    <col min="11010" max="11010" width="70.85546875" style="5" customWidth="1"/>
    <col min="11011" max="11011" width="5.140625" style="5" customWidth="1"/>
    <col min="11012" max="11012" width="4" style="5" customWidth="1"/>
    <col min="11013" max="11013" width="4.42578125" style="5" customWidth="1"/>
    <col min="11014" max="11014" width="3.85546875" style="5" customWidth="1"/>
    <col min="11015" max="11015" width="5.140625" style="5" customWidth="1"/>
    <col min="11016" max="11016" width="4.28515625" style="5" customWidth="1"/>
    <col min="11017" max="11017" width="5.42578125" style="5" customWidth="1"/>
    <col min="11018" max="11018" width="5" style="5" customWidth="1"/>
    <col min="11019" max="11019" width="15.85546875" style="5" customWidth="1"/>
    <col min="11020" max="11031" width="0" style="5" hidden="1" customWidth="1"/>
    <col min="11032" max="11264" width="9.140625" style="5"/>
    <col min="11265" max="11265" width="7" style="5" customWidth="1"/>
    <col min="11266" max="11266" width="70.85546875" style="5" customWidth="1"/>
    <col min="11267" max="11267" width="5.140625" style="5" customWidth="1"/>
    <col min="11268" max="11268" width="4" style="5" customWidth="1"/>
    <col min="11269" max="11269" width="4.42578125" style="5" customWidth="1"/>
    <col min="11270" max="11270" width="3.85546875" style="5" customWidth="1"/>
    <col min="11271" max="11271" width="5.140625" style="5" customWidth="1"/>
    <col min="11272" max="11272" width="4.28515625" style="5" customWidth="1"/>
    <col min="11273" max="11273" width="5.42578125" style="5" customWidth="1"/>
    <col min="11274" max="11274" width="5" style="5" customWidth="1"/>
    <col min="11275" max="11275" width="15.85546875" style="5" customWidth="1"/>
    <col min="11276" max="11287" width="0" style="5" hidden="1" customWidth="1"/>
    <col min="11288" max="11520" width="9.140625" style="5"/>
    <col min="11521" max="11521" width="7" style="5" customWidth="1"/>
    <col min="11522" max="11522" width="70.85546875" style="5" customWidth="1"/>
    <col min="11523" max="11523" width="5.140625" style="5" customWidth="1"/>
    <col min="11524" max="11524" width="4" style="5" customWidth="1"/>
    <col min="11525" max="11525" width="4.42578125" style="5" customWidth="1"/>
    <col min="11526" max="11526" width="3.85546875" style="5" customWidth="1"/>
    <col min="11527" max="11527" width="5.140625" style="5" customWidth="1"/>
    <col min="11528" max="11528" width="4.28515625" style="5" customWidth="1"/>
    <col min="11529" max="11529" width="5.42578125" style="5" customWidth="1"/>
    <col min="11530" max="11530" width="5" style="5" customWidth="1"/>
    <col min="11531" max="11531" width="15.85546875" style="5" customWidth="1"/>
    <col min="11532" max="11543" width="0" style="5" hidden="1" customWidth="1"/>
    <col min="11544" max="11776" width="9.140625" style="5"/>
    <col min="11777" max="11777" width="7" style="5" customWidth="1"/>
    <col min="11778" max="11778" width="70.85546875" style="5" customWidth="1"/>
    <col min="11779" max="11779" width="5.140625" style="5" customWidth="1"/>
    <col min="11780" max="11780" width="4" style="5" customWidth="1"/>
    <col min="11781" max="11781" width="4.42578125" style="5" customWidth="1"/>
    <col min="11782" max="11782" width="3.85546875" style="5" customWidth="1"/>
    <col min="11783" max="11783" width="5.140625" style="5" customWidth="1"/>
    <col min="11784" max="11784" width="4.28515625" style="5" customWidth="1"/>
    <col min="11785" max="11785" width="5.42578125" style="5" customWidth="1"/>
    <col min="11786" max="11786" width="5" style="5" customWidth="1"/>
    <col min="11787" max="11787" width="15.85546875" style="5" customWidth="1"/>
    <col min="11788" max="11799" width="0" style="5" hidden="1" customWidth="1"/>
    <col min="11800" max="12032" width="9.140625" style="5"/>
    <col min="12033" max="12033" width="7" style="5" customWidth="1"/>
    <col min="12034" max="12034" width="70.85546875" style="5" customWidth="1"/>
    <col min="12035" max="12035" width="5.140625" style="5" customWidth="1"/>
    <col min="12036" max="12036" width="4" style="5" customWidth="1"/>
    <col min="12037" max="12037" width="4.42578125" style="5" customWidth="1"/>
    <col min="12038" max="12038" width="3.85546875" style="5" customWidth="1"/>
    <col min="12039" max="12039" width="5.140625" style="5" customWidth="1"/>
    <col min="12040" max="12040" width="4.28515625" style="5" customWidth="1"/>
    <col min="12041" max="12041" width="5.42578125" style="5" customWidth="1"/>
    <col min="12042" max="12042" width="5" style="5" customWidth="1"/>
    <col min="12043" max="12043" width="15.85546875" style="5" customWidth="1"/>
    <col min="12044" max="12055" width="0" style="5" hidden="1" customWidth="1"/>
    <col min="12056" max="12288" width="9.140625" style="5"/>
    <col min="12289" max="12289" width="7" style="5" customWidth="1"/>
    <col min="12290" max="12290" width="70.85546875" style="5" customWidth="1"/>
    <col min="12291" max="12291" width="5.140625" style="5" customWidth="1"/>
    <col min="12292" max="12292" width="4" style="5" customWidth="1"/>
    <col min="12293" max="12293" width="4.42578125" style="5" customWidth="1"/>
    <col min="12294" max="12294" width="3.85546875" style="5" customWidth="1"/>
    <col min="12295" max="12295" width="5.140625" style="5" customWidth="1"/>
    <col min="12296" max="12296" width="4.28515625" style="5" customWidth="1"/>
    <col min="12297" max="12297" width="5.42578125" style="5" customWidth="1"/>
    <col min="12298" max="12298" width="5" style="5" customWidth="1"/>
    <col min="12299" max="12299" width="15.85546875" style="5" customWidth="1"/>
    <col min="12300" max="12311" width="0" style="5" hidden="1" customWidth="1"/>
    <col min="12312" max="12544" width="9.140625" style="5"/>
    <col min="12545" max="12545" width="7" style="5" customWidth="1"/>
    <col min="12546" max="12546" width="70.85546875" style="5" customWidth="1"/>
    <col min="12547" max="12547" width="5.140625" style="5" customWidth="1"/>
    <col min="12548" max="12548" width="4" style="5" customWidth="1"/>
    <col min="12549" max="12549" width="4.42578125" style="5" customWidth="1"/>
    <col min="12550" max="12550" width="3.85546875" style="5" customWidth="1"/>
    <col min="12551" max="12551" width="5.140625" style="5" customWidth="1"/>
    <col min="12552" max="12552" width="4.28515625" style="5" customWidth="1"/>
    <col min="12553" max="12553" width="5.42578125" style="5" customWidth="1"/>
    <col min="12554" max="12554" width="5" style="5" customWidth="1"/>
    <col min="12555" max="12555" width="15.85546875" style="5" customWidth="1"/>
    <col min="12556" max="12567" width="0" style="5" hidden="1" customWidth="1"/>
    <col min="12568" max="12800" width="9.140625" style="5"/>
    <col min="12801" max="12801" width="7" style="5" customWidth="1"/>
    <col min="12802" max="12802" width="70.85546875" style="5" customWidth="1"/>
    <col min="12803" max="12803" width="5.140625" style="5" customWidth="1"/>
    <col min="12804" max="12804" width="4" style="5" customWidth="1"/>
    <col min="12805" max="12805" width="4.42578125" style="5" customWidth="1"/>
    <col min="12806" max="12806" width="3.85546875" style="5" customWidth="1"/>
    <col min="12807" max="12807" width="5.140625" style="5" customWidth="1"/>
    <col min="12808" max="12808" width="4.28515625" style="5" customWidth="1"/>
    <col min="12809" max="12809" width="5.42578125" style="5" customWidth="1"/>
    <col min="12810" max="12810" width="5" style="5" customWidth="1"/>
    <col min="12811" max="12811" width="15.85546875" style="5" customWidth="1"/>
    <col min="12812" max="12823" width="0" style="5" hidden="1" customWidth="1"/>
    <col min="12824" max="13056" width="9.140625" style="5"/>
    <col min="13057" max="13057" width="7" style="5" customWidth="1"/>
    <col min="13058" max="13058" width="70.85546875" style="5" customWidth="1"/>
    <col min="13059" max="13059" width="5.140625" style="5" customWidth="1"/>
    <col min="13060" max="13060" width="4" style="5" customWidth="1"/>
    <col min="13061" max="13061" width="4.42578125" style="5" customWidth="1"/>
    <col min="13062" max="13062" width="3.85546875" style="5" customWidth="1"/>
    <col min="13063" max="13063" width="5.140625" style="5" customWidth="1"/>
    <col min="13064" max="13064" width="4.28515625" style="5" customWidth="1"/>
    <col min="13065" max="13065" width="5.42578125" style="5" customWidth="1"/>
    <col min="13066" max="13066" width="5" style="5" customWidth="1"/>
    <col min="13067" max="13067" width="15.85546875" style="5" customWidth="1"/>
    <col min="13068" max="13079" width="0" style="5" hidden="1" customWidth="1"/>
    <col min="13080" max="13312" width="9.140625" style="5"/>
    <col min="13313" max="13313" width="7" style="5" customWidth="1"/>
    <col min="13314" max="13314" width="70.85546875" style="5" customWidth="1"/>
    <col min="13315" max="13315" width="5.140625" style="5" customWidth="1"/>
    <col min="13316" max="13316" width="4" style="5" customWidth="1"/>
    <col min="13317" max="13317" width="4.42578125" style="5" customWidth="1"/>
    <col min="13318" max="13318" width="3.85546875" style="5" customWidth="1"/>
    <col min="13319" max="13319" width="5.140625" style="5" customWidth="1"/>
    <col min="13320" max="13320" width="4.28515625" style="5" customWidth="1"/>
    <col min="13321" max="13321" width="5.42578125" style="5" customWidth="1"/>
    <col min="13322" max="13322" width="5" style="5" customWidth="1"/>
    <col min="13323" max="13323" width="15.85546875" style="5" customWidth="1"/>
    <col min="13324" max="13335" width="0" style="5" hidden="1" customWidth="1"/>
    <col min="13336" max="13568" width="9.140625" style="5"/>
    <col min="13569" max="13569" width="7" style="5" customWidth="1"/>
    <col min="13570" max="13570" width="70.85546875" style="5" customWidth="1"/>
    <col min="13571" max="13571" width="5.140625" style="5" customWidth="1"/>
    <col min="13572" max="13572" width="4" style="5" customWidth="1"/>
    <col min="13573" max="13573" width="4.42578125" style="5" customWidth="1"/>
    <col min="13574" max="13574" width="3.85546875" style="5" customWidth="1"/>
    <col min="13575" max="13575" width="5.140625" style="5" customWidth="1"/>
    <col min="13576" max="13576" width="4.28515625" style="5" customWidth="1"/>
    <col min="13577" max="13577" width="5.42578125" style="5" customWidth="1"/>
    <col min="13578" max="13578" width="5" style="5" customWidth="1"/>
    <col min="13579" max="13579" width="15.85546875" style="5" customWidth="1"/>
    <col min="13580" max="13591" width="0" style="5" hidden="1" customWidth="1"/>
    <col min="13592" max="13824" width="9.140625" style="5"/>
    <col min="13825" max="13825" width="7" style="5" customWidth="1"/>
    <col min="13826" max="13826" width="70.85546875" style="5" customWidth="1"/>
    <col min="13827" max="13827" width="5.140625" style="5" customWidth="1"/>
    <col min="13828" max="13828" width="4" style="5" customWidth="1"/>
    <col min="13829" max="13829" width="4.42578125" style="5" customWidth="1"/>
    <col min="13830" max="13830" width="3.85546875" style="5" customWidth="1"/>
    <col min="13831" max="13831" width="5.140625" style="5" customWidth="1"/>
    <col min="13832" max="13832" width="4.28515625" style="5" customWidth="1"/>
    <col min="13833" max="13833" width="5.42578125" style="5" customWidth="1"/>
    <col min="13834" max="13834" width="5" style="5" customWidth="1"/>
    <col min="13835" max="13835" width="15.85546875" style="5" customWidth="1"/>
    <col min="13836" max="13847" width="0" style="5" hidden="1" customWidth="1"/>
    <col min="13848" max="14080" width="9.140625" style="5"/>
    <col min="14081" max="14081" width="7" style="5" customWidth="1"/>
    <col min="14082" max="14082" width="70.85546875" style="5" customWidth="1"/>
    <col min="14083" max="14083" width="5.140625" style="5" customWidth="1"/>
    <col min="14084" max="14084" width="4" style="5" customWidth="1"/>
    <col min="14085" max="14085" width="4.42578125" style="5" customWidth="1"/>
    <col min="14086" max="14086" width="3.85546875" style="5" customWidth="1"/>
    <col min="14087" max="14087" width="5.140625" style="5" customWidth="1"/>
    <col min="14088" max="14088" width="4.28515625" style="5" customWidth="1"/>
    <col min="14089" max="14089" width="5.42578125" style="5" customWidth="1"/>
    <col min="14090" max="14090" width="5" style="5" customWidth="1"/>
    <col min="14091" max="14091" width="15.85546875" style="5" customWidth="1"/>
    <col min="14092" max="14103" width="0" style="5" hidden="1" customWidth="1"/>
    <col min="14104" max="14336" width="9.140625" style="5"/>
    <col min="14337" max="14337" width="7" style="5" customWidth="1"/>
    <col min="14338" max="14338" width="70.85546875" style="5" customWidth="1"/>
    <col min="14339" max="14339" width="5.140625" style="5" customWidth="1"/>
    <col min="14340" max="14340" width="4" style="5" customWidth="1"/>
    <col min="14341" max="14341" width="4.42578125" style="5" customWidth="1"/>
    <col min="14342" max="14342" width="3.85546875" style="5" customWidth="1"/>
    <col min="14343" max="14343" width="5.140625" style="5" customWidth="1"/>
    <col min="14344" max="14344" width="4.28515625" style="5" customWidth="1"/>
    <col min="14345" max="14345" width="5.42578125" style="5" customWidth="1"/>
    <col min="14346" max="14346" width="5" style="5" customWidth="1"/>
    <col min="14347" max="14347" width="15.85546875" style="5" customWidth="1"/>
    <col min="14348" max="14359" width="0" style="5" hidden="1" customWidth="1"/>
    <col min="14360" max="14592" width="9.140625" style="5"/>
    <col min="14593" max="14593" width="7" style="5" customWidth="1"/>
    <col min="14594" max="14594" width="70.85546875" style="5" customWidth="1"/>
    <col min="14595" max="14595" width="5.140625" style="5" customWidth="1"/>
    <col min="14596" max="14596" width="4" style="5" customWidth="1"/>
    <col min="14597" max="14597" width="4.42578125" style="5" customWidth="1"/>
    <col min="14598" max="14598" width="3.85546875" style="5" customWidth="1"/>
    <col min="14599" max="14599" width="5.140625" style="5" customWidth="1"/>
    <col min="14600" max="14600" width="4.28515625" style="5" customWidth="1"/>
    <col min="14601" max="14601" width="5.42578125" style="5" customWidth="1"/>
    <col min="14602" max="14602" width="5" style="5" customWidth="1"/>
    <col min="14603" max="14603" width="15.85546875" style="5" customWidth="1"/>
    <col min="14604" max="14615" width="0" style="5" hidden="1" customWidth="1"/>
    <col min="14616" max="14848" width="9.140625" style="5"/>
    <col min="14849" max="14849" width="7" style="5" customWidth="1"/>
    <col min="14850" max="14850" width="70.85546875" style="5" customWidth="1"/>
    <col min="14851" max="14851" width="5.140625" style="5" customWidth="1"/>
    <col min="14852" max="14852" width="4" style="5" customWidth="1"/>
    <col min="14853" max="14853" width="4.42578125" style="5" customWidth="1"/>
    <col min="14854" max="14854" width="3.85546875" style="5" customWidth="1"/>
    <col min="14855" max="14855" width="5.140625" style="5" customWidth="1"/>
    <col min="14856" max="14856" width="4.28515625" style="5" customWidth="1"/>
    <col min="14857" max="14857" width="5.42578125" style="5" customWidth="1"/>
    <col min="14858" max="14858" width="5" style="5" customWidth="1"/>
    <col min="14859" max="14859" width="15.85546875" style="5" customWidth="1"/>
    <col min="14860" max="14871" width="0" style="5" hidden="1" customWidth="1"/>
    <col min="14872" max="15104" width="9.140625" style="5"/>
    <col min="15105" max="15105" width="7" style="5" customWidth="1"/>
    <col min="15106" max="15106" width="70.85546875" style="5" customWidth="1"/>
    <col min="15107" max="15107" width="5.140625" style="5" customWidth="1"/>
    <col min="15108" max="15108" width="4" style="5" customWidth="1"/>
    <col min="15109" max="15109" width="4.42578125" style="5" customWidth="1"/>
    <col min="15110" max="15110" width="3.85546875" style="5" customWidth="1"/>
    <col min="15111" max="15111" width="5.140625" style="5" customWidth="1"/>
    <col min="15112" max="15112" width="4.28515625" style="5" customWidth="1"/>
    <col min="15113" max="15113" width="5.42578125" style="5" customWidth="1"/>
    <col min="15114" max="15114" width="5" style="5" customWidth="1"/>
    <col min="15115" max="15115" width="15.85546875" style="5" customWidth="1"/>
    <col min="15116" max="15127" width="0" style="5" hidden="1" customWidth="1"/>
    <col min="15128" max="15360" width="9.140625" style="5"/>
    <col min="15361" max="15361" width="7" style="5" customWidth="1"/>
    <col min="15362" max="15362" width="70.85546875" style="5" customWidth="1"/>
    <col min="15363" max="15363" width="5.140625" style="5" customWidth="1"/>
    <col min="15364" max="15364" width="4" style="5" customWidth="1"/>
    <col min="15365" max="15365" width="4.42578125" style="5" customWidth="1"/>
    <col min="15366" max="15366" width="3.85546875" style="5" customWidth="1"/>
    <col min="15367" max="15367" width="5.140625" style="5" customWidth="1"/>
    <col min="15368" max="15368" width="4.28515625" style="5" customWidth="1"/>
    <col min="15369" max="15369" width="5.42578125" style="5" customWidth="1"/>
    <col min="15370" max="15370" width="5" style="5" customWidth="1"/>
    <col min="15371" max="15371" width="15.85546875" style="5" customWidth="1"/>
    <col min="15372" max="15383" width="0" style="5" hidden="1" customWidth="1"/>
    <col min="15384" max="15616" width="9.140625" style="5"/>
    <col min="15617" max="15617" width="7" style="5" customWidth="1"/>
    <col min="15618" max="15618" width="70.85546875" style="5" customWidth="1"/>
    <col min="15619" max="15619" width="5.140625" style="5" customWidth="1"/>
    <col min="15620" max="15620" width="4" style="5" customWidth="1"/>
    <col min="15621" max="15621" width="4.42578125" style="5" customWidth="1"/>
    <col min="15622" max="15622" width="3.85546875" style="5" customWidth="1"/>
    <col min="15623" max="15623" width="5.140625" style="5" customWidth="1"/>
    <col min="15624" max="15624" width="4.28515625" style="5" customWidth="1"/>
    <col min="15625" max="15625" width="5.42578125" style="5" customWidth="1"/>
    <col min="15626" max="15626" width="5" style="5" customWidth="1"/>
    <col min="15627" max="15627" width="15.85546875" style="5" customWidth="1"/>
    <col min="15628" max="15639" width="0" style="5" hidden="1" customWidth="1"/>
    <col min="15640" max="15872" width="9.140625" style="5"/>
    <col min="15873" max="15873" width="7" style="5" customWidth="1"/>
    <col min="15874" max="15874" width="70.85546875" style="5" customWidth="1"/>
    <col min="15875" max="15875" width="5.140625" style="5" customWidth="1"/>
    <col min="15876" max="15876" width="4" style="5" customWidth="1"/>
    <col min="15877" max="15877" width="4.42578125" style="5" customWidth="1"/>
    <col min="15878" max="15878" width="3.85546875" style="5" customWidth="1"/>
    <col min="15879" max="15879" width="5.140625" style="5" customWidth="1"/>
    <col min="15880" max="15880" width="4.28515625" style="5" customWidth="1"/>
    <col min="15881" max="15881" width="5.42578125" style="5" customWidth="1"/>
    <col min="15882" max="15882" width="5" style="5" customWidth="1"/>
    <col min="15883" max="15883" width="15.85546875" style="5" customWidth="1"/>
    <col min="15884" max="15895" width="0" style="5" hidden="1" customWidth="1"/>
    <col min="15896" max="16128" width="9.140625" style="5"/>
    <col min="16129" max="16129" width="7" style="5" customWidth="1"/>
    <col min="16130" max="16130" width="70.85546875" style="5" customWidth="1"/>
    <col min="16131" max="16131" width="5.140625" style="5" customWidth="1"/>
    <col min="16132" max="16132" width="4" style="5" customWidth="1"/>
    <col min="16133" max="16133" width="4.42578125" style="5" customWidth="1"/>
    <col min="16134" max="16134" width="3.85546875" style="5" customWidth="1"/>
    <col min="16135" max="16135" width="5.140625" style="5" customWidth="1"/>
    <col min="16136" max="16136" width="4.28515625" style="5" customWidth="1"/>
    <col min="16137" max="16137" width="5.42578125" style="5" customWidth="1"/>
    <col min="16138" max="16138" width="5" style="5" customWidth="1"/>
    <col min="16139" max="16139" width="15.85546875" style="5" customWidth="1"/>
    <col min="16140" max="16151" width="0" style="5" hidden="1" customWidth="1"/>
    <col min="16152" max="16384" width="9.140625" style="5"/>
  </cols>
  <sheetData>
    <row r="1" spans="1:25" ht="49.5" customHeight="1" x14ac:dyDescent="0.2">
      <c r="A1" s="4"/>
      <c r="B1" s="4"/>
      <c r="C1" s="88" t="s">
        <v>183</v>
      </c>
      <c r="D1" s="88"/>
      <c r="E1" s="88"/>
      <c r="F1" s="88"/>
      <c r="G1" s="88"/>
      <c r="H1" s="88"/>
      <c r="I1" s="88"/>
      <c r="J1" s="88"/>
      <c r="K1" s="88"/>
      <c r="L1" s="4"/>
    </row>
    <row r="2" spans="1:25" ht="13.5" customHeight="1" x14ac:dyDescent="0.2">
      <c r="A2" s="4"/>
      <c r="B2" s="4"/>
      <c r="C2" s="88"/>
      <c r="D2" s="88"/>
      <c r="E2" s="88"/>
      <c r="F2" s="88"/>
      <c r="G2" s="88"/>
      <c r="H2" s="88"/>
      <c r="I2" s="88"/>
      <c r="J2" s="88"/>
      <c r="K2" s="88"/>
      <c r="L2" s="4"/>
    </row>
    <row r="3" spans="1:25" ht="7.5" customHeight="1" x14ac:dyDescent="0.2">
      <c r="A3" s="4"/>
      <c r="B3" s="4"/>
      <c r="C3" s="88"/>
      <c r="D3" s="88"/>
      <c r="E3" s="88"/>
      <c r="F3" s="88"/>
      <c r="G3" s="88"/>
      <c r="H3" s="88"/>
      <c r="I3" s="88"/>
      <c r="J3" s="88"/>
      <c r="K3" s="88"/>
      <c r="L3" s="4"/>
    </row>
    <row r="4" spans="1:25" ht="15" x14ac:dyDescent="0.25">
      <c r="A4" s="4"/>
      <c r="B4" s="4"/>
      <c r="C4" s="6"/>
      <c r="D4" s="6"/>
      <c r="E4" s="7"/>
      <c r="F4" s="6"/>
      <c r="H4" s="6"/>
      <c r="I4" s="6"/>
      <c r="J4" s="6"/>
      <c r="L4" s="4"/>
    </row>
    <row r="5" spans="1:25" ht="15" x14ac:dyDescent="0.25">
      <c r="A5" s="89" t="s">
        <v>132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25" ht="15.75" thickBot="1" x14ac:dyDescent="0.3">
      <c r="A6" s="4"/>
      <c r="B6" s="89" t="s">
        <v>184</v>
      </c>
      <c r="C6" s="89"/>
      <c r="D6" s="89"/>
      <c r="E6" s="89"/>
      <c r="F6" s="89"/>
      <c r="G6" s="89"/>
      <c r="H6" s="89"/>
      <c r="I6" s="89"/>
      <c r="J6" s="89"/>
      <c r="K6" s="89"/>
    </row>
    <row r="7" spans="1:25" ht="33" customHeight="1" thickBot="1" x14ac:dyDescent="0.3">
      <c r="A7" s="8" t="s">
        <v>0</v>
      </c>
      <c r="B7" s="81" t="s">
        <v>1</v>
      </c>
      <c r="C7" s="90" t="s">
        <v>2</v>
      </c>
      <c r="D7" s="90"/>
      <c r="E7" s="90"/>
      <c r="F7" s="90"/>
      <c r="G7" s="90"/>
      <c r="H7" s="90"/>
      <c r="I7" s="90"/>
      <c r="J7" s="90"/>
      <c r="K7" s="9" t="s">
        <v>3</v>
      </c>
      <c r="L7" s="9" t="s">
        <v>3</v>
      </c>
      <c r="M7" s="9" t="s">
        <v>3</v>
      </c>
      <c r="N7" s="9" t="s">
        <v>3</v>
      </c>
      <c r="O7" s="9" t="s">
        <v>3</v>
      </c>
      <c r="P7" s="9" t="s">
        <v>3</v>
      </c>
      <c r="Q7" s="9" t="s">
        <v>3</v>
      </c>
      <c r="R7" s="9" t="s">
        <v>3</v>
      </c>
      <c r="S7" s="9" t="s">
        <v>3</v>
      </c>
      <c r="T7" s="9" t="s">
        <v>3</v>
      </c>
      <c r="U7" s="9" t="s">
        <v>3</v>
      </c>
      <c r="V7" s="9" t="s">
        <v>3</v>
      </c>
      <c r="W7" s="9" t="s">
        <v>3</v>
      </c>
      <c r="X7" s="10" t="s">
        <v>3</v>
      </c>
      <c r="Y7" s="10" t="s">
        <v>3</v>
      </c>
    </row>
    <row r="8" spans="1:25" ht="15" x14ac:dyDescent="0.25">
      <c r="A8" s="11">
        <v>1</v>
      </c>
      <c r="B8" s="12">
        <v>2</v>
      </c>
      <c r="C8" s="91">
        <v>3</v>
      </c>
      <c r="D8" s="91"/>
      <c r="E8" s="91"/>
      <c r="F8" s="91"/>
      <c r="G8" s="91"/>
      <c r="H8" s="91"/>
      <c r="I8" s="91"/>
      <c r="J8" s="92"/>
      <c r="K8" s="13">
        <v>4</v>
      </c>
      <c r="L8" s="14">
        <v>5</v>
      </c>
      <c r="M8" s="14">
        <v>6</v>
      </c>
      <c r="N8" s="14">
        <v>7</v>
      </c>
      <c r="O8" s="14"/>
      <c r="P8" s="14"/>
      <c r="Q8" s="14"/>
      <c r="R8" s="14"/>
      <c r="X8" s="14">
        <v>5</v>
      </c>
      <c r="Y8" s="14">
        <v>6</v>
      </c>
    </row>
    <row r="9" spans="1:25" ht="44.25" customHeight="1" x14ac:dyDescent="0.25">
      <c r="A9" s="15"/>
      <c r="B9" s="15"/>
      <c r="C9" s="86" t="s">
        <v>137</v>
      </c>
      <c r="D9" s="87" t="s">
        <v>138</v>
      </c>
      <c r="E9" s="87"/>
      <c r="F9" s="87"/>
      <c r="G9" s="87"/>
      <c r="H9" s="87"/>
      <c r="I9" s="87" t="s">
        <v>139</v>
      </c>
      <c r="J9" s="87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>
        <v>2018</v>
      </c>
      <c r="Y9" s="17">
        <v>2019</v>
      </c>
    </row>
    <row r="10" spans="1:25" ht="78" customHeight="1" x14ac:dyDescent="0.25">
      <c r="A10" s="18"/>
      <c r="B10" s="18"/>
      <c r="C10" s="86"/>
      <c r="D10" s="19" t="s">
        <v>140</v>
      </c>
      <c r="E10" s="19" t="s">
        <v>141</v>
      </c>
      <c r="F10" s="19" t="s">
        <v>142</v>
      </c>
      <c r="G10" s="19" t="s">
        <v>143</v>
      </c>
      <c r="H10" s="80" t="s">
        <v>144</v>
      </c>
      <c r="I10" s="80" t="s">
        <v>145</v>
      </c>
      <c r="J10" s="80" t="s">
        <v>146</v>
      </c>
      <c r="K10" s="20"/>
      <c r="L10" s="21" t="s">
        <v>4</v>
      </c>
      <c r="M10" s="21" t="s">
        <v>5</v>
      </c>
      <c r="N10" s="21" t="s">
        <v>6</v>
      </c>
      <c r="O10" s="21" t="s">
        <v>7</v>
      </c>
      <c r="P10" s="21" t="s">
        <v>8</v>
      </c>
      <c r="Q10" s="21" t="s">
        <v>9</v>
      </c>
      <c r="R10" s="21" t="s">
        <v>10</v>
      </c>
      <c r="S10" s="22" t="s">
        <v>11</v>
      </c>
      <c r="T10" s="22" t="s">
        <v>12</v>
      </c>
      <c r="U10" s="22" t="s">
        <v>13</v>
      </c>
      <c r="V10" s="22" t="s">
        <v>14</v>
      </c>
      <c r="W10" s="23"/>
      <c r="X10" s="21"/>
      <c r="Y10" s="21"/>
    </row>
    <row r="11" spans="1:25" ht="15" x14ac:dyDescent="0.25">
      <c r="A11" s="24" t="s">
        <v>15</v>
      </c>
      <c r="B11" s="25" t="s">
        <v>16</v>
      </c>
      <c r="C11" s="26" t="s">
        <v>17</v>
      </c>
      <c r="D11" s="26">
        <v>1</v>
      </c>
      <c r="E11" s="26" t="s">
        <v>18</v>
      </c>
      <c r="F11" s="26" t="s">
        <v>18</v>
      </c>
      <c r="G11" s="26" t="s">
        <v>17</v>
      </c>
      <c r="H11" s="26" t="s">
        <v>18</v>
      </c>
      <c r="I11" s="26" t="s">
        <v>19</v>
      </c>
      <c r="J11" s="26" t="s">
        <v>17</v>
      </c>
      <c r="K11" s="27">
        <f>K13+K23+K25+K32+K41+K39+K30+K18+K37+K44</f>
        <v>3580.4</v>
      </c>
      <c r="L11" s="27">
        <f t="shared" ref="L11:Y11" si="0">L13+L23+L25+L32+L41+L39+L30+L18+L37</f>
        <v>4965470</v>
      </c>
      <c r="M11" s="27">
        <f t="shared" si="0"/>
        <v>4944280</v>
      </c>
      <c r="N11" s="27">
        <f t="shared" si="0"/>
        <v>5023770</v>
      </c>
      <c r="O11" s="27">
        <f t="shared" si="0"/>
        <v>1660454</v>
      </c>
      <c r="P11" s="27">
        <f t="shared" si="0"/>
        <v>1660555</v>
      </c>
      <c r="Q11" s="27">
        <f t="shared" si="0"/>
        <v>1702761</v>
      </c>
      <c r="R11" s="27">
        <f t="shared" si="0"/>
        <v>5023770</v>
      </c>
      <c r="S11" s="27">
        <f t="shared" si="0"/>
        <v>4952.4000000000005</v>
      </c>
      <c r="T11" s="27">
        <f t="shared" si="0"/>
        <v>4941.4000000000005</v>
      </c>
      <c r="U11" s="27">
        <f t="shared" si="0"/>
        <v>5228.1000000000004</v>
      </c>
      <c r="V11" s="27">
        <f t="shared" si="0"/>
        <v>5217.8</v>
      </c>
      <c r="W11" s="27">
        <f t="shared" si="0"/>
        <v>20339.699999999997</v>
      </c>
      <c r="X11" s="27">
        <f t="shared" si="0"/>
        <v>1873.3</v>
      </c>
      <c r="Y11" s="27">
        <f t="shared" si="0"/>
        <v>1956.1</v>
      </c>
    </row>
    <row r="12" spans="1:25" ht="15" x14ac:dyDescent="0.25">
      <c r="A12" s="24" t="s">
        <v>20</v>
      </c>
      <c r="B12" s="28" t="s">
        <v>21</v>
      </c>
      <c r="C12" s="26" t="s">
        <v>17</v>
      </c>
      <c r="D12" s="26" t="s">
        <v>22</v>
      </c>
      <c r="E12" s="26" t="s">
        <v>23</v>
      </c>
      <c r="F12" s="26" t="s">
        <v>18</v>
      </c>
      <c r="G12" s="26" t="s">
        <v>17</v>
      </c>
      <c r="H12" s="26" t="s">
        <v>18</v>
      </c>
      <c r="I12" s="26" t="s">
        <v>19</v>
      </c>
      <c r="J12" s="26" t="s">
        <v>17</v>
      </c>
      <c r="K12" s="27">
        <f t="shared" ref="K12:Y12" si="1">K13</f>
        <v>166.4</v>
      </c>
      <c r="L12" s="27">
        <f t="shared" si="1"/>
        <v>4426000</v>
      </c>
      <c r="M12" s="27">
        <f t="shared" si="1"/>
        <v>4426200</v>
      </c>
      <c r="N12" s="27">
        <f t="shared" si="1"/>
        <v>4426000</v>
      </c>
      <c r="O12" s="27">
        <f t="shared" si="1"/>
        <v>1475332</v>
      </c>
      <c r="P12" s="27">
        <f t="shared" si="1"/>
        <v>1475332</v>
      </c>
      <c r="Q12" s="27">
        <f t="shared" si="1"/>
        <v>1475336</v>
      </c>
      <c r="R12" s="27">
        <f t="shared" si="1"/>
        <v>4426000</v>
      </c>
      <c r="S12" s="27">
        <f t="shared" si="1"/>
        <v>4432.6000000000004</v>
      </c>
      <c r="T12" s="27">
        <f t="shared" si="1"/>
        <v>4432.8</v>
      </c>
      <c r="U12" s="27">
        <f t="shared" si="1"/>
        <v>4432.8</v>
      </c>
      <c r="V12" s="27">
        <f t="shared" si="1"/>
        <v>4432.8</v>
      </c>
      <c r="W12" s="27">
        <f t="shared" si="1"/>
        <v>17731</v>
      </c>
      <c r="X12" s="27">
        <f t="shared" si="1"/>
        <v>321.3</v>
      </c>
      <c r="Y12" s="27">
        <f t="shared" si="1"/>
        <v>342.1</v>
      </c>
    </row>
    <row r="13" spans="1:25" ht="20.25" customHeight="1" x14ac:dyDescent="0.25">
      <c r="A13" s="24" t="s">
        <v>24</v>
      </c>
      <c r="B13" s="28" t="s">
        <v>25</v>
      </c>
      <c r="C13" s="26" t="s">
        <v>26</v>
      </c>
      <c r="D13" s="26" t="s">
        <v>22</v>
      </c>
      <c r="E13" s="26" t="s">
        <v>23</v>
      </c>
      <c r="F13" s="26" t="s">
        <v>27</v>
      </c>
      <c r="G13" s="26" t="s">
        <v>17</v>
      </c>
      <c r="H13" s="26" t="s">
        <v>23</v>
      </c>
      <c r="I13" s="26" t="s">
        <v>19</v>
      </c>
      <c r="J13" s="26" t="s">
        <v>28</v>
      </c>
      <c r="K13" s="27">
        <f>K14+K15+K16+K17</f>
        <v>166.4</v>
      </c>
      <c r="L13" s="27">
        <f t="shared" ref="L13:Y13" si="2">L14+L15+L16+L17</f>
        <v>4426000</v>
      </c>
      <c r="M13" s="27">
        <f t="shared" si="2"/>
        <v>4426200</v>
      </c>
      <c r="N13" s="27">
        <f t="shared" si="2"/>
        <v>4426000</v>
      </c>
      <c r="O13" s="27">
        <f t="shared" si="2"/>
        <v>1475332</v>
      </c>
      <c r="P13" s="27">
        <f t="shared" si="2"/>
        <v>1475332</v>
      </c>
      <c r="Q13" s="27">
        <f t="shared" si="2"/>
        <v>1475336</v>
      </c>
      <c r="R13" s="27">
        <f t="shared" si="2"/>
        <v>4426000</v>
      </c>
      <c r="S13" s="27">
        <f t="shared" si="2"/>
        <v>4432.6000000000004</v>
      </c>
      <c r="T13" s="27">
        <f t="shared" si="2"/>
        <v>4432.8</v>
      </c>
      <c r="U13" s="27">
        <f t="shared" si="2"/>
        <v>4432.8</v>
      </c>
      <c r="V13" s="27">
        <f t="shared" si="2"/>
        <v>4432.8</v>
      </c>
      <c r="W13" s="27">
        <f t="shared" si="2"/>
        <v>17731</v>
      </c>
      <c r="X13" s="27">
        <f t="shared" si="2"/>
        <v>321.3</v>
      </c>
      <c r="Y13" s="27">
        <f t="shared" si="2"/>
        <v>342.1</v>
      </c>
    </row>
    <row r="14" spans="1:25" ht="78.75" customHeight="1" x14ac:dyDescent="0.2">
      <c r="A14" s="29" t="s">
        <v>29</v>
      </c>
      <c r="B14" s="30" t="s">
        <v>156</v>
      </c>
      <c r="C14" s="31" t="s">
        <v>26</v>
      </c>
      <c r="D14" s="31" t="s">
        <v>22</v>
      </c>
      <c r="E14" s="31" t="s">
        <v>23</v>
      </c>
      <c r="F14" s="31" t="s">
        <v>27</v>
      </c>
      <c r="G14" s="31" t="s">
        <v>30</v>
      </c>
      <c r="H14" s="31" t="s">
        <v>23</v>
      </c>
      <c r="I14" s="31" t="s">
        <v>19</v>
      </c>
      <c r="J14" s="31" t="s">
        <v>28</v>
      </c>
      <c r="K14" s="32">
        <v>164.4</v>
      </c>
      <c r="L14" s="33">
        <f t="shared" ref="L14:V14" si="3">L15+L16</f>
        <v>2213000</v>
      </c>
      <c r="M14" s="33">
        <f t="shared" si="3"/>
        <v>2213100</v>
      </c>
      <c r="N14" s="33">
        <f t="shared" si="3"/>
        <v>2213000</v>
      </c>
      <c r="O14" s="33">
        <f t="shared" si="3"/>
        <v>737666</v>
      </c>
      <c r="P14" s="33">
        <f t="shared" si="3"/>
        <v>737666</v>
      </c>
      <c r="Q14" s="33">
        <f t="shared" si="3"/>
        <v>737668</v>
      </c>
      <c r="R14" s="33">
        <f t="shared" si="3"/>
        <v>2213000</v>
      </c>
      <c r="S14" s="34">
        <f t="shared" si="3"/>
        <v>2216.3000000000002</v>
      </c>
      <c r="T14" s="34">
        <f t="shared" si="3"/>
        <v>2216.4</v>
      </c>
      <c r="U14" s="34">
        <f t="shared" si="3"/>
        <v>2216.4</v>
      </c>
      <c r="V14" s="34">
        <f t="shared" si="3"/>
        <v>2216.4</v>
      </c>
      <c r="W14" s="35">
        <f>S14+T14+U14+V14</f>
        <v>8865.5</v>
      </c>
      <c r="X14" s="17">
        <v>309.3</v>
      </c>
      <c r="Y14" s="17">
        <v>328.1</v>
      </c>
    </row>
    <row r="15" spans="1:25" ht="105" customHeight="1" x14ac:dyDescent="0.25">
      <c r="A15" s="36" t="s">
        <v>107</v>
      </c>
      <c r="B15" s="30" t="s">
        <v>31</v>
      </c>
      <c r="C15" s="31" t="s">
        <v>26</v>
      </c>
      <c r="D15" s="31" t="s">
        <v>22</v>
      </c>
      <c r="E15" s="31" t="s">
        <v>23</v>
      </c>
      <c r="F15" s="31" t="s">
        <v>27</v>
      </c>
      <c r="G15" s="31" t="s">
        <v>32</v>
      </c>
      <c r="H15" s="31" t="s">
        <v>23</v>
      </c>
      <c r="I15" s="31" t="s">
        <v>19</v>
      </c>
      <c r="J15" s="31" t="s">
        <v>28</v>
      </c>
      <c r="K15" s="32">
        <v>0</v>
      </c>
      <c r="L15" s="23">
        <v>2195500</v>
      </c>
      <c r="M15" s="23">
        <v>2195600</v>
      </c>
      <c r="N15" s="23">
        <v>2195500</v>
      </c>
      <c r="O15" s="23">
        <v>731833</v>
      </c>
      <c r="P15" s="23">
        <v>731833</v>
      </c>
      <c r="Q15" s="23">
        <v>731834</v>
      </c>
      <c r="R15" s="37">
        <f>Q15+P15+O15</f>
        <v>2195500</v>
      </c>
      <c r="S15" s="17">
        <v>2196.3000000000002</v>
      </c>
      <c r="T15" s="17">
        <v>2196.4</v>
      </c>
      <c r="U15" s="17">
        <v>2196.4</v>
      </c>
      <c r="V15" s="17">
        <v>2196.4</v>
      </c>
      <c r="W15" s="35">
        <f>S15+T15+U15+V15</f>
        <v>8785.5</v>
      </c>
      <c r="X15" s="17">
        <v>0</v>
      </c>
      <c r="Y15" s="17">
        <v>0</v>
      </c>
    </row>
    <row r="16" spans="1:25" ht="57" customHeight="1" x14ac:dyDescent="0.25">
      <c r="A16" s="36" t="s">
        <v>108</v>
      </c>
      <c r="B16" s="30" t="s">
        <v>33</v>
      </c>
      <c r="C16" s="31" t="s">
        <v>26</v>
      </c>
      <c r="D16" s="31" t="s">
        <v>22</v>
      </c>
      <c r="E16" s="31" t="s">
        <v>23</v>
      </c>
      <c r="F16" s="31" t="s">
        <v>27</v>
      </c>
      <c r="G16" s="31" t="s">
        <v>34</v>
      </c>
      <c r="H16" s="31" t="s">
        <v>23</v>
      </c>
      <c r="I16" s="31" t="s">
        <v>19</v>
      </c>
      <c r="J16" s="31" t="s">
        <v>28</v>
      </c>
      <c r="K16" s="32">
        <v>2</v>
      </c>
      <c r="L16" s="23">
        <v>17500</v>
      </c>
      <c r="M16" s="23">
        <v>17500</v>
      </c>
      <c r="N16" s="23">
        <v>17500</v>
      </c>
      <c r="O16" s="23">
        <v>5833</v>
      </c>
      <c r="P16" s="23">
        <v>5833</v>
      </c>
      <c r="Q16" s="23">
        <v>5834</v>
      </c>
      <c r="R16" s="37">
        <f>Q16+P16+O16</f>
        <v>17500</v>
      </c>
      <c r="S16" s="17">
        <v>20</v>
      </c>
      <c r="T16" s="17">
        <v>20</v>
      </c>
      <c r="U16" s="17">
        <v>20</v>
      </c>
      <c r="V16" s="17">
        <v>20</v>
      </c>
      <c r="W16" s="35">
        <f t="shared" ref="W16:W67" si="4">S16+T16+U16+V16</f>
        <v>80</v>
      </c>
      <c r="X16" s="17">
        <v>12</v>
      </c>
      <c r="Y16" s="17">
        <v>14</v>
      </c>
    </row>
    <row r="17" spans="1:25" ht="81" customHeight="1" x14ac:dyDescent="0.25">
      <c r="A17" s="36" t="s">
        <v>109</v>
      </c>
      <c r="B17" s="38" t="s">
        <v>35</v>
      </c>
      <c r="C17" s="31" t="s">
        <v>26</v>
      </c>
      <c r="D17" s="31" t="s">
        <v>22</v>
      </c>
      <c r="E17" s="31" t="s">
        <v>23</v>
      </c>
      <c r="F17" s="31" t="s">
        <v>27</v>
      </c>
      <c r="G17" s="31" t="s">
        <v>36</v>
      </c>
      <c r="H17" s="31" t="s">
        <v>23</v>
      </c>
      <c r="I17" s="31" t="s">
        <v>19</v>
      </c>
      <c r="J17" s="31" t="s">
        <v>28</v>
      </c>
      <c r="K17" s="32">
        <v>0</v>
      </c>
      <c r="L17" s="23"/>
      <c r="M17" s="23"/>
      <c r="N17" s="23"/>
      <c r="O17" s="23"/>
      <c r="P17" s="23"/>
      <c r="Q17" s="23"/>
      <c r="R17" s="37"/>
      <c r="S17" s="17"/>
      <c r="T17" s="17"/>
      <c r="U17" s="17"/>
      <c r="V17" s="17"/>
      <c r="W17" s="35"/>
      <c r="X17" s="17">
        <v>0</v>
      </c>
      <c r="Y17" s="17">
        <v>0</v>
      </c>
    </row>
    <row r="18" spans="1:25" ht="20.25" customHeight="1" x14ac:dyDescent="0.25">
      <c r="A18" s="28">
        <v>2</v>
      </c>
      <c r="B18" s="39" t="s">
        <v>37</v>
      </c>
      <c r="C18" s="26" t="s">
        <v>17</v>
      </c>
      <c r="D18" s="26" t="s">
        <v>22</v>
      </c>
      <c r="E18" s="26" t="s">
        <v>38</v>
      </c>
      <c r="F18" s="26" t="s">
        <v>27</v>
      </c>
      <c r="G18" s="26" t="s">
        <v>17</v>
      </c>
      <c r="H18" s="26" t="s">
        <v>23</v>
      </c>
      <c r="I18" s="26" t="s">
        <v>19</v>
      </c>
      <c r="J18" s="26" t="s">
        <v>28</v>
      </c>
      <c r="K18" s="27">
        <f>K19+K20+K21+K22</f>
        <v>2488</v>
      </c>
      <c r="L18" s="27">
        <f t="shared" ref="L18:Y18" si="5">L19+L20+L21+L22</f>
        <v>0</v>
      </c>
      <c r="M18" s="27">
        <f t="shared" si="5"/>
        <v>0</v>
      </c>
      <c r="N18" s="27">
        <f t="shared" si="5"/>
        <v>0</v>
      </c>
      <c r="O18" s="27">
        <f t="shared" si="5"/>
        <v>0</v>
      </c>
      <c r="P18" s="27">
        <f t="shared" si="5"/>
        <v>0</v>
      </c>
      <c r="Q18" s="27">
        <f t="shared" si="5"/>
        <v>0</v>
      </c>
      <c r="R18" s="27">
        <f t="shared" si="5"/>
        <v>0</v>
      </c>
      <c r="S18" s="27">
        <f t="shared" si="5"/>
        <v>0</v>
      </c>
      <c r="T18" s="27">
        <f t="shared" si="5"/>
        <v>0</v>
      </c>
      <c r="U18" s="27">
        <f t="shared" si="5"/>
        <v>0</v>
      </c>
      <c r="V18" s="27">
        <f t="shared" si="5"/>
        <v>0</v>
      </c>
      <c r="W18" s="27">
        <f t="shared" si="5"/>
        <v>0</v>
      </c>
      <c r="X18" s="27">
        <f t="shared" si="5"/>
        <v>0</v>
      </c>
      <c r="Y18" s="27">
        <f t="shared" si="5"/>
        <v>0</v>
      </c>
    </row>
    <row r="19" spans="1:25" ht="53.25" customHeight="1" x14ac:dyDescent="0.25">
      <c r="A19" s="40" t="s">
        <v>39</v>
      </c>
      <c r="B19" s="30" t="s">
        <v>40</v>
      </c>
      <c r="C19" s="31" t="s">
        <v>26</v>
      </c>
      <c r="D19" s="31" t="s">
        <v>22</v>
      </c>
      <c r="E19" s="31" t="s">
        <v>38</v>
      </c>
      <c r="F19" s="31" t="s">
        <v>27</v>
      </c>
      <c r="G19" s="31" t="s">
        <v>158</v>
      </c>
      <c r="H19" s="31" t="s">
        <v>23</v>
      </c>
      <c r="I19" s="31" t="s">
        <v>19</v>
      </c>
      <c r="J19" s="31" t="s">
        <v>28</v>
      </c>
      <c r="K19" s="32">
        <v>1297.5999999999999</v>
      </c>
      <c r="L19" s="23"/>
      <c r="M19" s="23"/>
      <c r="N19" s="23"/>
      <c r="O19" s="23"/>
      <c r="P19" s="23"/>
      <c r="Q19" s="23"/>
      <c r="R19" s="37"/>
      <c r="S19" s="17"/>
      <c r="T19" s="17"/>
      <c r="U19" s="17"/>
      <c r="V19" s="17"/>
      <c r="W19" s="35"/>
      <c r="X19" s="17"/>
      <c r="Y19" s="17"/>
    </row>
    <row r="20" spans="1:25" ht="66" customHeight="1" x14ac:dyDescent="0.25">
      <c r="A20" s="40" t="s">
        <v>41</v>
      </c>
      <c r="B20" s="30" t="s">
        <v>42</v>
      </c>
      <c r="C20" s="31" t="s">
        <v>26</v>
      </c>
      <c r="D20" s="31" t="s">
        <v>22</v>
      </c>
      <c r="E20" s="31" t="s">
        <v>38</v>
      </c>
      <c r="F20" s="31" t="s">
        <v>27</v>
      </c>
      <c r="G20" s="31" t="s">
        <v>159</v>
      </c>
      <c r="H20" s="31" t="s">
        <v>23</v>
      </c>
      <c r="I20" s="31" t="s">
        <v>19</v>
      </c>
      <c r="J20" s="31" t="s">
        <v>28</v>
      </c>
      <c r="K20" s="32">
        <v>6.2</v>
      </c>
      <c r="L20" s="23"/>
      <c r="M20" s="23"/>
      <c r="N20" s="23"/>
      <c r="O20" s="23"/>
      <c r="P20" s="23"/>
      <c r="Q20" s="23"/>
      <c r="R20" s="37"/>
      <c r="S20" s="17"/>
      <c r="T20" s="17"/>
      <c r="U20" s="17"/>
      <c r="V20" s="17"/>
      <c r="W20" s="35"/>
      <c r="X20" s="17"/>
      <c r="Y20" s="17"/>
    </row>
    <row r="21" spans="1:25" ht="62.25" customHeight="1" x14ac:dyDescent="0.25">
      <c r="A21" s="40" t="s">
        <v>43</v>
      </c>
      <c r="B21" s="30" t="s">
        <v>44</v>
      </c>
      <c r="C21" s="31" t="s">
        <v>26</v>
      </c>
      <c r="D21" s="31" t="s">
        <v>22</v>
      </c>
      <c r="E21" s="31" t="s">
        <v>38</v>
      </c>
      <c r="F21" s="31" t="s">
        <v>27</v>
      </c>
      <c r="G21" s="31" t="s">
        <v>160</v>
      </c>
      <c r="H21" s="31" t="s">
        <v>23</v>
      </c>
      <c r="I21" s="31" t="s">
        <v>19</v>
      </c>
      <c r="J21" s="31" t="s">
        <v>28</v>
      </c>
      <c r="K21" s="32">
        <v>1345.4</v>
      </c>
      <c r="L21" s="23"/>
      <c r="M21" s="23"/>
      <c r="N21" s="23"/>
      <c r="O21" s="23"/>
      <c r="P21" s="23"/>
      <c r="Q21" s="23"/>
      <c r="R21" s="37"/>
      <c r="S21" s="17"/>
      <c r="T21" s="17"/>
      <c r="U21" s="17"/>
      <c r="V21" s="17"/>
      <c r="W21" s="35"/>
      <c r="X21" s="17"/>
      <c r="Y21" s="17"/>
    </row>
    <row r="22" spans="1:25" ht="66" customHeight="1" x14ac:dyDescent="0.25">
      <c r="A22" s="40" t="s">
        <v>45</v>
      </c>
      <c r="B22" s="30" t="s">
        <v>46</v>
      </c>
      <c r="C22" s="31" t="s">
        <v>26</v>
      </c>
      <c r="D22" s="31" t="s">
        <v>22</v>
      </c>
      <c r="E22" s="31" t="s">
        <v>38</v>
      </c>
      <c r="F22" s="31" t="s">
        <v>27</v>
      </c>
      <c r="G22" s="31" t="s">
        <v>161</v>
      </c>
      <c r="H22" s="31" t="s">
        <v>23</v>
      </c>
      <c r="I22" s="31" t="s">
        <v>19</v>
      </c>
      <c r="J22" s="31" t="s">
        <v>28</v>
      </c>
      <c r="K22" s="32">
        <v>-161.19999999999999</v>
      </c>
      <c r="L22" s="23"/>
      <c r="M22" s="23"/>
      <c r="N22" s="23"/>
      <c r="O22" s="23"/>
      <c r="P22" s="23"/>
      <c r="Q22" s="23"/>
      <c r="R22" s="37"/>
      <c r="S22" s="17"/>
      <c r="T22" s="17"/>
      <c r="U22" s="17"/>
      <c r="V22" s="17"/>
      <c r="W22" s="35"/>
      <c r="X22" s="17"/>
      <c r="Y22" s="17"/>
    </row>
    <row r="23" spans="1:25" ht="15" x14ac:dyDescent="0.25">
      <c r="A23" s="24">
        <v>3</v>
      </c>
      <c r="B23" s="28" t="s">
        <v>48</v>
      </c>
      <c r="C23" s="26" t="s">
        <v>17</v>
      </c>
      <c r="D23" s="26" t="s">
        <v>22</v>
      </c>
      <c r="E23" s="26" t="s">
        <v>49</v>
      </c>
      <c r="F23" s="26" t="s">
        <v>18</v>
      </c>
      <c r="G23" s="26" t="s">
        <v>17</v>
      </c>
      <c r="H23" s="26" t="s">
        <v>18</v>
      </c>
      <c r="I23" s="26" t="s">
        <v>19</v>
      </c>
      <c r="J23" s="26" t="s">
        <v>17</v>
      </c>
      <c r="K23" s="27">
        <f t="shared" ref="K23:Y23" si="6">K24</f>
        <v>2</v>
      </c>
      <c r="L23" s="27">
        <f t="shared" si="6"/>
        <v>170</v>
      </c>
      <c r="M23" s="27">
        <f t="shared" si="6"/>
        <v>180</v>
      </c>
      <c r="N23" s="27">
        <f t="shared" si="6"/>
        <v>170</v>
      </c>
      <c r="O23" s="27">
        <f t="shared" si="6"/>
        <v>56</v>
      </c>
      <c r="P23" s="27">
        <f t="shared" si="6"/>
        <v>57</v>
      </c>
      <c r="Q23" s="27">
        <f t="shared" si="6"/>
        <v>57</v>
      </c>
      <c r="R23" s="27">
        <f t="shared" si="6"/>
        <v>170</v>
      </c>
      <c r="S23" s="27">
        <f t="shared" si="6"/>
        <v>11.3</v>
      </c>
      <c r="T23" s="27">
        <f t="shared" si="6"/>
        <v>0</v>
      </c>
      <c r="U23" s="27">
        <f t="shared" si="6"/>
        <v>11.3</v>
      </c>
      <c r="V23" s="27">
        <f t="shared" si="6"/>
        <v>0</v>
      </c>
      <c r="W23" s="27">
        <f t="shared" si="6"/>
        <v>22.6</v>
      </c>
      <c r="X23" s="27">
        <f t="shared" si="6"/>
        <v>3</v>
      </c>
      <c r="Y23" s="27">
        <f t="shared" si="6"/>
        <v>4</v>
      </c>
    </row>
    <row r="24" spans="1:25" ht="19.5" customHeight="1" x14ac:dyDescent="0.25">
      <c r="A24" s="36" t="s">
        <v>124</v>
      </c>
      <c r="B24" s="41" t="s">
        <v>50</v>
      </c>
      <c r="C24" s="31" t="s">
        <v>26</v>
      </c>
      <c r="D24" s="31" t="s">
        <v>22</v>
      </c>
      <c r="E24" s="31" t="s">
        <v>49</v>
      </c>
      <c r="F24" s="31" t="s">
        <v>38</v>
      </c>
      <c r="G24" s="31" t="s">
        <v>30</v>
      </c>
      <c r="H24" s="31" t="s">
        <v>23</v>
      </c>
      <c r="I24" s="31" t="s">
        <v>19</v>
      </c>
      <c r="J24" s="31" t="s">
        <v>28</v>
      </c>
      <c r="K24" s="32">
        <v>2</v>
      </c>
      <c r="L24" s="23">
        <v>170</v>
      </c>
      <c r="M24" s="23">
        <v>180</v>
      </c>
      <c r="N24" s="23">
        <v>170</v>
      </c>
      <c r="O24" s="23">
        <v>56</v>
      </c>
      <c r="P24" s="23">
        <v>57</v>
      </c>
      <c r="Q24" s="23">
        <v>57</v>
      </c>
      <c r="R24" s="37">
        <f>Q24+P24+O24</f>
        <v>170</v>
      </c>
      <c r="S24" s="17">
        <v>11.3</v>
      </c>
      <c r="T24" s="17"/>
      <c r="U24" s="17">
        <v>11.3</v>
      </c>
      <c r="V24" s="17"/>
      <c r="W24" s="35">
        <f t="shared" si="4"/>
        <v>22.6</v>
      </c>
      <c r="X24" s="17">
        <v>3</v>
      </c>
      <c r="Y24" s="17">
        <v>4</v>
      </c>
    </row>
    <row r="25" spans="1:25" ht="15" x14ac:dyDescent="0.25">
      <c r="A25" s="42" t="s">
        <v>105</v>
      </c>
      <c r="B25" s="28" t="s">
        <v>51</v>
      </c>
      <c r="C25" s="26" t="s">
        <v>17</v>
      </c>
      <c r="D25" s="26" t="s">
        <v>22</v>
      </c>
      <c r="E25" s="26" t="s">
        <v>52</v>
      </c>
      <c r="F25" s="26" t="s">
        <v>18</v>
      </c>
      <c r="G25" s="26" t="s">
        <v>17</v>
      </c>
      <c r="H25" s="26" t="s">
        <v>18</v>
      </c>
      <c r="I25" s="26" t="s">
        <v>19</v>
      </c>
      <c r="J25" s="26" t="s">
        <v>17</v>
      </c>
      <c r="K25" s="27">
        <f>K26+K27</f>
        <v>909</v>
      </c>
      <c r="L25" s="27">
        <f t="shared" ref="L25:Y25" si="7">L26+L27</f>
        <v>280600</v>
      </c>
      <c r="M25" s="27">
        <f t="shared" si="7"/>
        <v>259200</v>
      </c>
      <c r="N25" s="27">
        <f t="shared" si="7"/>
        <v>338800</v>
      </c>
      <c r="O25" s="27">
        <f t="shared" si="7"/>
        <v>98866</v>
      </c>
      <c r="P25" s="27">
        <f t="shared" si="7"/>
        <v>98866</v>
      </c>
      <c r="Q25" s="27">
        <f t="shared" si="7"/>
        <v>141068</v>
      </c>
      <c r="R25" s="27">
        <f t="shared" si="7"/>
        <v>338800</v>
      </c>
      <c r="S25" s="27">
        <f t="shared" si="7"/>
        <v>171.5</v>
      </c>
      <c r="T25" s="27">
        <f t="shared" si="7"/>
        <v>171.6</v>
      </c>
      <c r="U25" s="27">
        <f t="shared" si="7"/>
        <v>447</v>
      </c>
      <c r="V25" s="27">
        <f t="shared" si="7"/>
        <v>448</v>
      </c>
      <c r="W25" s="27">
        <f t="shared" si="7"/>
        <v>1238.0999999999999</v>
      </c>
      <c r="X25" s="27">
        <f t="shared" si="7"/>
        <v>1539</v>
      </c>
      <c r="Y25" s="27">
        <f t="shared" si="7"/>
        <v>1600</v>
      </c>
    </row>
    <row r="26" spans="1:25" ht="15" x14ac:dyDescent="0.25">
      <c r="A26" s="36" t="s">
        <v>71</v>
      </c>
      <c r="B26" s="41" t="s">
        <v>54</v>
      </c>
      <c r="C26" s="31" t="s">
        <v>26</v>
      </c>
      <c r="D26" s="31" t="s">
        <v>22</v>
      </c>
      <c r="E26" s="31" t="s">
        <v>52</v>
      </c>
      <c r="F26" s="31" t="s">
        <v>23</v>
      </c>
      <c r="G26" s="31" t="s">
        <v>34</v>
      </c>
      <c r="H26" s="31" t="s">
        <v>55</v>
      </c>
      <c r="I26" s="31" t="s">
        <v>19</v>
      </c>
      <c r="J26" s="31" t="s">
        <v>28</v>
      </c>
      <c r="K26" s="32">
        <v>150</v>
      </c>
      <c r="L26" s="23">
        <v>0</v>
      </c>
      <c r="M26" s="23">
        <v>0</v>
      </c>
      <c r="N26" s="23">
        <v>42200</v>
      </c>
      <c r="O26" s="23">
        <v>0</v>
      </c>
      <c r="P26" s="23">
        <v>0</v>
      </c>
      <c r="Q26" s="23">
        <v>42200</v>
      </c>
      <c r="R26" s="37">
        <f>Q26+P26+O26</f>
        <v>42200</v>
      </c>
      <c r="S26" s="17"/>
      <c r="T26" s="17"/>
      <c r="U26" s="17">
        <v>52</v>
      </c>
      <c r="V26" s="17">
        <v>53</v>
      </c>
      <c r="W26" s="35">
        <f t="shared" si="4"/>
        <v>105</v>
      </c>
      <c r="X26" s="17">
        <v>126</v>
      </c>
      <c r="Y26" s="17">
        <v>131</v>
      </c>
    </row>
    <row r="27" spans="1:25" x14ac:dyDescent="0.2">
      <c r="A27" s="36" t="s">
        <v>115</v>
      </c>
      <c r="B27" s="41" t="s">
        <v>57</v>
      </c>
      <c r="C27" s="31" t="s">
        <v>26</v>
      </c>
      <c r="D27" s="31" t="s">
        <v>22</v>
      </c>
      <c r="E27" s="31" t="s">
        <v>52</v>
      </c>
      <c r="F27" s="31" t="s">
        <v>52</v>
      </c>
      <c r="G27" s="31" t="s">
        <v>17</v>
      </c>
      <c r="H27" s="31" t="s">
        <v>18</v>
      </c>
      <c r="I27" s="31" t="s">
        <v>19</v>
      </c>
      <c r="J27" s="31" t="s">
        <v>17</v>
      </c>
      <c r="K27" s="32">
        <f>K28+K29</f>
        <v>759</v>
      </c>
      <c r="L27" s="32">
        <f t="shared" ref="L27:Y27" si="8">L28+L29</f>
        <v>280600</v>
      </c>
      <c r="M27" s="32">
        <f t="shared" si="8"/>
        <v>259200</v>
      </c>
      <c r="N27" s="32">
        <f t="shared" si="8"/>
        <v>296600</v>
      </c>
      <c r="O27" s="32">
        <f t="shared" si="8"/>
        <v>98866</v>
      </c>
      <c r="P27" s="32">
        <f t="shared" si="8"/>
        <v>98866</v>
      </c>
      <c r="Q27" s="32">
        <f t="shared" si="8"/>
        <v>98868</v>
      </c>
      <c r="R27" s="32">
        <f t="shared" si="8"/>
        <v>296600</v>
      </c>
      <c r="S27" s="32">
        <f t="shared" si="8"/>
        <v>171.5</v>
      </c>
      <c r="T27" s="32">
        <f t="shared" si="8"/>
        <v>171.6</v>
      </c>
      <c r="U27" s="32">
        <f t="shared" si="8"/>
        <v>395</v>
      </c>
      <c r="V27" s="32">
        <f t="shared" si="8"/>
        <v>395</v>
      </c>
      <c r="W27" s="32">
        <f t="shared" si="8"/>
        <v>1133.0999999999999</v>
      </c>
      <c r="X27" s="32">
        <f t="shared" si="8"/>
        <v>1413</v>
      </c>
      <c r="Y27" s="32">
        <f t="shared" si="8"/>
        <v>1469</v>
      </c>
    </row>
    <row r="28" spans="1:25" ht="29.25" x14ac:dyDescent="0.25">
      <c r="A28" s="36"/>
      <c r="B28" s="43" t="s">
        <v>110</v>
      </c>
      <c r="C28" s="31" t="s">
        <v>26</v>
      </c>
      <c r="D28" s="31" t="s">
        <v>22</v>
      </c>
      <c r="E28" s="31" t="s">
        <v>52</v>
      </c>
      <c r="F28" s="31" t="s">
        <v>52</v>
      </c>
      <c r="G28" s="31" t="s">
        <v>59</v>
      </c>
      <c r="H28" s="31" t="s">
        <v>55</v>
      </c>
      <c r="I28" s="31" t="s">
        <v>19</v>
      </c>
      <c r="J28" s="31" t="s">
        <v>28</v>
      </c>
      <c r="K28" s="32">
        <v>144</v>
      </c>
      <c r="L28" s="23"/>
      <c r="M28" s="23"/>
      <c r="N28" s="23"/>
      <c r="O28" s="23"/>
      <c r="P28" s="23"/>
      <c r="Q28" s="23"/>
      <c r="R28" s="37"/>
      <c r="S28" s="17">
        <v>50</v>
      </c>
      <c r="T28" s="17">
        <v>50</v>
      </c>
      <c r="U28" s="17">
        <v>120</v>
      </c>
      <c r="V28" s="17">
        <v>120</v>
      </c>
      <c r="W28" s="35">
        <f t="shared" si="4"/>
        <v>340</v>
      </c>
      <c r="X28" s="17">
        <v>326</v>
      </c>
      <c r="Y28" s="17">
        <v>339</v>
      </c>
    </row>
    <row r="29" spans="1:25" ht="31.5" customHeight="1" x14ac:dyDescent="0.25">
      <c r="A29" s="36"/>
      <c r="B29" s="44" t="s">
        <v>58</v>
      </c>
      <c r="C29" s="31" t="s">
        <v>26</v>
      </c>
      <c r="D29" s="31" t="s">
        <v>22</v>
      </c>
      <c r="E29" s="31" t="s">
        <v>52</v>
      </c>
      <c r="F29" s="31" t="s">
        <v>52</v>
      </c>
      <c r="G29" s="31" t="s">
        <v>169</v>
      </c>
      <c r="H29" s="31" t="s">
        <v>55</v>
      </c>
      <c r="I29" s="31" t="s">
        <v>19</v>
      </c>
      <c r="J29" s="31" t="s">
        <v>28</v>
      </c>
      <c r="K29" s="32">
        <v>615</v>
      </c>
      <c r="L29" s="23">
        <v>280600</v>
      </c>
      <c r="M29" s="23">
        <v>259200</v>
      </c>
      <c r="N29" s="23">
        <v>296600</v>
      </c>
      <c r="O29" s="45">
        <v>98866</v>
      </c>
      <c r="P29" s="45">
        <v>98866</v>
      </c>
      <c r="Q29" s="46">
        <v>98868</v>
      </c>
      <c r="R29" s="37">
        <f>Q29+P29+O29</f>
        <v>296600</v>
      </c>
      <c r="S29" s="47">
        <v>121.5</v>
      </c>
      <c r="T29" s="47">
        <v>121.6</v>
      </c>
      <c r="U29" s="17">
        <v>275</v>
      </c>
      <c r="V29" s="17">
        <v>275</v>
      </c>
      <c r="W29" s="35">
        <f t="shared" si="4"/>
        <v>793.1</v>
      </c>
      <c r="X29" s="17">
        <v>1087</v>
      </c>
      <c r="Y29" s="17">
        <v>1130</v>
      </c>
    </row>
    <row r="30" spans="1:25" ht="27" hidden="1" customHeight="1" x14ac:dyDescent="0.25">
      <c r="A30" s="42" t="s">
        <v>105</v>
      </c>
      <c r="B30" s="48" t="s">
        <v>61</v>
      </c>
      <c r="C30" s="26" t="s">
        <v>17</v>
      </c>
      <c r="D30" s="26" t="s">
        <v>22</v>
      </c>
      <c r="E30" s="26" t="s">
        <v>62</v>
      </c>
      <c r="F30" s="26" t="s">
        <v>18</v>
      </c>
      <c r="G30" s="26" t="s">
        <v>17</v>
      </c>
      <c r="H30" s="26" t="s">
        <v>18</v>
      </c>
      <c r="I30" s="26" t="s">
        <v>19</v>
      </c>
      <c r="J30" s="26" t="s">
        <v>17</v>
      </c>
      <c r="K30" s="27">
        <f>K31</f>
        <v>0</v>
      </c>
      <c r="L30" s="27">
        <f t="shared" ref="L30:Y30" si="9">L31</f>
        <v>0</v>
      </c>
      <c r="M30" s="27">
        <f t="shared" si="9"/>
        <v>0</v>
      </c>
      <c r="N30" s="27">
        <f t="shared" si="9"/>
        <v>0</v>
      </c>
      <c r="O30" s="27">
        <f t="shared" si="9"/>
        <v>0</v>
      </c>
      <c r="P30" s="27">
        <f t="shared" si="9"/>
        <v>0</v>
      </c>
      <c r="Q30" s="27">
        <f t="shared" si="9"/>
        <v>0</v>
      </c>
      <c r="R30" s="27">
        <f t="shared" si="9"/>
        <v>0</v>
      </c>
      <c r="S30" s="27">
        <f t="shared" si="9"/>
        <v>0</v>
      </c>
      <c r="T30" s="27">
        <f t="shared" si="9"/>
        <v>0</v>
      </c>
      <c r="U30" s="27">
        <f t="shared" si="9"/>
        <v>0</v>
      </c>
      <c r="V30" s="27">
        <f t="shared" si="9"/>
        <v>0</v>
      </c>
      <c r="W30" s="27">
        <f t="shared" si="9"/>
        <v>0</v>
      </c>
      <c r="X30" s="27">
        <f t="shared" si="9"/>
        <v>0</v>
      </c>
      <c r="Y30" s="27">
        <f t="shared" si="9"/>
        <v>0</v>
      </c>
    </row>
    <row r="31" spans="1:25" ht="47.25" hidden="1" customHeight="1" x14ac:dyDescent="0.25">
      <c r="A31" s="36" t="s">
        <v>71</v>
      </c>
      <c r="B31" s="43" t="s">
        <v>63</v>
      </c>
      <c r="C31" s="31" t="s">
        <v>125</v>
      </c>
      <c r="D31" s="31" t="s">
        <v>22</v>
      </c>
      <c r="E31" s="31" t="s">
        <v>62</v>
      </c>
      <c r="F31" s="31" t="s">
        <v>64</v>
      </c>
      <c r="G31" s="31" t="s">
        <v>32</v>
      </c>
      <c r="H31" s="31" t="s">
        <v>23</v>
      </c>
      <c r="I31" s="31" t="s">
        <v>19</v>
      </c>
      <c r="J31" s="31" t="s">
        <v>28</v>
      </c>
      <c r="K31" s="32">
        <v>0</v>
      </c>
      <c r="L31" s="23"/>
      <c r="M31" s="23"/>
      <c r="N31" s="23"/>
      <c r="O31" s="45"/>
      <c r="P31" s="45"/>
      <c r="Q31" s="46"/>
      <c r="R31" s="37"/>
      <c r="S31" s="17"/>
      <c r="T31" s="17"/>
      <c r="U31" s="17"/>
      <c r="V31" s="17"/>
      <c r="W31" s="35">
        <f t="shared" si="4"/>
        <v>0</v>
      </c>
      <c r="X31" s="17"/>
      <c r="Y31" s="17"/>
    </row>
    <row r="32" spans="1:25" ht="33" customHeight="1" x14ac:dyDescent="0.25">
      <c r="A32" s="42" t="s">
        <v>101</v>
      </c>
      <c r="B32" s="49" t="s">
        <v>66</v>
      </c>
      <c r="C32" s="26" t="s">
        <v>17</v>
      </c>
      <c r="D32" s="26" t="s">
        <v>22</v>
      </c>
      <c r="E32" s="26" t="s">
        <v>67</v>
      </c>
      <c r="F32" s="26" t="s">
        <v>18</v>
      </c>
      <c r="G32" s="26" t="s">
        <v>17</v>
      </c>
      <c r="H32" s="26" t="s">
        <v>18</v>
      </c>
      <c r="I32" s="26" t="s">
        <v>19</v>
      </c>
      <c r="J32" s="26" t="s">
        <v>17</v>
      </c>
      <c r="K32" s="27">
        <f t="shared" ref="K32:Y32" si="10">K33+K35+K36</f>
        <v>0</v>
      </c>
      <c r="L32" s="27">
        <f t="shared" si="10"/>
        <v>258700</v>
      </c>
      <c r="M32" s="27">
        <f t="shared" si="10"/>
        <v>258700</v>
      </c>
      <c r="N32" s="27">
        <f t="shared" si="10"/>
        <v>258800</v>
      </c>
      <c r="O32" s="27">
        <f t="shared" si="10"/>
        <v>86200</v>
      </c>
      <c r="P32" s="27">
        <f t="shared" si="10"/>
        <v>86300</v>
      </c>
      <c r="Q32" s="27">
        <f t="shared" si="10"/>
        <v>86300</v>
      </c>
      <c r="R32" s="27">
        <f t="shared" si="10"/>
        <v>258800</v>
      </c>
      <c r="S32" s="27">
        <f t="shared" si="10"/>
        <v>302</v>
      </c>
      <c r="T32" s="27">
        <f t="shared" si="10"/>
        <v>302</v>
      </c>
      <c r="U32" s="27">
        <f t="shared" si="10"/>
        <v>302</v>
      </c>
      <c r="V32" s="27">
        <f t="shared" si="10"/>
        <v>302</v>
      </c>
      <c r="W32" s="27">
        <f t="shared" si="10"/>
        <v>1208</v>
      </c>
      <c r="X32" s="27">
        <f t="shared" si="10"/>
        <v>0</v>
      </c>
      <c r="Y32" s="27">
        <f t="shared" si="10"/>
        <v>0</v>
      </c>
    </row>
    <row r="33" spans="1:25" ht="1.5" hidden="1" customHeight="1" x14ac:dyDescent="0.2">
      <c r="A33" s="50" t="s">
        <v>68</v>
      </c>
      <c r="B33" s="51" t="s">
        <v>69</v>
      </c>
      <c r="C33" s="52" t="s">
        <v>17</v>
      </c>
      <c r="D33" s="52">
        <v>1</v>
      </c>
      <c r="E33" s="52">
        <v>11</v>
      </c>
      <c r="F33" s="52" t="s">
        <v>49</v>
      </c>
      <c r="G33" s="52" t="s">
        <v>17</v>
      </c>
      <c r="H33" s="52" t="s">
        <v>18</v>
      </c>
      <c r="I33" s="52" t="s">
        <v>19</v>
      </c>
      <c r="J33" s="52" t="s">
        <v>70</v>
      </c>
      <c r="K33" s="53">
        <f>K34</f>
        <v>0</v>
      </c>
      <c r="L33" s="54">
        <f t="shared" ref="L33:V33" si="11">L34</f>
        <v>258700</v>
      </c>
      <c r="M33" s="54">
        <f t="shared" si="11"/>
        <v>258700</v>
      </c>
      <c r="N33" s="54">
        <f t="shared" si="11"/>
        <v>258800</v>
      </c>
      <c r="O33" s="54">
        <f t="shared" si="11"/>
        <v>86200</v>
      </c>
      <c r="P33" s="54">
        <f t="shared" si="11"/>
        <v>86300</v>
      </c>
      <c r="Q33" s="54">
        <f t="shared" si="11"/>
        <v>86300</v>
      </c>
      <c r="R33" s="54">
        <f t="shared" si="11"/>
        <v>258800</v>
      </c>
      <c r="S33" s="54">
        <f t="shared" si="11"/>
        <v>302</v>
      </c>
      <c r="T33" s="54">
        <f t="shared" si="11"/>
        <v>302</v>
      </c>
      <c r="U33" s="54">
        <f t="shared" si="11"/>
        <v>302</v>
      </c>
      <c r="V33" s="54">
        <f t="shared" si="11"/>
        <v>302</v>
      </c>
      <c r="W33" s="35">
        <f t="shared" si="4"/>
        <v>1208</v>
      </c>
      <c r="X33" s="17"/>
      <c r="Y33" s="17"/>
    </row>
    <row r="34" spans="1:25" ht="66.75" customHeight="1" x14ac:dyDescent="0.25">
      <c r="A34" s="36" t="s">
        <v>118</v>
      </c>
      <c r="B34" s="55" t="s">
        <v>114</v>
      </c>
      <c r="C34" s="31" t="s">
        <v>147</v>
      </c>
      <c r="D34" s="31" t="s">
        <v>22</v>
      </c>
      <c r="E34" s="31" t="s">
        <v>67</v>
      </c>
      <c r="F34" s="31" t="s">
        <v>49</v>
      </c>
      <c r="G34" s="56" t="s">
        <v>113</v>
      </c>
      <c r="H34" s="31" t="s">
        <v>55</v>
      </c>
      <c r="I34" s="31" t="s">
        <v>19</v>
      </c>
      <c r="J34" s="31" t="s">
        <v>70</v>
      </c>
      <c r="K34" s="32">
        <v>0</v>
      </c>
      <c r="L34" s="23">
        <v>258700</v>
      </c>
      <c r="M34" s="23">
        <v>258700</v>
      </c>
      <c r="N34" s="23">
        <v>258800</v>
      </c>
      <c r="O34" s="23">
        <v>86200</v>
      </c>
      <c r="P34" s="23">
        <v>86300</v>
      </c>
      <c r="Q34" s="23">
        <v>86300</v>
      </c>
      <c r="R34" s="37">
        <f>Q34+P34+O34</f>
        <v>258800</v>
      </c>
      <c r="S34" s="17">
        <v>302</v>
      </c>
      <c r="T34" s="17">
        <v>302</v>
      </c>
      <c r="U34" s="17">
        <v>302</v>
      </c>
      <c r="V34" s="17">
        <v>302</v>
      </c>
      <c r="W34" s="35">
        <f t="shared" si="4"/>
        <v>1208</v>
      </c>
      <c r="X34" s="17"/>
      <c r="Y34" s="17"/>
    </row>
    <row r="35" spans="1:25" ht="36.75" hidden="1" customHeight="1" x14ac:dyDescent="0.25">
      <c r="A35" s="36" t="s">
        <v>115</v>
      </c>
      <c r="B35" s="55" t="s">
        <v>112</v>
      </c>
      <c r="C35" s="56" t="s">
        <v>94</v>
      </c>
      <c r="D35" s="56" t="s">
        <v>22</v>
      </c>
      <c r="E35" s="56" t="s">
        <v>67</v>
      </c>
      <c r="F35" s="56" t="s">
        <v>49</v>
      </c>
      <c r="G35" s="56" t="s">
        <v>111</v>
      </c>
      <c r="H35" s="56" t="s">
        <v>55</v>
      </c>
      <c r="I35" s="56" t="s">
        <v>19</v>
      </c>
      <c r="J35" s="56" t="s">
        <v>70</v>
      </c>
      <c r="K35" s="32">
        <v>0</v>
      </c>
      <c r="L35" s="23"/>
      <c r="M35" s="23"/>
      <c r="N35" s="23"/>
      <c r="O35" s="23"/>
      <c r="P35" s="23"/>
      <c r="Q35" s="23"/>
      <c r="R35" s="37"/>
      <c r="S35" s="17"/>
      <c r="T35" s="17"/>
      <c r="U35" s="17"/>
      <c r="V35" s="17"/>
      <c r="W35" s="35"/>
      <c r="X35" s="17"/>
      <c r="Y35" s="17"/>
    </row>
    <row r="36" spans="1:25" ht="28.5" hidden="1" customHeight="1" x14ac:dyDescent="0.25">
      <c r="A36" s="36" t="s">
        <v>150</v>
      </c>
      <c r="B36" s="55" t="s">
        <v>72</v>
      </c>
      <c r="C36" s="56" t="s">
        <v>147</v>
      </c>
      <c r="D36" s="56" t="s">
        <v>22</v>
      </c>
      <c r="E36" s="56" t="s">
        <v>67</v>
      </c>
      <c r="F36" s="56" t="s">
        <v>73</v>
      </c>
      <c r="G36" s="56" t="s">
        <v>74</v>
      </c>
      <c r="H36" s="56" t="s">
        <v>55</v>
      </c>
      <c r="I36" s="56" t="s">
        <v>19</v>
      </c>
      <c r="J36" s="56" t="s">
        <v>70</v>
      </c>
      <c r="K36" s="32">
        <v>0</v>
      </c>
      <c r="L36" s="23"/>
      <c r="M36" s="23"/>
      <c r="N36" s="23"/>
      <c r="O36" s="23"/>
      <c r="P36" s="23"/>
      <c r="Q36" s="23"/>
      <c r="R36" s="37"/>
      <c r="S36" s="17"/>
      <c r="T36" s="17"/>
      <c r="U36" s="17"/>
      <c r="V36" s="17"/>
      <c r="W36" s="35"/>
      <c r="X36" s="17"/>
      <c r="Y36" s="17"/>
    </row>
    <row r="37" spans="1:25" ht="28.5" hidden="1" customHeight="1" x14ac:dyDescent="0.25">
      <c r="A37" s="42" t="s">
        <v>119</v>
      </c>
      <c r="B37" s="48" t="s">
        <v>121</v>
      </c>
      <c r="C37" s="57" t="s">
        <v>17</v>
      </c>
      <c r="D37" s="57" t="s">
        <v>22</v>
      </c>
      <c r="E37" s="57" t="s">
        <v>116</v>
      </c>
      <c r="F37" s="57" t="s">
        <v>27</v>
      </c>
      <c r="G37" s="57" t="s">
        <v>17</v>
      </c>
      <c r="H37" s="57" t="s">
        <v>55</v>
      </c>
      <c r="I37" s="57" t="s">
        <v>19</v>
      </c>
      <c r="J37" s="57" t="s">
        <v>117</v>
      </c>
      <c r="K37" s="27">
        <f>K38</f>
        <v>0</v>
      </c>
      <c r="L37" s="27">
        <f t="shared" ref="L37:Y37" si="12">L38</f>
        <v>0</v>
      </c>
      <c r="M37" s="27">
        <f t="shared" si="12"/>
        <v>0</v>
      </c>
      <c r="N37" s="27">
        <f t="shared" si="12"/>
        <v>0</v>
      </c>
      <c r="O37" s="27">
        <f t="shared" si="12"/>
        <v>0</v>
      </c>
      <c r="P37" s="27">
        <f t="shared" si="12"/>
        <v>0</v>
      </c>
      <c r="Q37" s="27">
        <f t="shared" si="12"/>
        <v>0</v>
      </c>
      <c r="R37" s="27">
        <f t="shared" si="12"/>
        <v>0</v>
      </c>
      <c r="S37" s="27">
        <f t="shared" si="12"/>
        <v>0</v>
      </c>
      <c r="T37" s="27">
        <f t="shared" si="12"/>
        <v>0</v>
      </c>
      <c r="U37" s="27">
        <f t="shared" si="12"/>
        <v>0</v>
      </c>
      <c r="V37" s="27">
        <f t="shared" si="12"/>
        <v>0</v>
      </c>
      <c r="W37" s="27">
        <f t="shared" si="12"/>
        <v>0</v>
      </c>
      <c r="X37" s="27">
        <f t="shared" si="12"/>
        <v>0</v>
      </c>
      <c r="Y37" s="27">
        <f t="shared" si="12"/>
        <v>0</v>
      </c>
    </row>
    <row r="38" spans="1:25" ht="28.5" hidden="1" customHeight="1" x14ac:dyDescent="0.25">
      <c r="A38" s="36" t="s">
        <v>120</v>
      </c>
      <c r="B38" s="55" t="s">
        <v>122</v>
      </c>
      <c r="C38" s="56" t="s">
        <v>147</v>
      </c>
      <c r="D38" s="56" t="s">
        <v>22</v>
      </c>
      <c r="E38" s="56" t="s">
        <v>116</v>
      </c>
      <c r="F38" s="56" t="s">
        <v>27</v>
      </c>
      <c r="G38" s="56" t="s">
        <v>123</v>
      </c>
      <c r="H38" s="56" t="s">
        <v>55</v>
      </c>
      <c r="I38" s="56" t="s">
        <v>19</v>
      </c>
      <c r="J38" s="56" t="s">
        <v>117</v>
      </c>
      <c r="K38" s="32">
        <v>0</v>
      </c>
      <c r="L38" s="23"/>
      <c r="M38" s="23"/>
      <c r="N38" s="23"/>
      <c r="O38" s="23"/>
      <c r="P38" s="23"/>
      <c r="Q38" s="23"/>
      <c r="R38" s="37"/>
      <c r="S38" s="17"/>
      <c r="T38" s="17"/>
      <c r="U38" s="17"/>
      <c r="V38" s="17"/>
      <c r="W38" s="35"/>
      <c r="X38" s="17"/>
      <c r="Y38" s="17"/>
    </row>
    <row r="39" spans="1:25" ht="19.5" hidden="1" customHeight="1" x14ac:dyDescent="0.25">
      <c r="A39" s="42" t="s">
        <v>101</v>
      </c>
      <c r="B39" s="28" t="s">
        <v>75</v>
      </c>
      <c r="C39" s="26" t="s">
        <v>17</v>
      </c>
      <c r="D39" s="26" t="s">
        <v>22</v>
      </c>
      <c r="E39" s="26" t="s">
        <v>76</v>
      </c>
      <c r="F39" s="26" t="s">
        <v>18</v>
      </c>
      <c r="G39" s="26" t="s">
        <v>18</v>
      </c>
      <c r="H39" s="26" t="s">
        <v>18</v>
      </c>
      <c r="I39" s="26" t="s">
        <v>19</v>
      </c>
      <c r="J39" s="26" t="s">
        <v>77</v>
      </c>
      <c r="K39" s="27">
        <f>K40</f>
        <v>0</v>
      </c>
      <c r="L39" s="27">
        <f t="shared" ref="L39:Y39" si="13">L40</f>
        <v>0</v>
      </c>
      <c r="M39" s="27">
        <f t="shared" si="13"/>
        <v>0</v>
      </c>
      <c r="N39" s="27">
        <f t="shared" si="13"/>
        <v>0</v>
      </c>
      <c r="O39" s="27">
        <f t="shared" si="13"/>
        <v>0</v>
      </c>
      <c r="P39" s="27">
        <f t="shared" si="13"/>
        <v>0</v>
      </c>
      <c r="Q39" s="27">
        <f t="shared" si="13"/>
        <v>0</v>
      </c>
      <c r="R39" s="27">
        <f t="shared" si="13"/>
        <v>0</v>
      </c>
      <c r="S39" s="27">
        <f t="shared" si="13"/>
        <v>0</v>
      </c>
      <c r="T39" s="27">
        <f t="shared" si="13"/>
        <v>0</v>
      </c>
      <c r="U39" s="27">
        <f t="shared" si="13"/>
        <v>0</v>
      </c>
      <c r="V39" s="27">
        <f t="shared" si="13"/>
        <v>0</v>
      </c>
      <c r="W39" s="27">
        <f t="shared" si="13"/>
        <v>0</v>
      </c>
      <c r="X39" s="27">
        <f t="shared" si="13"/>
        <v>10</v>
      </c>
      <c r="Y39" s="27">
        <f t="shared" si="13"/>
        <v>10</v>
      </c>
    </row>
    <row r="40" spans="1:25" ht="45" hidden="1" customHeight="1" x14ac:dyDescent="0.25">
      <c r="A40" s="36" t="s">
        <v>118</v>
      </c>
      <c r="B40" s="58" t="s">
        <v>78</v>
      </c>
      <c r="C40" s="77" t="s">
        <v>162</v>
      </c>
      <c r="D40" s="77" t="s">
        <v>22</v>
      </c>
      <c r="E40" s="77" t="s">
        <v>76</v>
      </c>
      <c r="F40" s="77" t="s">
        <v>27</v>
      </c>
      <c r="G40" s="77" t="s">
        <v>32</v>
      </c>
      <c r="H40" s="77" t="s">
        <v>27</v>
      </c>
      <c r="I40" s="77" t="s">
        <v>19</v>
      </c>
      <c r="J40" s="77" t="s">
        <v>77</v>
      </c>
      <c r="K40" s="32">
        <v>0</v>
      </c>
      <c r="L40" s="23"/>
      <c r="M40" s="23"/>
      <c r="N40" s="23"/>
      <c r="O40" s="23"/>
      <c r="P40" s="23"/>
      <c r="Q40" s="23"/>
      <c r="R40" s="37"/>
      <c r="S40" s="17"/>
      <c r="T40" s="17"/>
      <c r="U40" s="17"/>
      <c r="V40" s="17"/>
      <c r="W40" s="35"/>
      <c r="X40" s="17">
        <v>10</v>
      </c>
      <c r="Y40" s="17">
        <v>10</v>
      </c>
    </row>
    <row r="41" spans="1:25" ht="12.75" hidden="1" customHeight="1" x14ac:dyDescent="0.25">
      <c r="A41" s="36" t="s">
        <v>101</v>
      </c>
      <c r="B41" s="59" t="s">
        <v>79</v>
      </c>
      <c r="C41" s="26" t="s">
        <v>17</v>
      </c>
      <c r="D41" s="26" t="s">
        <v>22</v>
      </c>
      <c r="E41" s="26" t="s">
        <v>80</v>
      </c>
      <c r="F41" s="26" t="s">
        <v>18</v>
      </c>
      <c r="G41" s="26" t="s">
        <v>17</v>
      </c>
      <c r="H41" s="26" t="s">
        <v>55</v>
      </c>
      <c r="I41" s="26" t="s">
        <v>19</v>
      </c>
      <c r="J41" s="26" t="s">
        <v>17</v>
      </c>
      <c r="K41" s="27">
        <f>K42</f>
        <v>0</v>
      </c>
      <c r="L41" s="27">
        <f t="shared" ref="L41:Y41" si="14">L42</f>
        <v>0</v>
      </c>
      <c r="M41" s="27">
        <f t="shared" si="14"/>
        <v>0</v>
      </c>
      <c r="N41" s="27">
        <f t="shared" si="14"/>
        <v>0</v>
      </c>
      <c r="O41" s="27">
        <f t="shared" si="14"/>
        <v>0</v>
      </c>
      <c r="P41" s="27">
        <f t="shared" si="14"/>
        <v>0</v>
      </c>
      <c r="Q41" s="27">
        <f t="shared" si="14"/>
        <v>0</v>
      </c>
      <c r="R41" s="27">
        <f t="shared" si="14"/>
        <v>0</v>
      </c>
      <c r="S41" s="27">
        <f t="shared" si="14"/>
        <v>35</v>
      </c>
      <c r="T41" s="27">
        <f t="shared" si="14"/>
        <v>35</v>
      </c>
      <c r="U41" s="27">
        <f t="shared" si="14"/>
        <v>35</v>
      </c>
      <c r="V41" s="27">
        <f t="shared" si="14"/>
        <v>35</v>
      </c>
      <c r="W41" s="27">
        <f t="shared" si="14"/>
        <v>140</v>
      </c>
      <c r="X41" s="27">
        <f t="shared" si="14"/>
        <v>0</v>
      </c>
      <c r="Y41" s="27">
        <f t="shared" si="14"/>
        <v>0</v>
      </c>
    </row>
    <row r="42" spans="1:25" ht="53.25" hidden="1" customHeight="1" x14ac:dyDescent="0.25">
      <c r="A42" s="36" t="s">
        <v>81</v>
      </c>
      <c r="B42" s="60" t="s">
        <v>128</v>
      </c>
      <c r="C42" s="31" t="s">
        <v>125</v>
      </c>
      <c r="D42" s="31" t="s">
        <v>22</v>
      </c>
      <c r="E42" s="31" t="s">
        <v>80</v>
      </c>
      <c r="F42" s="31" t="s">
        <v>27</v>
      </c>
      <c r="G42" s="31" t="s">
        <v>126</v>
      </c>
      <c r="H42" s="31" t="s">
        <v>55</v>
      </c>
      <c r="I42" s="31" t="s">
        <v>19</v>
      </c>
      <c r="J42" s="31" t="s">
        <v>127</v>
      </c>
      <c r="K42" s="32">
        <v>0</v>
      </c>
      <c r="L42" s="23"/>
      <c r="M42" s="23"/>
      <c r="N42" s="23"/>
      <c r="O42" s="23"/>
      <c r="P42" s="23"/>
      <c r="Q42" s="23"/>
      <c r="R42" s="37"/>
      <c r="S42" s="17">
        <v>35</v>
      </c>
      <c r="T42" s="17">
        <v>35</v>
      </c>
      <c r="U42" s="17">
        <v>35</v>
      </c>
      <c r="V42" s="17">
        <v>35</v>
      </c>
      <c r="W42" s="35">
        <f t="shared" si="4"/>
        <v>140</v>
      </c>
      <c r="X42" s="17">
        <v>0</v>
      </c>
      <c r="Y42" s="17">
        <v>0</v>
      </c>
    </row>
    <row r="43" spans="1:25" ht="18.75" hidden="1" customHeight="1" x14ac:dyDescent="0.25">
      <c r="A43" s="36"/>
      <c r="B43" s="61"/>
      <c r="C43" s="31"/>
      <c r="D43" s="31"/>
      <c r="E43" s="31"/>
      <c r="F43" s="31"/>
      <c r="G43" s="31"/>
      <c r="H43" s="31"/>
      <c r="I43" s="31"/>
      <c r="J43" s="31"/>
      <c r="K43" s="32"/>
      <c r="L43" s="23"/>
      <c r="M43" s="23"/>
      <c r="N43" s="23"/>
      <c r="O43" s="23"/>
      <c r="P43" s="23"/>
      <c r="Q43" s="23"/>
      <c r="R43" s="37"/>
      <c r="S43" s="62"/>
      <c r="T43" s="62"/>
      <c r="U43" s="62"/>
      <c r="V43" s="62"/>
      <c r="W43" s="62"/>
      <c r="X43" s="17"/>
      <c r="Y43" s="17"/>
    </row>
    <row r="44" spans="1:25" ht="33" customHeight="1" x14ac:dyDescent="0.25">
      <c r="A44" s="42" t="s">
        <v>119</v>
      </c>
      <c r="B44" s="59" t="s">
        <v>121</v>
      </c>
      <c r="C44" s="26" t="s">
        <v>17</v>
      </c>
      <c r="D44" s="26" t="s">
        <v>22</v>
      </c>
      <c r="E44" s="26" t="s">
        <v>116</v>
      </c>
      <c r="F44" s="26" t="s">
        <v>27</v>
      </c>
      <c r="G44" s="26" t="s">
        <v>17</v>
      </c>
      <c r="H44" s="26" t="s">
        <v>55</v>
      </c>
      <c r="I44" s="26" t="s">
        <v>19</v>
      </c>
      <c r="J44" s="26" t="s">
        <v>117</v>
      </c>
      <c r="K44" s="27">
        <f>K45</f>
        <v>15</v>
      </c>
      <c r="L44" s="23"/>
      <c r="M44" s="23"/>
      <c r="N44" s="23"/>
      <c r="O44" s="23"/>
      <c r="P44" s="23"/>
      <c r="Q44" s="23"/>
      <c r="R44" s="37"/>
      <c r="S44" s="62"/>
      <c r="T44" s="62"/>
      <c r="U44" s="62"/>
      <c r="V44" s="62"/>
      <c r="W44" s="62"/>
      <c r="X44" s="17"/>
      <c r="Y44" s="17"/>
    </row>
    <row r="45" spans="1:25" ht="30" customHeight="1" x14ac:dyDescent="0.25">
      <c r="A45" s="36" t="s">
        <v>120</v>
      </c>
      <c r="B45" s="61" t="s">
        <v>122</v>
      </c>
      <c r="C45" s="31" t="s">
        <v>147</v>
      </c>
      <c r="D45" s="31" t="s">
        <v>22</v>
      </c>
      <c r="E45" s="31" t="s">
        <v>116</v>
      </c>
      <c r="F45" s="31" t="s">
        <v>27</v>
      </c>
      <c r="G45" s="31" t="s">
        <v>123</v>
      </c>
      <c r="H45" s="31" t="s">
        <v>55</v>
      </c>
      <c r="I45" s="31" t="s">
        <v>19</v>
      </c>
      <c r="J45" s="31" t="s">
        <v>117</v>
      </c>
      <c r="K45" s="32">
        <v>15</v>
      </c>
      <c r="L45" s="23"/>
      <c r="M45" s="23"/>
      <c r="N45" s="23"/>
      <c r="O45" s="23"/>
      <c r="P45" s="23"/>
      <c r="Q45" s="23"/>
      <c r="R45" s="37"/>
      <c r="S45" s="62"/>
      <c r="T45" s="62"/>
      <c r="U45" s="62"/>
      <c r="V45" s="62"/>
      <c r="W45" s="62"/>
      <c r="X45" s="17"/>
      <c r="Y45" s="17"/>
    </row>
    <row r="46" spans="1:25" ht="15" x14ac:dyDescent="0.25">
      <c r="A46" s="42" t="s">
        <v>82</v>
      </c>
      <c r="B46" s="63" t="s">
        <v>83</v>
      </c>
      <c r="C46" s="26" t="s">
        <v>17</v>
      </c>
      <c r="D46" s="26" t="s">
        <v>84</v>
      </c>
      <c r="E46" s="26" t="s">
        <v>18</v>
      </c>
      <c r="F46" s="26" t="s">
        <v>18</v>
      </c>
      <c r="G46" s="26" t="s">
        <v>17</v>
      </c>
      <c r="H46" s="26" t="s">
        <v>18</v>
      </c>
      <c r="I46" s="26" t="s">
        <v>19</v>
      </c>
      <c r="J46" s="26" t="s">
        <v>17</v>
      </c>
      <c r="K46" s="27">
        <f>K47+K74</f>
        <v>1555.6</v>
      </c>
      <c r="L46" s="27" t="e">
        <f t="shared" ref="L46:Y46" si="15">L47+L63+L74</f>
        <v>#REF!</v>
      </c>
      <c r="M46" s="27" t="e">
        <f t="shared" si="15"/>
        <v>#REF!</v>
      </c>
      <c r="N46" s="27" t="e">
        <f t="shared" si="15"/>
        <v>#REF!</v>
      </c>
      <c r="O46" s="27" t="e">
        <f t="shared" si="15"/>
        <v>#REF!</v>
      </c>
      <c r="P46" s="27" t="e">
        <f t="shared" si="15"/>
        <v>#REF!</v>
      </c>
      <c r="Q46" s="27" t="e">
        <f t="shared" si="15"/>
        <v>#REF!</v>
      </c>
      <c r="R46" s="27" t="e">
        <f t="shared" si="15"/>
        <v>#REF!</v>
      </c>
      <c r="S46" s="27" t="e">
        <f t="shared" si="15"/>
        <v>#REF!</v>
      </c>
      <c r="T46" s="27" t="e">
        <f t="shared" si="15"/>
        <v>#REF!</v>
      </c>
      <c r="U46" s="27" t="e">
        <f t="shared" si="15"/>
        <v>#REF!</v>
      </c>
      <c r="V46" s="27" t="e">
        <f t="shared" si="15"/>
        <v>#REF!</v>
      </c>
      <c r="W46" s="27" t="e">
        <f t="shared" si="15"/>
        <v>#REF!</v>
      </c>
      <c r="X46" s="27" t="e">
        <f t="shared" si="15"/>
        <v>#REF!</v>
      </c>
      <c r="Y46" s="27" t="e">
        <f t="shared" si="15"/>
        <v>#REF!</v>
      </c>
    </row>
    <row r="47" spans="1:25" ht="42" customHeight="1" x14ac:dyDescent="0.25">
      <c r="A47" s="64"/>
      <c r="B47" s="48" t="s">
        <v>85</v>
      </c>
      <c r="C47" s="26" t="s">
        <v>17</v>
      </c>
      <c r="D47" s="26" t="s">
        <v>84</v>
      </c>
      <c r="E47" s="26" t="s">
        <v>27</v>
      </c>
      <c r="F47" s="26" t="s">
        <v>18</v>
      </c>
      <c r="G47" s="26" t="s">
        <v>17</v>
      </c>
      <c r="H47" s="26" t="s">
        <v>18</v>
      </c>
      <c r="I47" s="26" t="s">
        <v>19</v>
      </c>
      <c r="J47" s="26" t="s">
        <v>17</v>
      </c>
      <c r="K47" s="27">
        <f>K48+K50+K53+K65</f>
        <v>1555.6</v>
      </c>
      <c r="L47" s="27" t="e">
        <f>L48+L50+#REF!+#REF!</f>
        <v>#REF!</v>
      </c>
      <c r="M47" s="27" t="e">
        <f>M48+M50+#REF!+#REF!</f>
        <v>#REF!</v>
      </c>
      <c r="N47" s="27" t="e">
        <f>N48+N50+#REF!+#REF!</f>
        <v>#REF!</v>
      </c>
      <c r="O47" s="27" t="e">
        <f>O48+O50+#REF!+#REF!</f>
        <v>#REF!</v>
      </c>
      <c r="P47" s="27" t="e">
        <f>P48+P50+#REF!+#REF!</f>
        <v>#REF!</v>
      </c>
      <c r="Q47" s="27" t="e">
        <f>Q48+Q50+#REF!+#REF!</f>
        <v>#REF!</v>
      </c>
      <c r="R47" s="27" t="e">
        <f>R48+R50+#REF!+#REF!</f>
        <v>#REF!</v>
      </c>
      <c r="S47" s="27" t="e">
        <f>S48+S50+#REF!+#REF!</f>
        <v>#REF!</v>
      </c>
      <c r="T47" s="27" t="e">
        <f>T48+T50+#REF!+#REF!</f>
        <v>#REF!</v>
      </c>
      <c r="U47" s="27" t="e">
        <f>U48+U50+#REF!+#REF!</f>
        <v>#REF!</v>
      </c>
      <c r="V47" s="27" t="e">
        <f>V48+V50+#REF!+#REF!</f>
        <v>#REF!</v>
      </c>
      <c r="W47" s="27" t="e">
        <f>W48+W50+#REF!+#REF!</f>
        <v>#REF!</v>
      </c>
      <c r="X47" s="27" t="e">
        <f>X48+X50+#REF!+#REF!</f>
        <v>#REF!</v>
      </c>
      <c r="Y47" s="27" t="e">
        <f>Y48+Y50+#REF!+#REF!</f>
        <v>#REF!</v>
      </c>
    </row>
    <row r="48" spans="1:25" ht="15" x14ac:dyDescent="0.25">
      <c r="A48" s="42" t="s">
        <v>20</v>
      </c>
      <c r="B48" s="28" t="s">
        <v>86</v>
      </c>
      <c r="C48" s="26" t="s">
        <v>17</v>
      </c>
      <c r="D48" s="26" t="s">
        <v>84</v>
      </c>
      <c r="E48" s="26" t="s">
        <v>27</v>
      </c>
      <c r="F48" s="26" t="s">
        <v>133</v>
      </c>
      <c r="G48" s="26" t="s">
        <v>17</v>
      </c>
      <c r="H48" s="26" t="s">
        <v>18</v>
      </c>
      <c r="I48" s="26" t="s">
        <v>19</v>
      </c>
      <c r="J48" s="26" t="s">
        <v>157</v>
      </c>
      <c r="K48" s="27">
        <f>K49</f>
        <v>1369</v>
      </c>
      <c r="L48" s="27">
        <f t="shared" ref="L48:Y48" si="16">L49</f>
        <v>77000</v>
      </c>
      <c r="M48" s="27">
        <f t="shared" si="16"/>
        <v>216000</v>
      </c>
      <c r="N48" s="27">
        <f t="shared" si="16"/>
        <v>0</v>
      </c>
      <c r="O48" s="27">
        <f t="shared" si="16"/>
        <v>0</v>
      </c>
      <c r="P48" s="27">
        <f t="shared" si="16"/>
        <v>0</v>
      </c>
      <c r="Q48" s="27">
        <f t="shared" si="16"/>
        <v>0</v>
      </c>
      <c r="R48" s="27">
        <f t="shared" si="16"/>
        <v>0</v>
      </c>
      <c r="S48" s="27">
        <f t="shared" si="16"/>
        <v>0</v>
      </c>
      <c r="T48" s="27">
        <f t="shared" si="16"/>
        <v>0</v>
      </c>
      <c r="U48" s="27">
        <f t="shared" si="16"/>
        <v>0</v>
      </c>
      <c r="V48" s="27">
        <f t="shared" si="16"/>
        <v>0</v>
      </c>
      <c r="W48" s="27">
        <f t="shared" si="16"/>
        <v>0</v>
      </c>
      <c r="X48" s="27">
        <f t="shared" si="16"/>
        <v>1161</v>
      </c>
      <c r="Y48" s="27">
        <f t="shared" si="16"/>
        <v>1098</v>
      </c>
    </row>
    <row r="49" spans="1:25" ht="36" customHeight="1" x14ac:dyDescent="0.25">
      <c r="A49" s="36" t="s">
        <v>88</v>
      </c>
      <c r="B49" s="43" t="s">
        <v>89</v>
      </c>
      <c r="C49" s="56" t="s">
        <v>147</v>
      </c>
      <c r="D49" s="31" t="s">
        <v>84</v>
      </c>
      <c r="E49" s="31" t="s">
        <v>27</v>
      </c>
      <c r="F49" s="31" t="s">
        <v>133</v>
      </c>
      <c r="G49" s="31" t="s">
        <v>90</v>
      </c>
      <c r="H49" s="31" t="s">
        <v>55</v>
      </c>
      <c r="I49" s="31" t="s">
        <v>19</v>
      </c>
      <c r="J49" s="31" t="s">
        <v>157</v>
      </c>
      <c r="K49" s="32">
        <v>1369</v>
      </c>
      <c r="L49" s="23">
        <v>77000</v>
      </c>
      <c r="M49" s="23">
        <v>216000</v>
      </c>
      <c r="N49" s="23">
        <v>0</v>
      </c>
      <c r="O49" s="23">
        <v>0</v>
      </c>
      <c r="P49" s="23">
        <v>0</v>
      </c>
      <c r="Q49" s="23">
        <v>0</v>
      </c>
      <c r="R49" s="37">
        <f>Q49+P49+O49</f>
        <v>0</v>
      </c>
      <c r="S49" s="23"/>
      <c r="T49" s="23"/>
      <c r="U49" s="23"/>
      <c r="V49" s="23"/>
      <c r="W49" s="23">
        <f t="shared" si="4"/>
        <v>0</v>
      </c>
      <c r="X49" s="17">
        <v>1161</v>
      </c>
      <c r="Y49" s="17">
        <v>1098</v>
      </c>
    </row>
    <row r="50" spans="1:25" ht="15" x14ac:dyDescent="0.25">
      <c r="A50" s="42" t="s">
        <v>47</v>
      </c>
      <c r="B50" s="28" t="s">
        <v>91</v>
      </c>
      <c r="C50" s="26" t="s">
        <v>17</v>
      </c>
      <c r="D50" s="26" t="s">
        <v>84</v>
      </c>
      <c r="E50" s="26" t="s">
        <v>27</v>
      </c>
      <c r="F50" s="26" t="s">
        <v>134</v>
      </c>
      <c r="G50" s="26" t="s">
        <v>17</v>
      </c>
      <c r="H50" s="26" t="s">
        <v>18</v>
      </c>
      <c r="I50" s="26" t="s">
        <v>19</v>
      </c>
      <c r="J50" s="26" t="s">
        <v>157</v>
      </c>
      <c r="K50" s="27">
        <f>K51+K52</f>
        <v>186.6</v>
      </c>
      <c r="L50" s="27">
        <f t="shared" ref="L50:Y50" si="17">L51+L52</f>
        <v>0</v>
      </c>
      <c r="M50" s="27">
        <f t="shared" si="17"/>
        <v>0</v>
      </c>
      <c r="N50" s="27">
        <f t="shared" si="17"/>
        <v>0</v>
      </c>
      <c r="O50" s="27">
        <f t="shared" si="17"/>
        <v>0</v>
      </c>
      <c r="P50" s="27">
        <f t="shared" si="17"/>
        <v>0</v>
      </c>
      <c r="Q50" s="27">
        <f t="shared" si="17"/>
        <v>0</v>
      </c>
      <c r="R50" s="27">
        <f t="shared" si="17"/>
        <v>0</v>
      </c>
      <c r="S50" s="27">
        <f t="shared" si="17"/>
        <v>0</v>
      </c>
      <c r="T50" s="27">
        <f t="shared" si="17"/>
        <v>0</v>
      </c>
      <c r="U50" s="27">
        <f t="shared" si="17"/>
        <v>0</v>
      </c>
      <c r="V50" s="27">
        <f t="shared" si="17"/>
        <v>0</v>
      </c>
      <c r="W50" s="27">
        <f t="shared" si="17"/>
        <v>0</v>
      </c>
      <c r="X50" s="27">
        <f t="shared" si="17"/>
        <v>77</v>
      </c>
      <c r="Y50" s="27">
        <f t="shared" si="17"/>
        <v>77</v>
      </c>
    </row>
    <row r="51" spans="1:25" ht="15" x14ac:dyDescent="0.25">
      <c r="A51" s="36" t="s">
        <v>53</v>
      </c>
      <c r="B51" s="43" t="s">
        <v>92</v>
      </c>
      <c r="C51" s="31" t="s">
        <v>147</v>
      </c>
      <c r="D51" s="31" t="s">
        <v>84</v>
      </c>
      <c r="E51" s="31" t="s">
        <v>27</v>
      </c>
      <c r="F51" s="31" t="s">
        <v>135</v>
      </c>
      <c r="G51" s="31" t="s">
        <v>136</v>
      </c>
      <c r="H51" s="31" t="s">
        <v>55</v>
      </c>
      <c r="I51" s="31" t="s">
        <v>19</v>
      </c>
      <c r="J51" s="31" t="s">
        <v>157</v>
      </c>
      <c r="K51" s="32">
        <v>184.6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f>Q51+P51+O51</f>
        <v>0</v>
      </c>
      <c r="S51" s="23"/>
      <c r="T51" s="23"/>
      <c r="U51" s="23"/>
      <c r="V51" s="23"/>
      <c r="W51" s="23">
        <f t="shared" si="4"/>
        <v>0</v>
      </c>
      <c r="X51" s="17">
        <v>75</v>
      </c>
      <c r="Y51" s="17">
        <v>75</v>
      </c>
    </row>
    <row r="52" spans="1:25" ht="30" customHeight="1" x14ac:dyDescent="0.25">
      <c r="A52" s="36" t="s">
        <v>56</v>
      </c>
      <c r="B52" s="43" t="s">
        <v>93</v>
      </c>
      <c r="C52" s="31" t="s">
        <v>147</v>
      </c>
      <c r="D52" s="31" t="s">
        <v>84</v>
      </c>
      <c r="E52" s="31" t="s">
        <v>27</v>
      </c>
      <c r="F52" s="31" t="s">
        <v>38</v>
      </c>
      <c r="G52" s="31" t="s">
        <v>94</v>
      </c>
      <c r="H52" s="31" t="s">
        <v>55</v>
      </c>
      <c r="I52" s="31" t="s">
        <v>19</v>
      </c>
      <c r="J52" s="31" t="s">
        <v>157</v>
      </c>
      <c r="K52" s="32">
        <v>2</v>
      </c>
      <c r="L52" s="37"/>
      <c r="M52" s="37"/>
      <c r="N52" s="37"/>
      <c r="O52" s="37"/>
      <c r="P52" s="37"/>
      <c r="Q52" s="37"/>
      <c r="R52" s="37"/>
      <c r="S52" s="23"/>
      <c r="T52" s="23"/>
      <c r="U52" s="23"/>
      <c r="V52" s="23"/>
      <c r="W52" s="23"/>
      <c r="X52" s="17">
        <v>2</v>
      </c>
      <c r="Y52" s="17">
        <v>2</v>
      </c>
    </row>
    <row r="53" spans="1:25" ht="21" hidden="1" customHeight="1" x14ac:dyDescent="0.25">
      <c r="A53" s="42" t="s">
        <v>60</v>
      </c>
      <c r="B53" s="48" t="s">
        <v>95</v>
      </c>
      <c r="C53" s="65" t="s">
        <v>17</v>
      </c>
      <c r="D53" s="65" t="s">
        <v>84</v>
      </c>
      <c r="E53" s="65" t="s">
        <v>27</v>
      </c>
      <c r="F53" s="65" t="s">
        <v>27</v>
      </c>
      <c r="G53" s="65" t="s">
        <v>17</v>
      </c>
      <c r="H53" s="65" t="s">
        <v>18</v>
      </c>
      <c r="I53" s="65" t="s">
        <v>19</v>
      </c>
      <c r="J53" s="65" t="s">
        <v>17</v>
      </c>
      <c r="K53" s="27">
        <f>K56+K57+K58+K60+K61+K54+K55+K64</f>
        <v>0</v>
      </c>
      <c r="L53" s="15">
        <f>L56+L57+L58</f>
        <v>37800</v>
      </c>
      <c r="M53" s="15">
        <f>M56+M57+M58</f>
        <v>37700</v>
      </c>
      <c r="N53" s="15">
        <f>N56+N57+N58+N59</f>
        <v>37700</v>
      </c>
      <c r="O53" s="15">
        <f>O56+O57+O58+O59</f>
        <v>12530</v>
      </c>
      <c r="P53" s="15">
        <f>P56+P57+P58+P59</f>
        <v>12530</v>
      </c>
      <c r="Q53" s="15">
        <f>Q56+Q57+Q58+Q59</f>
        <v>12640</v>
      </c>
      <c r="R53" s="37">
        <f>Q53+P53+O53</f>
        <v>37700</v>
      </c>
      <c r="S53" s="23"/>
      <c r="T53" s="23"/>
      <c r="U53" s="23"/>
      <c r="V53" s="23"/>
      <c r="W53" s="23">
        <f t="shared" si="4"/>
        <v>0</v>
      </c>
      <c r="X53" s="17"/>
      <c r="Y53" s="17"/>
    </row>
    <row r="54" spans="1:25" ht="44.25" hidden="1" customHeight="1" x14ac:dyDescent="0.25">
      <c r="A54" s="42" t="s">
        <v>124</v>
      </c>
      <c r="B54" s="43" t="s">
        <v>148</v>
      </c>
      <c r="C54" s="1" t="s">
        <v>147</v>
      </c>
      <c r="D54" s="1" t="s">
        <v>84</v>
      </c>
      <c r="E54" s="1" t="s">
        <v>27</v>
      </c>
      <c r="F54" s="1" t="s">
        <v>149</v>
      </c>
      <c r="G54" s="1" t="s">
        <v>96</v>
      </c>
      <c r="H54" s="1" t="s">
        <v>55</v>
      </c>
      <c r="I54" s="1" t="s">
        <v>19</v>
      </c>
      <c r="J54" s="1" t="s">
        <v>87</v>
      </c>
      <c r="K54" s="32"/>
      <c r="L54" s="15"/>
      <c r="M54" s="15"/>
      <c r="N54" s="15"/>
      <c r="O54" s="15"/>
      <c r="P54" s="15"/>
      <c r="Q54" s="15"/>
      <c r="R54" s="37"/>
      <c r="S54" s="23"/>
      <c r="T54" s="23"/>
      <c r="U54" s="23"/>
      <c r="V54" s="23"/>
      <c r="W54" s="23"/>
      <c r="X54" s="17"/>
      <c r="Y54" s="17"/>
    </row>
    <row r="55" spans="1:25" ht="63" hidden="1" customHeight="1" x14ac:dyDescent="0.25">
      <c r="A55" s="36"/>
      <c r="B55" s="43" t="s">
        <v>151</v>
      </c>
      <c r="C55" s="2" t="s">
        <v>147</v>
      </c>
      <c r="D55" s="2" t="s">
        <v>84</v>
      </c>
      <c r="E55" s="2" t="s">
        <v>27</v>
      </c>
      <c r="F55" s="2" t="s">
        <v>149</v>
      </c>
      <c r="G55" s="2" t="s">
        <v>96</v>
      </c>
      <c r="H55" s="2" t="s">
        <v>55</v>
      </c>
      <c r="I55" s="2" t="s">
        <v>19</v>
      </c>
      <c r="J55" s="2" t="s">
        <v>157</v>
      </c>
      <c r="K55" s="32">
        <v>0</v>
      </c>
      <c r="L55" s="15"/>
      <c r="M55" s="15"/>
      <c r="N55" s="15"/>
      <c r="O55" s="15"/>
      <c r="P55" s="15"/>
      <c r="Q55" s="15"/>
      <c r="R55" s="37"/>
      <c r="S55" s="23"/>
      <c r="T55" s="23"/>
      <c r="U55" s="23"/>
      <c r="V55" s="23"/>
      <c r="W55" s="23"/>
      <c r="X55" s="17"/>
      <c r="Y55" s="17"/>
    </row>
    <row r="56" spans="1:25" ht="36" hidden="1" customHeight="1" x14ac:dyDescent="0.25">
      <c r="A56" s="36"/>
      <c r="B56" s="66" t="s">
        <v>163</v>
      </c>
      <c r="C56" s="2" t="s">
        <v>147</v>
      </c>
      <c r="D56" s="2" t="s">
        <v>84</v>
      </c>
      <c r="E56" s="2" t="s">
        <v>27</v>
      </c>
      <c r="F56" s="2" t="s">
        <v>164</v>
      </c>
      <c r="G56" s="2" t="s">
        <v>165</v>
      </c>
      <c r="H56" s="2" t="s">
        <v>55</v>
      </c>
      <c r="I56" s="2" t="s">
        <v>19</v>
      </c>
      <c r="J56" s="2" t="s">
        <v>157</v>
      </c>
      <c r="K56" s="3"/>
      <c r="L56" s="67">
        <v>37000</v>
      </c>
      <c r="M56" s="67">
        <v>37000</v>
      </c>
      <c r="N56" s="67">
        <v>37000</v>
      </c>
      <c r="O56" s="67">
        <v>12330</v>
      </c>
      <c r="P56" s="67">
        <v>12330</v>
      </c>
      <c r="Q56" s="67">
        <v>12340</v>
      </c>
      <c r="R56" s="37">
        <f>Q56+P56+O56</f>
        <v>37000</v>
      </c>
      <c r="S56" s="23"/>
      <c r="T56" s="23"/>
      <c r="U56" s="23"/>
      <c r="V56" s="23"/>
      <c r="W56" s="23">
        <f t="shared" si="4"/>
        <v>0</v>
      </c>
      <c r="X56" s="17"/>
      <c r="Y56" s="17"/>
    </row>
    <row r="57" spans="1:25" ht="87" hidden="1" customHeight="1" x14ac:dyDescent="0.25">
      <c r="A57" s="36"/>
      <c r="B57" s="43" t="s">
        <v>153</v>
      </c>
      <c r="C57" s="68" t="s">
        <v>147</v>
      </c>
      <c r="D57" s="68" t="s">
        <v>84</v>
      </c>
      <c r="E57" s="68" t="s">
        <v>27</v>
      </c>
      <c r="F57" s="68" t="s">
        <v>149</v>
      </c>
      <c r="G57" s="68" t="s">
        <v>96</v>
      </c>
      <c r="H57" s="68" t="s">
        <v>55</v>
      </c>
      <c r="I57" s="68" t="s">
        <v>19</v>
      </c>
      <c r="J57" s="68" t="s">
        <v>157</v>
      </c>
      <c r="K57" s="32"/>
      <c r="L57" s="23">
        <v>800</v>
      </c>
      <c r="M57" s="23">
        <v>700</v>
      </c>
      <c r="N57" s="23">
        <v>700</v>
      </c>
      <c r="O57" s="23">
        <v>200</v>
      </c>
      <c r="P57" s="23">
        <v>200</v>
      </c>
      <c r="Q57" s="23">
        <v>300</v>
      </c>
      <c r="R57" s="37">
        <f>Q57+P57+O57</f>
        <v>700</v>
      </c>
      <c r="S57" s="23"/>
      <c r="T57" s="23"/>
      <c r="U57" s="23"/>
      <c r="V57" s="23"/>
      <c r="W57" s="23">
        <f t="shared" si="4"/>
        <v>0</v>
      </c>
      <c r="X57" s="17"/>
      <c r="Y57" s="17"/>
    </row>
    <row r="58" spans="1:25" ht="31.5" hidden="1" customHeight="1" x14ac:dyDescent="0.25">
      <c r="A58" s="36"/>
      <c r="B58" s="66" t="s">
        <v>166</v>
      </c>
      <c r="C58" s="68" t="s">
        <v>147</v>
      </c>
      <c r="D58" s="68" t="s">
        <v>84</v>
      </c>
      <c r="E58" s="68" t="s">
        <v>27</v>
      </c>
      <c r="F58" s="68" t="s">
        <v>27</v>
      </c>
      <c r="G58" s="68" t="s">
        <v>96</v>
      </c>
      <c r="H58" s="68" t="s">
        <v>55</v>
      </c>
      <c r="I58" s="68" t="s">
        <v>19</v>
      </c>
      <c r="J58" s="68" t="s">
        <v>157</v>
      </c>
      <c r="K58" s="32"/>
      <c r="L58" s="23"/>
      <c r="M58" s="23"/>
      <c r="N58" s="23">
        <v>0</v>
      </c>
      <c r="O58" s="23">
        <v>0</v>
      </c>
      <c r="P58" s="23">
        <v>0</v>
      </c>
      <c r="Q58" s="23">
        <v>0</v>
      </c>
      <c r="R58" s="37">
        <f>Q58+P58+O58</f>
        <v>0</v>
      </c>
      <c r="S58" s="23"/>
      <c r="T58" s="23"/>
      <c r="U58" s="23"/>
      <c r="V58" s="23"/>
      <c r="W58" s="23">
        <f t="shared" si="4"/>
        <v>0</v>
      </c>
      <c r="X58" s="17"/>
      <c r="Y58" s="17"/>
    </row>
    <row r="59" spans="1:25" ht="87" hidden="1" customHeight="1" x14ac:dyDescent="0.25">
      <c r="A59" s="42" t="s">
        <v>97</v>
      </c>
      <c r="B59" s="43"/>
      <c r="C59" s="65"/>
      <c r="D59" s="65"/>
      <c r="E59" s="65"/>
      <c r="F59" s="65"/>
      <c r="G59" s="65"/>
      <c r="H59" s="65"/>
      <c r="I59" s="65"/>
      <c r="J59" s="65"/>
      <c r="K59" s="69"/>
      <c r="L59" s="23"/>
      <c r="M59" s="23"/>
      <c r="N59" s="23">
        <v>0</v>
      </c>
      <c r="O59" s="23">
        <v>0</v>
      </c>
      <c r="P59" s="23">
        <v>0</v>
      </c>
      <c r="Q59" s="23">
        <v>0</v>
      </c>
      <c r="R59" s="37"/>
      <c r="S59" s="23"/>
      <c r="T59" s="23"/>
      <c r="U59" s="23"/>
      <c r="V59" s="23"/>
      <c r="W59" s="23">
        <f t="shared" si="4"/>
        <v>0</v>
      </c>
      <c r="X59" s="17"/>
      <c r="Y59" s="17"/>
    </row>
    <row r="60" spans="1:25" ht="87" hidden="1" customHeight="1" x14ac:dyDescent="0.25">
      <c r="A60" s="42" t="s">
        <v>65</v>
      </c>
      <c r="B60" s="43" t="s">
        <v>98</v>
      </c>
      <c r="C60" s="65" t="s">
        <v>17</v>
      </c>
      <c r="D60" s="65" t="s">
        <v>84</v>
      </c>
      <c r="E60" s="65" t="s">
        <v>27</v>
      </c>
      <c r="F60" s="65" t="s">
        <v>27</v>
      </c>
      <c r="G60" s="65" t="s">
        <v>99</v>
      </c>
      <c r="H60" s="65" t="s">
        <v>55</v>
      </c>
      <c r="I60" s="65" t="s">
        <v>19</v>
      </c>
      <c r="J60" s="65" t="s">
        <v>87</v>
      </c>
      <c r="K60" s="69"/>
      <c r="L60" s="23">
        <v>50000</v>
      </c>
      <c r="M60" s="23">
        <v>5000</v>
      </c>
      <c r="N60" s="23">
        <v>50000</v>
      </c>
      <c r="O60" s="23">
        <v>0</v>
      </c>
      <c r="P60" s="23">
        <v>0</v>
      </c>
      <c r="Q60" s="23">
        <v>50000</v>
      </c>
      <c r="R60" s="37">
        <f>Q60+P60+O60</f>
        <v>50000</v>
      </c>
      <c r="S60" s="23"/>
      <c r="T60" s="23"/>
      <c r="U60" s="23"/>
      <c r="V60" s="23"/>
      <c r="W60" s="23">
        <f t="shared" si="4"/>
        <v>0</v>
      </c>
      <c r="X60" s="17"/>
      <c r="Y60" s="17"/>
    </row>
    <row r="61" spans="1:25" ht="87" hidden="1" customHeight="1" x14ac:dyDescent="0.25">
      <c r="A61" s="42"/>
      <c r="B61" s="43" t="s">
        <v>100</v>
      </c>
      <c r="C61" s="65"/>
      <c r="D61" s="65"/>
      <c r="E61" s="65"/>
      <c r="F61" s="65"/>
      <c r="G61" s="65"/>
      <c r="H61" s="65"/>
      <c r="I61" s="65"/>
      <c r="J61" s="65"/>
      <c r="K61" s="69"/>
      <c r="L61" s="23"/>
      <c r="M61" s="23"/>
      <c r="N61" s="23"/>
      <c r="O61" s="23"/>
      <c r="P61" s="23"/>
      <c r="Q61" s="23"/>
      <c r="R61" s="37"/>
      <c r="S61" s="23"/>
      <c r="T61" s="23"/>
      <c r="U61" s="23"/>
      <c r="V61" s="23"/>
      <c r="W61" s="23"/>
      <c r="X61" s="17"/>
      <c r="Y61" s="17"/>
    </row>
    <row r="62" spans="1:25" ht="87" hidden="1" customHeight="1" x14ac:dyDescent="0.25">
      <c r="A62" s="42"/>
      <c r="B62" s="43"/>
      <c r="C62" s="65"/>
      <c r="D62" s="65"/>
      <c r="E62" s="65"/>
      <c r="F62" s="65"/>
      <c r="G62" s="65"/>
      <c r="H62" s="65"/>
      <c r="I62" s="65"/>
      <c r="J62" s="65"/>
      <c r="K62" s="69"/>
      <c r="L62" s="23"/>
      <c r="M62" s="23"/>
      <c r="N62" s="23"/>
      <c r="O62" s="23"/>
      <c r="P62" s="23"/>
      <c r="Q62" s="23"/>
      <c r="R62" s="37"/>
      <c r="S62" s="23"/>
      <c r="T62" s="23"/>
      <c r="U62" s="23"/>
      <c r="V62" s="23"/>
      <c r="W62" s="23"/>
      <c r="X62" s="17"/>
      <c r="Y62" s="17"/>
    </row>
    <row r="63" spans="1:25" ht="87" hidden="1" customHeight="1" x14ac:dyDescent="0.25">
      <c r="A63" s="42" t="s">
        <v>101</v>
      </c>
      <c r="B63" s="66" t="s">
        <v>102</v>
      </c>
      <c r="C63" s="68" t="s">
        <v>17</v>
      </c>
      <c r="D63" s="68" t="s">
        <v>84</v>
      </c>
      <c r="E63" s="1" t="s">
        <v>27</v>
      </c>
      <c r="F63" s="1" t="s">
        <v>27</v>
      </c>
      <c r="G63" s="1" t="s">
        <v>96</v>
      </c>
      <c r="H63" s="68" t="s">
        <v>55</v>
      </c>
      <c r="I63" s="68" t="s">
        <v>19</v>
      </c>
      <c r="J63" s="1" t="s">
        <v>87</v>
      </c>
      <c r="K63" s="27"/>
      <c r="L63" s="15">
        <f t="shared" ref="L63:Q63" si="18">L67</f>
        <v>0</v>
      </c>
      <c r="M63" s="15">
        <f t="shared" si="18"/>
        <v>0</v>
      </c>
      <c r="N63" s="15">
        <f t="shared" si="18"/>
        <v>0</v>
      </c>
      <c r="O63" s="15">
        <f t="shared" si="18"/>
        <v>0</v>
      </c>
      <c r="P63" s="15">
        <f t="shared" si="18"/>
        <v>0</v>
      </c>
      <c r="Q63" s="15">
        <f t="shared" si="18"/>
        <v>0</v>
      </c>
      <c r="R63" s="37">
        <f>Q63+P63+O63</f>
        <v>0</v>
      </c>
      <c r="S63" s="23"/>
      <c r="T63" s="23"/>
      <c r="U63" s="23"/>
      <c r="V63" s="23"/>
      <c r="W63" s="23">
        <f t="shared" si="4"/>
        <v>0</v>
      </c>
      <c r="X63" s="17"/>
      <c r="Y63" s="17"/>
    </row>
    <row r="64" spans="1:25" ht="87" hidden="1" customHeight="1" x14ac:dyDescent="0.25">
      <c r="A64" s="42"/>
      <c r="B64" s="43" t="s">
        <v>103</v>
      </c>
      <c r="C64" s="68" t="s">
        <v>17</v>
      </c>
      <c r="D64" s="68" t="s">
        <v>84</v>
      </c>
      <c r="E64" s="1" t="s">
        <v>27</v>
      </c>
      <c r="F64" s="1" t="s">
        <v>27</v>
      </c>
      <c r="G64" s="1" t="s">
        <v>96</v>
      </c>
      <c r="H64" s="68" t="s">
        <v>55</v>
      </c>
      <c r="I64" s="68" t="s">
        <v>19</v>
      </c>
      <c r="J64" s="1" t="s">
        <v>87</v>
      </c>
      <c r="K64" s="27"/>
      <c r="L64" s="82"/>
      <c r="M64" s="82"/>
      <c r="N64" s="82"/>
      <c r="O64" s="82"/>
      <c r="P64" s="82"/>
      <c r="Q64" s="82"/>
      <c r="R64" s="37"/>
      <c r="S64" s="23"/>
      <c r="T64" s="23"/>
      <c r="U64" s="23"/>
      <c r="V64" s="23"/>
      <c r="W64" s="23"/>
      <c r="X64" s="17"/>
      <c r="Y64" s="17"/>
    </row>
    <row r="65" spans="1:25" ht="21" hidden="1" customHeight="1" x14ac:dyDescent="0.25">
      <c r="A65" s="42" t="s">
        <v>105</v>
      </c>
      <c r="B65" s="48" t="s">
        <v>154</v>
      </c>
      <c r="C65" s="65" t="s">
        <v>17</v>
      </c>
      <c r="D65" s="65" t="s">
        <v>84</v>
      </c>
      <c r="E65" s="70" t="s">
        <v>27</v>
      </c>
      <c r="F65" s="70" t="s">
        <v>152</v>
      </c>
      <c r="G65" s="70" t="s">
        <v>96</v>
      </c>
      <c r="H65" s="65" t="s">
        <v>55</v>
      </c>
      <c r="I65" s="65" t="s">
        <v>19</v>
      </c>
      <c r="J65" s="70" t="s">
        <v>157</v>
      </c>
      <c r="K65" s="27">
        <f>K67+K68+K66+K69+K70+K71+K72+K73</f>
        <v>0</v>
      </c>
      <c r="L65" s="82"/>
      <c r="M65" s="82"/>
      <c r="N65" s="82"/>
      <c r="O65" s="82"/>
      <c r="P65" s="82"/>
      <c r="Q65" s="82"/>
      <c r="R65" s="37"/>
      <c r="S65" s="23"/>
      <c r="T65" s="23"/>
      <c r="U65" s="23"/>
      <c r="V65" s="23"/>
      <c r="W65" s="23"/>
      <c r="X65" s="17"/>
      <c r="Y65" s="17"/>
    </row>
    <row r="66" spans="1:25" ht="52.5" hidden="1" customHeight="1" x14ac:dyDescent="0.25">
      <c r="A66" s="36" t="s">
        <v>71</v>
      </c>
      <c r="B66" s="66" t="s">
        <v>170</v>
      </c>
      <c r="C66" s="68" t="s">
        <v>147</v>
      </c>
      <c r="D66" s="68" t="s">
        <v>84</v>
      </c>
      <c r="E66" s="1" t="s">
        <v>27</v>
      </c>
      <c r="F66" s="1" t="s">
        <v>152</v>
      </c>
      <c r="G66" s="1" t="s">
        <v>96</v>
      </c>
      <c r="H66" s="68" t="s">
        <v>55</v>
      </c>
      <c r="I66" s="68" t="s">
        <v>19</v>
      </c>
      <c r="J66" s="1" t="s">
        <v>157</v>
      </c>
      <c r="K66" s="32"/>
      <c r="L66" s="82"/>
      <c r="M66" s="82"/>
      <c r="N66" s="82"/>
      <c r="O66" s="82"/>
      <c r="P66" s="82"/>
      <c r="Q66" s="82"/>
      <c r="R66" s="37"/>
      <c r="S66" s="23"/>
      <c r="T66" s="23"/>
      <c r="U66" s="23"/>
      <c r="V66" s="23"/>
      <c r="W66" s="23"/>
      <c r="X66" s="17"/>
      <c r="Y66" s="17"/>
    </row>
    <row r="67" spans="1:25" ht="34.5" hidden="1" customHeight="1" x14ac:dyDescent="0.25">
      <c r="A67" s="36" t="s">
        <v>115</v>
      </c>
      <c r="B67" s="66" t="s">
        <v>168</v>
      </c>
      <c r="C67" s="2" t="s">
        <v>147</v>
      </c>
      <c r="D67" s="2" t="s">
        <v>84</v>
      </c>
      <c r="E67" s="2" t="s">
        <v>27</v>
      </c>
      <c r="F67" s="2" t="s">
        <v>152</v>
      </c>
      <c r="G67" s="2" t="s">
        <v>96</v>
      </c>
      <c r="H67" s="2" t="s">
        <v>55</v>
      </c>
      <c r="I67" s="2" t="s">
        <v>19</v>
      </c>
      <c r="J67" s="2" t="s">
        <v>157</v>
      </c>
      <c r="K67" s="3"/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37">
        <f>Q67+P67+O67</f>
        <v>0</v>
      </c>
      <c r="S67" s="23"/>
      <c r="T67" s="23"/>
      <c r="U67" s="23"/>
      <c r="V67" s="23"/>
      <c r="W67" s="23">
        <f t="shared" si="4"/>
        <v>0</v>
      </c>
      <c r="X67" s="17"/>
      <c r="Y67" s="17"/>
    </row>
    <row r="68" spans="1:25" ht="41.25" hidden="1" customHeight="1" x14ac:dyDescent="0.25">
      <c r="A68" s="36" t="s">
        <v>167</v>
      </c>
      <c r="B68" s="66" t="s">
        <v>171</v>
      </c>
      <c r="C68" s="2" t="s">
        <v>147</v>
      </c>
      <c r="D68" s="2" t="s">
        <v>84</v>
      </c>
      <c r="E68" s="2" t="s">
        <v>27</v>
      </c>
      <c r="F68" s="2" t="s">
        <v>152</v>
      </c>
      <c r="G68" s="2" t="s">
        <v>96</v>
      </c>
      <c r="H68" s="2" t="s">
        <v>55</v>
      </c>
      <c r="I68" s="2" t="s">
        <v>19</v>
      </c>
      <c r="J68" s="2" t="s">
        <v>157</v>
      </c>
      <c r="K68" s="3"/>
      <c r="L68" s="23"/>
      <c r="M68" s="23"/>
      <c r="N68" s="23"/>
      <c r="O68" s="23"/>
      <c r="P68" s="23"/>
      <c r="Q68" s="23"/>
      <c r="R68" s="37"/>
      <c r="S68" s="23"/>
      <c r="T68" s="23"/>
      <c r="U68" s="23"/>
      <c r="V68" s="23"/>
      <c r="W68" s="23"/>
      <c r="X68" s="17"/>
      <c r="Y68" s="17"/>
    </row>
    <row r="69" spans="1:25" ht="41.25" hidden="1" customHeight="1" x14ac:dyDescent="0.25">
      <c r="A69" s="36" t="s">
        <v>172</v>
      </c>
      <c r="B69" s="78" t="s">
        <v>155</v>
      </c>
      <c r="C69" s="2" t="s">
        <v>147</v>
      </c>
      <c r="D69" s="2" t="s">
        <v>84</v>
      </c>
      <c r="E69" s="2" t="s">
        <v>27</v>
      </c>
      <c r="F69" s="2" t="s">
        <v>152</v>
      </c>
      <c r="G69" s="2" t="s">
        <v>96</v>
      </c>
      <c r="H69" s="2" t="s">
        <v>55</v>
      </c>
      <c r="I69" s="2" t="s">
        <v>19</v>
      </c>
      <c r="J69" s="2" t="s">
        <v>157</v>
      </c>
      <c r="K69" s="3"/>
      <c r="L69" s="23"/>
      <c r="M69" s="23"/>
      <c r="N69" s="23"/>
      <c r="O69" s="23"/>
      <c r="P69" s="23"/>
      <c r="Q69" s="23"/>
      <c r="R69" s="37"/>
      <c r="S69" s="23"/>
      <c r="T69" s="23"/>
      <c r="U69" s="23"/>
      <c r="V69" s="23"/>
      <c r="W69" s="23"/>
      <c r="X69" s="17"/>
      <c r="Y69" s="17"/>
    </row>
    <row r="70" spans="1:25" ht="49.5" hidden="1" customHeight="1" x14ac:dyDescent="0.25">
      <c r="A70" s="36" t="s">
        <v>175</v>
      </c>
      <c r="B70" s="79" t="s">
        <v>173</v>
      </c>
      <c r="C70" s="2" t="s">
        <v>147</v>
      </c>
      <c r="D70" s="2" t="s">
        <v>84</v>
      </c>
      <c r="E70" s="2" t="s">
        <v>27</v>
      </c>
      <c r="F70" s="2" t="s">
        <v>152</v>
      </c>
      <c r="G70" s="2" t="s">
        <v>96</v>
      </c>
      <c r="H70" s="2" t="s">
        <v>55</v>
      </c>
      <c r="I70" s="2" t="s">
        <v>19</v>
      </c>
      <c r="J70" s="2" t="s">
        <v>157</v>
      </c>
      <c r="K70" s="3"/>
      <c r="L70" s="23"/>
      <c r="M70" s="23"/>
      <c r="N70" s="23"/>
      <c r="O70" s="23"/>
      <c r="P70" s="23"/>
      <c r="Q70" s="23"/>
      <c r="R70" s="37"/>
      <c r="S70" s="23"/>
      <c r="T70" s="23"/>
      <c r="U70" s="23"/>
      <c r="V70" s="23"/>
      <c r="W70" s="23"/>
      <c r="X70" s="17"/>
      <c r="Y70" s="17"/>
    </row>
    <row r="71" spans="1:25" ht="59.25" hidden="1" customHeight="1" x14ac:dyDescent="0.25">
      <c r="A71" s="36" t="s">
        <v>176</v>
      </c>
      <c r="B71" s="79" t="s">
        <v>174</v>
      </c>
      <c r="C71" s="2" t="s">
        <v>147</v>
      </c>
      <c r="D71" s="2" t="s">
        <v>84</v>
      </c>
      <c r="E71" s="2" t="s">
        <v>27</v>
      </c>
      <c r="F71" s="2" t="s">
        <v>152</v>
      </c>
      <c r="G71" s="2" t="s">
        <v>96</v>
      </c>
      <c r="H71" s="2" t="s">
        <v>55</v>
      </c>
      <c r="I71" s="2" t="s">
        <v>19</v>
      </c>
      <c r="J71" s="2" t="s">
        <v>157</v>
      </c>
      <c r="K71" s="3"/>
      <c r="L71" s="23"/>
      <c r="M71" s="23"/>
      <c r="N71" s="23"/>
      <c r="O71" s="23"/>
      <c r="P71" s="23"/>
      <c r="Q71" s="23"/>
      <c r="R71" s="37"/>
      <c r="S71" s="23"/>
      <c r="T71" s="23"/>
      <c r="U71" s="23"/>
      <c r="V71" s="23"/>
      <c r="W71" s="23"/>
      <c r="X71" s="17"/>
      <c r="Y71" s="17"/>
    </row>
    <row r="72" spans="1:25" ht="59.25" hidden="1" customHeight="1" x14ac:dyDescent="0.25">
      <c r="A72" s="36" t="s">
        <v>177</v>
      </c>
      <c r="B72" s="79" t="s">
        <v>178</v>
      </c>
      <c r="C72" s="2" t="s">
        <v>147</v>
      </c>
      <c r="D72" s="2" t="s">
        <v>84</v>
      </c>
      <c r="E72" s="2" t="s">
        <v>27</v>
      </c>
      <c r="F72" s="2" t="s">
        <v>179</v>
      </c>
      <c r="G72" s="2" t="s">
        <v>180</v>
      </c>
      <c r="H72" s="2" t="s">
        <v>55</v>
      </c>
      <c r="I72" s="2" t="s">
        <v>19</v>
      </c>
      <c r="J72" s="2" t="s">
        <v>157</v>
      </c>
      <c r="K72" s="3"/>
      <c r="L72" s="23"/>
      <c r="M72" s="23"/>
      <c r="N72" s="23"/>
      <c r="O72" s="23"/>
      <c r="P72" s="23"/>
      <c r="Q72" s="23"/>
      <c r="R72" s="37"/>
      <c r="S72" s="23"/>
      <c r="T72" s="23"/>
      <c r="U72" s="23"/>
      <c r="V72" s="23"/>
      <c r="W72" s="23"/>
      <c r="X72" s="17"/>
      <c r="Y72" s="17"/>
    </row>
    <row r="73" spans="1:25" ht="59.25" hidden="1" customHeight="1" x14ac:dyDescent="0.25">
      <c r="A73" s="36" t="s">
        <v>181</v>
      </c>
      <c r="B73" s="79" t="s">
        <v>182</v>
      </c>
      <c r="C73" s="2" t="s">
        <v>147</v>
      </c>
      <c r="D73" s="2" t="s">
        <v>84</v>
      </c>
      <c r="E73" s="2" t="s">
        <v>27</v>
      </c>
      <c r="F73" s="2" t="s">
        <v>152</v>
      </c>
      <c r="G73" s="2" t="s">
        <v>96</v>
      </c>
      <c r="H73" s="2" t="s">
        <v>55</v>
      </c>
      <c r="I73" s="2" t="s">
        <v>19</v>
      </c>
      <c r="J73" s="2" t="s">
        <v>157</v>
      </c>
      <c r="K73" s="3"/>
      <c r="L73" s="23"/>
      <c r="M73" s="23"/>
      <c r="N73" s="23"/>
      <c r="O73" s="23"/>
      <c r="P73" s="23"/>
      <c r="Q73" s="23"/>
      <c r="R73" s="37"/>
      <c r="S73" s="23"/>
      <c r="T73" s="23"/>
      <c r="U73" s="23"/>
      <c r="V73" s="23"/>
      <c r="W73" s="23"/>
      <c r="X73" s="17"/>
      <c r="Y73" s="17"/>
    </row>
    <row r="74" spans="1:25" ht="16.5" hidden="1" customHeight="1" x14ac:dyDescent="0.25">
      <c r="A74" s="42" t="s">
        <v>101</v>
      </c>
      <c r="B74" s="71" t="s">
        <v>131</v>
      </c>
      <c r="C74" s="65" t="s">
        <v>17</v>
      </c>
      <c r="D74" s="65" t="s">
        <v>84</v>
      </c>
      <c r="E74" s="65" t="s">
        <v>104</v>
      </c>
      <c r="F74" s="65" t="s">
        <v>18</v>
      </c>
      <c r="G74" s="65" t="s">
        <v>17</v>
      </c>
      <c r="H74" s="65" t="s">
        <v>55</v>
      </c>
      <c r="I74" s="65" t="s">
        <v>19</v>
      </c>
      <c r="J74" s="65" t="s">
        <v>157</v>
      </c>
      <c r="K74" s="27">
        <f>K75+K76</f>
        <v>0</v>
      </c>
      <c r="L74" s="27">
        <f t="shared" ref="L74:Y74" si="19">L75+L76</f>
        <v>0</v>
      </c>
      <c r="M74" s="27">
        <f t="shared" si="19"/>
        <v>0</v>
      </c>
      <c r="N74" s="27">
        <f t="shared" si="19"/>
        <v>0</v>
      </c>
      <c r="O74" s="27">
        <f t="shared" si="19"/>
        <v>0</v>
      </c>
      <c r="P74" s="27">
        <f t="shared" si="19"/>
        <v>0</v>
      </c>
      <c r="Q74" s="27">
        <f t="shared" si="19"/>
        <v>0</v>
      </c>
      <c r="R74" s="27">
        <f t="shared" si="19"/>
        <v>0</v>
      </c>
      <c r="S74" s="27">
        <f t="shared" si="19"/>
        <v>0</v>
      </c>
      <c r="T74" s="27">
        <f t="shared" si="19"/>
        <v>0</v>
      </c>
      <c r="U74" s="27">
        <f t="shared" si="19"/>
        <v>0</v>
      </c>
      <c r="V74" s="27">
        <f t="shared" si="19"/>
        <v>0</v>
      </c>
      <c r="W74" s="27">
        <f t="shared" si="19"/>
        <v>0</v>
      </c>
      <c r="X74" s="27">
        <f t="shared" si="19"/>
        <v>0</v>
      </c>
      <c r="Y74" s="27">
        <f t="shared" si="19"/>
        <v>0</v>
      </c>
    </row>
    <row r="75" spans="1:25" ht="30.75" hidden="1" customHeight="1" x14ac:dyDescent="0.25">
      <c r="A75" s="36" t="s">
        <v>118</v>
      </c>
      <c r="B75" s="72" t="s">
        <v>129</v>
      </c>
      <c r="C75" s="68" t="s">
        <v>147</v>
      </c>
      <c r="D75" s="68" t="s">
        <v>84</v>
      </c>
      <c r="E75" s="68" t="s">
        <v>104</v>
      </c>
      <c r="F75" s="68" t="s">
        <v>49</v>
      </c>
      <c r="G75" s="68" t="s">
        <v>32</v>
      </c>
      <c r="H75" s="68" t="s">
        <v>55</v>
      </c>
      <c r="I75" s="68" t="s">
        <v>19</v>
      </c>
      <c r="J75" s="68" t="s">
        <v>157</v>
      </c>
      <c r="K75" s="32"/>
      <c r="L75" s="23"/>
      <c r="M75" s="23"/>
      <c r="N75" s="23"/>
      <c r="O75" s="23"/>
      <c r="P75" s="23"/>
      <c r="Q75" s="23"/>
      <c r="R75" s="37"/>
      <c r="S75" s="23"/>
      <c r="T75" s="23"/>
      <c r="U75" s="23"/>
      <c r="V75" s="23"/>
      <c r="W75" s="23"/>
      <c r="X75" s="17"/>
      <c r="Y75" s="17"/>
    </row>
    <row r="76" spans="1:25" ht="24.75" hidden="1" customHeight="1" x14ac:dyDescent="0.25">
      <c r="A76" s="36" t="s">
        <v>150</v>
      </c>
      <c r="B76" s="73" t="s">
        <v>130</v>
      </c>
      <c r="C76" s="68" t="s">
        <v>147</v>
      </c>
      <c r="D76" s="68" t="s">
        <v>84</v>
      </c>
      <c r="E76" s="68" t="s">
        <v>104</v>
      </c>
      <c r="F76" s="68" t="s">
        <v>49</v>
      </c>
      <c r="G76" s="68" t="s">
        <v>34</v>
      </c>
      <c r="H76" s="68" t="s">
        <v>55</v>
      </c>
      <c r="I76" s="68" t="s">
        <v>19</v>
      </c>
      <c r="J76" s="68" t="s">
        <v>157</v>
      </c>
      <c r="K76" s="32"/>
      <c r="L76" s="23"/>
      <c r="M76" s="23"/>
      <c r="N76" s="23"/>
      <c r="O76" s="23"/>
      <c r="P76" s="23"/>
      <c r="Q76" s="23"/>
      <c r="R76" s="37"/>
      <c r="S76" s="23"/>
      <c r="T76" s="23"/>
      <c r="U76" s="23"/>
      <c r="V76" s="23"/>
      <c r="W76" s="23"/>
      <c r="X76" s="17"/>
      <c r="Y76" s="17"/>
    </row>
    <row r="77" spans="1:25" ht="15" x14ac:dyDescent="0.25">
      <c r="A77" s="74"/>
      <c r="B77" s="75" t="s">
        <v>106</v>
      </c>
      <c r="C77" s="26"/>
      <c r="D77" s="26"/>
      <c r="E77" s="26"/>
      <c r="F77" s="26"/>
      <c r="G77" s="26"/>
      <c r="H77" s="26"/>
      <c r="I77" s="26"/>
      <c r="J77" s="26"/>
      <c r="K77" s="27">
        <f t="shared" ref="K77:Y77" si="20">K11+K46</f>
        <v>5136</v>
      </c>
      <c r="L77" s="27" t="e">
        <f t="shared" si="20"/>
        <v>#REF!</v>
      </c>
      <c r="M77" s="27" t="e">
        <f t="shared" si="20"/>
        <v>#REF!</v>
      </c>
      <c r="N77" s="27" t="e">
        <f t="shared" si="20"/>
        <v>#REF!</v>
      </c>
      <c r="O77" s="27" t="e">
        <f t="shared" si="20"/>
        <v>#REF!</v>
      </c>
      <c r="P77" s="27" t="e">
        <f t="shared" si="20"/>
        <v>#REF!</v>
      </c>
      <c r="Q77" s="27" t="e">
        <f t="shared" si="20"/>
        <v>#REF!</v>
      </c>
      <c r="R77" s="27" t="e">
        <f t="shared" si="20"/>
        <v>#REF!</v>
      </c>
      <c r="S77" s="27" t="e">
        <f t="shared" si="20"/>
        <v>#REF!</v>
      </c>
      <c r="T77" s="27" t="e">
        <f t="shared" si="20"/>
        <v>#REF!</v>
      </c>
      <c r="U77" s="27" t="e">
        <f t="shared" si="20"/>
        <v>#REF!</v>
      </c>
      <c r="V77" s="27" t="e">
        <f t="shared" si="20"/>
        <v>#REF!</v>
      </c>
      <c r="W77" s="27" t="e">
        <f t="shared" si="20"/>
        <v>#REF!</v>
      </c>
      <c r="X77" s="27" t="e">
        <f t="shared" si="20"/>
        <v>#REF!</v>
      </c>
      <c r="Y77" s="27" t="e">
        <f t="shared" si="20"/>
        <v>#REF!</v>
      </c>
    </row>
    <row r="79" spans="1:25" ht="15" x14ac:dyDescent="0.25">
      <c r="K79" s="76"/>
    </row>
  </sheetData>
  <mergeCells count="8">
    <mergeCell ref="C9:C10"/>
    <mergeCell ref="D9:H9"/>
    <mergeCell ref="I9:J9"/>
    <mergeCell ref="C1:K3"/>
    <mergeCell ref="A5:K5"/>
    <mergeCell ref="B6:K6"/>
    <mergeCell ref="C7:J7"/>
    <mergeCell ref="C8:J8"/>
  </mergeCells>
  <hyperlinks>
    <hyperlink ref="B17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3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9"/>
  <sheetViews>
    <sheetView tabSelected="1" workbookViewId="0">
      <selection activeCell="C4" sqref="C4"/>
    </sheetView>
  </sheetViews>
  <sheetFormatPr defaultRowHeight="14.25" x14ac:dyDescent="0.2"/>
  <cols>
    <col min="1" max="1" width="7" style="5" customWidth="1"/>
    <col min="2" max="2" width="70.85546875" style="5" customWidth="1"/>
    <col min="3" max="3" width="5.140625" style="5" customWidth="1"/>
    <col min="4" max="4" width="4" style="5" customWidth="1"/>
    <col min="5" max="5" width="4.42578125" style="5" customWidth="1"/>
    <col min="6" max="6" width="3.85546875" style="5" customWidth="1"/>
    <col min="7" max="7" width="5.140625" style="5" customWidth="1"/>
    <col min="8" max="8" width="4.28515625" style="5" customWidth="1"/>
    <col min="9" max="9" width="8.140625" style="5" customWidth="1"/>
    <col min="10" max="10" width="7.140625" style="5" customWidth="1"/>
    <col min="11" max="11" width="17.7109375" style="5" customWidth="1"/>
    <col min="12" max="12" width="11.85546875" style="5" hidden="1" customWidth="1"/>
    <col min="13" max="23" width="9.140625" style="5" hidden="1" customWidth="1"/>
    <col min="24" max="24" width="15.5703125" style="5" hidden="1" customWidth="1"/>
    <col min="25" max="25" width="16.140625" style="5" hidden="1" customWidth="1"/>
    <col min="26" max="256" width="9.140625" style="5"/>
    <col min="257" max="257" width="7" style="5" customWidth="1"/>
    <col min="258" max="258" width="70.85546875" style="5" customWidth="1"/>
    <col min="259" max="259" width="5.140625" style="5" customWidth="1"/>
    <col min="260" max="260" width="4" style="5" customWidth="1"/>
    <col min="261" max="261" width="4.42578125" style="5" customWidth="1"/>
    <col min="262" max="262" width="3.85546875" style="5" customWidth="1"/>
    <col min="263" max="263" width="5.140625" style="5" customWidth="1"/>
    <col min="264" max="264" width="4.28515625" style="5" customWidth="1"/>
    <col min="265" max="265" width="5.42578125" style="5" customWidth="1"/>
    <col min="266" max="266" width="5" style="5" customWidth="1"/>
    <col min="267" max="267" width="15.85546875" style="5" customWidth="1"/>
    <col min="268" max="279" width="0" style="5" hidden="1" customWidth="1"/>
    <col min="280" max="512" width="9.140625" style="5"/>
    <col min="513" max="513" width="7" style="5" customWidth="1"/>
    <col min="514" max="514" width="70.85546875" style="5" customWidth="1"/>
    <col min="515" max="515" width="5.140625" style="5" customWidth="1"/>
    <col min="516" max="516" width="4" style="5" customWidth="1"/>
    <col min="517" max="517" width="4.42578125" style="5" customWidth="1"/>
    <col min="518" max="518" width="3.85546875" style="5" customWidth="1"/>
    <col min="519" max="519" width="5.140625" style="5" customWidth="1"/>
    <col min="520" max="520" width="4.28515625" style="5" customWidth="1"/>
    <col min="521" max="521" width="5.42578125" style="5" customWidth="1"/>
    <col min="522" max="522" width="5" style="5" customWidth="1"/>
    <col min="523" max="523" width="15.85546875" style="5" customWidth="1"/>
    <col min="524" max="535" width="0" style="5" hidden="1" customWidth="1"/>
    <col min="536" max="768" width="9.140625" style="5"/>
    <col min="769" max="769" width="7" style="5" customWidth="1"/>
    <col min="770" max="770" width="70.85546875" style="5" customWidth="1"/>
    <col min="771" max="771" width="5.140625" style="5" customWidth="1"/>
    <col min="772" max="772" width="4" style="5" customWidth="1"/>
    <col min="773" max="773" width="4.42578125" style="5" customWidth="1"/>
    <col min="774" max="774" width="3.85546875" style="5" customWidth="1"/>
    <col min="775" max="775" width="5.140625" style="5" customWidth="1"/>
    <col min="776" max="776" width="4.28515625" style="5" customWidth="1"/>
    <col min="777" max="777" width="5.42578125" style="5" customWidth="1"/>
    <col min="778" max="778" width="5" style="5" customWidth="1"/>
    <col min="779" max="779" width="15.85546875" style="5" customWidth="1"/>
    <col min="780" max="791" width="0" style="5" hidden="1" customWidth="1"/>
    <col min="792" max="1024" width="9.140625" style="5"/>
    <col min="1025" max="1025" width="7" style="5" customWidth="1"/>
    <col min="1026" max="1026" width="70.85546875" style="5" customWidth="1"/>
    <col min="1027" max="1027" width="5.140625" style="5" customWidth="1"/>
    <col min="1028" max="1028" width="4" style="5" customWidth="1"/>
    <col min="1029" max="1029" width="4.42578125" style="5" customWidth="1"/>
    <col min="1030" max="1030" width="3.85546875" style="5" customWidth="1"/>
    <col min="1031" max="1031" width="5.140625" style="5" customWidth="1"/>
    <col min="1032" max="1032" width="4.28515625" style="5" customWidth="1"/>
    <col min="1033" max="1033" width="5.42578125" style="5" customWidth="1"/>
    <col min="1034" max="1034" width="5" style="5" customWidth="1"/>
    <col min="1035" max="1035" width="15.85546875" style="5" customWidth="1"/>
    <col min="1036" max="1047" width="0" style="5" hidden="1" customWidth="1"/>
    <col min="1048" max="1280" width="9.140625" style="5"/>
    <col min="1281" max="1281" width="7" style="5" customWidth="1"/>
    <col min="1282" max="1282" width="70.85546875" style="5" customWidth="1"/>
    <col min="1283" max="1283" width="5.140625" style="5" customWidth="1"/>
    <col min="1284" max="1284" width="4" style="5" customWidth="1"/>
    <col min="1285" max="1285" width="4.42578125" style="5" customWidth="1"/>
    <col min="1286" max="1286" width="3.85546875" style="5" customWidth="1"/>
    <col min="1287" max="1287" width="5.140625" style="5" customWidth="1"/>
    <col min="1288" max="1288" width="4.28515625" style="5" customWidth="1"/>
    <col min="1289" max="1289" width="5.42578125" style="5" customWidth="1"/>
    <col min="1290" max="1290" width="5" style="5" customWidth="1"/>
    <col min="1291" max="1291" width="15.85546875" style="5" customWidth="1"/>
    <col min="1292" max="1303" width="0" style="5" hidden="1" customWidth="1"/>
    <col min="1304" max="1536" width="9.140625" style="5"/>
    <col min="1537" max="1537" width="7" style="5" customWidth="1"/>
    <col min="1538" max="1538" width="70.85546875" style="5" customWidth="1"/>
    <col min="1539" max="1539" width="5.140625" style="5" customWidth="1"/>
    <col min="1540" max="1540" width="4" style="5" customWidth="1"/>
    <col min="1541" max="1541" width="4.42578125" style="5" customWidth="1"/>
    <col min="1542" max="1542" width="3.85546875" style="5" customWidth="1"/>
    <col min="1543" max="1543" width="5.140625" style="5" customWidth="1"/>
    <col min="1544" max="1544" width="4.28515625" style="5" customWidth="1"/>
    <col min="1545" max="1545" width="5.42578125" style="5" customWidth="1"/>
    <col min="1546" max="1546" width="5" style="5" customWidth="1"/>
    <col min="1547" max="1547" width="15.85546875" style="5" customWidth="1"/>
    <col min="1548" max="1559" width="0" style="5" hidden="1" customWidth="1"/>
    <col min="1560" max="1792" width="9.140625" style="5"/>
    <col min="1793" max="1793" width="7" style="5" customWidth="1"/>
    <col min="1794" max="1794" width="70.85546875" style="5" customWidth="1"/>
    <col min="1795" max="1795" width="5.140625" style="5" customWidth="1"/>
    <col min="1796" max="1796" width="4" style="5" customWidth="1"/>
    <col min="1797" max="1797" width="4.42578125" style="5" customWidth="1"/>
    <col min="1798" max="1798" width="3.85546875" style="5" customWidth="1"/>
    <col min="1799" max="1799" width="5.140625" style="5" customWidth="1"/>
    <col min="1800" max="1800" width="4.28515625" style="5" customWidth="1"/>
    <col min="1801" max="1801" width="5.42578125" style="5" customWidth="1"/>
    <col min="1802" max="1802" width="5" style="5" customWidth="1"/>
    <col min="1803" max="1803" width="15.85546875" style="5" customWidth="1"/>
    <col min="1804" max="1815" width="0" style="5" hidden="1" customWidth="1"/>
    <col min="1816" max="2048" width="9.140625" style="5"/>
    <col min="2049" max="2049" width="7" style="5" customWidth="1"/>
    <col min="2050" max="2050" width="70.85546875" style="5" customWidth="1"/>
    <col min="2051" max="2051" width="5.140625" style="5" customWidth="1"/>
    <col min="2052" max="2052" width="4" style="5" customWidth="1"/>
    <col min="2053" max="2053" width="4.42578125" style="5" customWidth="1"/>
    <col min="2054" max="2054" width="3.85546875" style="5" customWidth="1"/>
    <col min="2055" max="2055" width="5.140625" style="5" customWidth="1"/>
    <col min="2056" max="2056" width="4.28515625" style="5" customWidth="1"/>
    <col min="2057" max="2057" width="5.42578125" style="5" customWidth="1"/>
    <col min="2058" max="2058" width="5" style="5" customWidth="1"/>
    <col min="2059" max="2059" width="15.85546875" style="5" customWidth="1"/>
    <col min="2060" max="2071" width="0" style="5" hidden="1" customWidth="1"/>
    <col min="2072" max="2304" width="9.140625" style="5"/>
    <col min="2305" max="2305" width="7" style="5" customWidth="1"/>
    <col min="2306" max="2306" width="70.85546875" style="5" customWidth="1"/>
    <col min="2307" max="2307" width="5.140625" style="5" customWidth="1"/>
    <col min="2308" max="2308" width="4" style="5" customWidth="1"/>
    <col min="2309" max="2309" width="4.42578125" style="5" customWidth="1"/>
    <col min="2310" max="2310" width="3.85546875" style="5" customWidth="1"/>
    <col min="2311" max="2311" width="5.140625" style="5" customWidth="1"/>
    <col min="2312" max="2312" width="4.28515625" style="5" customWidth="1"/>
    <col min="2313" max="2313" width="5.42578125" style="5" customWidth="1"/>
    <col min="2314" max="2314" width="5" style="5" customWidth="1"/>
    <col min="2315" max="2315" width="15.85546875" style="5" customWidth="1"/>
    <col min="2316" max="2327" width="0" style="5" hidden="1" customWidth="1"/>
    <col min="2328" max="2560" width="9.140625" style="5"/>
    <col min="2561" max="2561" width="7" style="5" customWidth="1"/>
    <col min="2562" max="2562" width="70.85546875" style="5" customWidth="1"/>
    <col min="2563" max="2563" width="5.140625" style="5" customWidth="1"/>
    <col min="2564" max="2564" width="4" style="5" customWidth="1"/>
    <col min="2565" max="2565" width="4.42578125" style="5" customWidth="1"/>
    <col min="2566" max="2566" width="3.85546875" style="5" customWidth="1"/>
    <col min="2567" max="2567" width="5.140625" style="5" customWidth="1"/>
    <col min="2568" max="2568" width="4.28515625" style="5" customWidth="1"/>
    <col min="2569" max="2569" width="5.42578125" style="5" customWidth="1"/>
    <col min="2570" max="2570" width="5" style="5" customWidth="1"/>
    <col min="2571" max="2571" width="15.85546875" style="5" customWidth="1"/>
    <col min="2572" max="2583" width="0" style="5" hidden="1" customWidth="1"/>
    <col min="2584" max="2816" width="9.140625" style="5"/>
    <col min="2817" max="2817" width="7" style="5" customWidth="1"/>
    <col min="2818" max="2818" width="70.85546875" style="5" customWidth="1"/>
    <col min="2819" max="2819" width="5.140625" style="5" customWidth="1"/>
    <col min="2820" max="2820" width="4" style="5" customWidth="1"/>
    <col min="2821" max="2821" width="4.42578125" style="5" customWidth="1"/>
    <col min="2822" max="2822" width="3.85546875" style="5" customWidth="1"/>
    <col min="2823" max="2823" width="5.140625" style="5" customWidth="1"/>
    <col min="2824" max="2824" width="4.28515625" style="5" customWidth="1"/>
    <col min="2825" max="2825" width="5.42578125" style="5" customWidth="1"/>
    <col min="2826" max="2826" width="5" style="5" customWidth="1"/>
    <col min="2827" max="2827" width="15.85546875" style="5" customWidth="1"/>
    <col min="2828" max="2839" width="0" style="5" hidden="1" customWidth="1"/>
    <col min="2840" max="3072" width="9.140625" style="5"/>
    <col min="3073" max="3073" width="7" style="5" customWidth="1"/>
    <col min="3074" max="3074" width="70.85546875" style="5" customWidth="1"/>
    <col min="3075" max="3075" width="5.140625" style="5" customWidth="1"/>
    <col min="3076" max="3076" width="4" style="5" customWidth="1"/>
    <col min="3077" max="3077" width="4.42578125" style="5" customWidth="1"/>
    <col min="3078" max="3078" width="3.85546875" style="5" customWidth="1"/>
    <col min="3079" max="3079" width="5.140625" style="5" customWidth="1"/>
    <col min="3080" max="3080" width="4.28515625" style="5" customWidth="1"/>
    <col min="3081" max="3081" width="5.42578125" style="5" customWidth="1"/>
    <col min="3082" max="3082" width="5" style="5" customWidth="1"/>
    <col min="3083" max="3083" width="15.85546875" style="5" customWidth="1"/>
    <col min="3084" max="3095" width="0" style="5" hidden="1" customWidth="1"/>
    <col min="3096" max="3328" width="9.140625" style="5"/>
    <col min="3329" max="3329" width="7" style="5" customWidth="1"/>
    <col min="3330" max="3330" width="70.85546875" style="5" customWidth="1"/>
    <col min="3331" max="3331" width="5.140625" style="5" customWidth="1"/>
    <col min="3332" max="3332" width="4" style="5" customWidth="1"/>
    <col min="3333" max="3333" width="4.42578125" style="5" customWidth="1"/>
    <col min="3334" max="3334" width="3.85546875" style="5" customWidth="1"/>
    <col min="3335" max="3335" width="5.140625" style="5" customWidth="1"/>
    <col min="3336" max="3336" width="4.28515625" style="5" customWidth="1"/>
    <col min="3337" max="3337" width="5.42578125" style="5" customWidth="1"/>
    <col min="3338" max="3338" width="5" style="5" customWidth="1"/>
    <col min="3339" max="3339" width="15.85546875" style="5" customWidth="1"/>
    <col min="3340" max="3351" width="0" style="5" hidden="1" customWidth="1"/>
    <col min="3352" max="3584" width="9.140625" style="5"/>
    <col min="3585" max="3585" width="7" style="5" customWidth="1"/>
    <col min="3586" max="3586" width="70.85546875" style="5" customWidth="1"/>
    <col min="3587" max="3587" width="5.140625" style="5" customWidth="1"/>
    <col min="3588" max="3588" width="4" style="5" customWidth="1"/>
    <col min="3589" max="3589" width="4.42578125" style="5" customWidth="1"/>
    <col min="3590" max="3590" width="3.85546875" style="5" customWidth="1"/>
    <col min="3591" max="3591" width="5.140625" style="5" customWidth="1"/>
    <col min="3592" max="3592" width="4.28515625" style="5" customWidth="1"/>
    <col min="3593" max="3593" width="5.42578125" style="5" customWidth="1"/>
    <col min="3594" max="3594" width="5" style="5" customWidth="1"/>
    <col min="3595" max="3595" width="15.85546875" style="5" customWidth="1"/>
    <col min="3596" max="3607" width="0" style="5" hidden="1" customWidth="1"/>
    <col min="3608" max="3840" width="9.140625" style="5"/>
    <col min="3841" max="3841" width="7" style="5" customWidth="1"/>
    <col min="3842" max="3842" width="70.85546875" style="5" customWidth="1"/>
    <col min="3843" max="3843" width="5.140625" style="5" customWidth="1"/>
    <col min="3844" max="3844" width="4" style="5" customWidth="1"/>
    <col min="3845" max="3845" width="4.42578125" style="5" customWidth="1"/>
    <col min="3846" max="3846" width="3.85546875" style="5" customWidth="1"/>
    <col min="3847" max="3847" width="5.140625" style="5" customWidth="1"/>
    <col min="3848" max="3848" width="4.28515625" style="5" customWidth="1"/>
    <col min="3849" max="3849" width="5.42578125" style="5" customWidth="1"/>
    <col min="3850" max="3850" width="5" style="5" customWidth="1"/>
    <col min="3851" max="3851" width="15.85546875" style="5" customWidth="1"/>
    <col min="3852" max="3863" width="0" style="5" hidden="1" customWidth="1"/>
    <col min="3864" max="4096" width="9.140625" style="5"/>
    <col min="4097" max="4097" width="7" style="5" customWidth="1"/>
    <col min="4098" max="4098" width="70.85546875" style="5" customWidth="1"/>
    <col min="4099" max="4099" width="5.140625" style="5" customWidth="1"/>
    <col min="4100" max="4100" width="4" style="5" customWidth="1"/>
    <col min="4101" max="4101" width="4.42578125" style="5" customWidth="1"/>
    <col min="4102" max="4102" width="3.85546875" style="5" customWidth="1"/>
    <col min="4103" max="4103" width="5.140625" style="5" customWidth="1"/>
    <col min="4104" max="4104" width="4.28515625" style="5" customWidth="1"/>
    <col min="4105" max="4105" width="5.42578125" style="5" customWidth="1"/>
    <col min="4106" max="4106" width="5" style="5" customWidth="1"/>
    <col min="4107" max="4107" width="15.85546875" style="5" customWidth="1"/>
    <col min="4108" max="4119" width="0" style="5" hidden="1" customWidth="1"/>
    <col min="4120" max="4352" width="9.140625" style="5"/>
    <col min="4353" max="4353" width="7" style="5" customWidth="1"/>
    <col min="4354" max="4354" width="70.85546875" style="5" customWidth="1"/>
    <col min="4355" max="4355" width="5.140625" style="5" customWidth="1"/>
    <col min="4356" max="4356" width="4" style="5" customWidth="1"/>
    <col min="4357" max="4357" width="4.42578125" style="5" customWidth="1"/>
    <col min="4358" max="4358" width="3.85546875" style="5" customWidth="1"/>
    <col min="4359" max="4359" width="5.140625" style="5" customWidth="1"/>
    <col min="4360" max="4360" width="4.28515625" style="5" customWidth="1"/>
    <col min="4361" max="4361" width="5.42578125" style="5" customWidth="1"/>
    <col min="4362" max="4362" width="5" style="5" customWidth="1"/>
    <col min="4363" max="4363" width="15.85546875" style="5" customWidth="1"/>
    <col min="4364" max="4375" width="0" style="5" hidden="1" customWidth="1"/>
    <col min="4376" max="4608" width="9.140625" style="5"/>
    <col min="4609" max="4609" width="7" style="5" customWidth="1"/>
    <col min="4610" max="4610" width="70.85546875" style="5" customWidth="1"/>
    <col min="4611" max="4611" width="5.140625" style="5" customWidth="1"/>
    <col min="4612" max="4612" width="4" style="5" customWidth="1"/>
    <col min="4613" max="4613" width="4.42578125" style="5" customWidth="1"/>
    <col min="4614" max="4614" width="3.85546875" style="5" customWidth="1"/>
    <col min="4615" max="4615" width="5.140625" style="5" customWidth="1"/>
    <col min="4616" max="4616" width="4.28515625" style="5" customWidth="1"/>
    <col min="4617" max="4617" width="5.42578125" style="5" customWidth="1"/>
    <col min="4618" max="4618" width="5" style="5" customWidth="1"/>
    <col min="4619" max="4619" width="15.85546875" style="5" customWidth="1"/>
    <col min="4620" max="4631" width="0" style="5" hidden="1" customWidth="1"/>
    <col min="4632" max="4864" width="9.140625" style="5"/>
    <col min="4865" max="4865" width="7" style="5" customWidth="1"/>
    <col min="4866" max="4866" width="70.85546875" style="5" customWidth="1"/>
    <col min="4867" max="4867" width="5.140625" style="5" customWidth="1"/>
    <col min="4868" max="4868" width="4" style="5" customWidth="1"/>
    <col min="4869" max="4869" width="4.42578125" style="5" customWidth="1"/>
    <col min="4870" max="4870" width="3.85546875" style="5" customWidth="1"/>
    <col min="4871" max="4871" width="5.140625" style="5" customWidth="1"/>
    <col min="4872" max="4872" width="4.28515625" style="5" customWidth="1"/>
    <col min="4873" max="4873" width="5.42578125" style="5" customWidth="1"/>
    <col min="4874" max="4874" width="5" style="5" customWidth="1"/>
    <col min="4875" max="4875" width="15.85546875" style="5" customWidth="1"/>
    <col min="4876" max="4887" width="0" style="5" hidden="1" customWidth="1"/>
    <col min="4888" max="5120" width="9.140625" style="5"/>
    <col min="5121" max="5121" width="7" style="5" customWidth="1"/>
    <col min="5122" max="5122" width="70.85546875" style="5" customWidth="1"/>
    <col min="5123" max="5123" width="5.140625" style="5" customWidth="1"/>
    <col min="5124" max="5124" width="4" style="5" customWidth="1"/>
    <col min="5125" max="5125" width="4.42578125" style="5" customWidth="1"/>
    <col min="5126" max="5126" width="3.85546875" style="5" customWidth="1"/>
    <col min="5127" max="5127" width="5.140625" style="5" customWidth="1"/>
    <col min="5128" max="5128" width="4.28515625" style="5" customWidth="1"/>
    <col min="5129" max="5129" width="5.42578125" style="5" customWidth="1"/>
    <col min="5130" max="5130" width="5" style="5" customWidth="1"/>
    <col min="5131" max="5131" width="15.85546875" style="5" customWidth="1"/>
    <col min="5132" max="5143" width="0" style="5" hidden="1" customWidth="1"/>
    <col min="5144" max="5376" width="9.140625" style="5"/>
    <col min="5377" max="5377" width="7" style="5" customWidth="1"/>
    <col min="5378" max="5378" width="70.85546875" style="5" customWidth="1"/>
    <col min="5379" max="5379" width="5.140625" style="5" customWidth="1"/>
    <col min="5380" max="5380" width="4" style="5" customWidth="1"/>
    <col min="5381" max="5381" width="4.42578125" style="5" customWidth="1"/>
    <col min="5382" max="5382" width="3.85546875" style="5" customWidth="1"/>
    <col min="5383" max="5383" width="5.140625" style="5" customWidth="1"/>
    <col min="5384" max="5384" width="4.28515625" style="5" customWidth="1"/>
    <col min="5385" max="5385" width="5.42578125" style="5" customWidth="1"/>
    <col min="5386" max="5386" width="5" style="5" customWidth="1"/>
    <col min="5387" max="5387" width="15.85546875" style="5" customWidth="1"/>
    <col min="5388" max="5399" width="0" style="5" hidden="1" customWidth="1"/>
    <col min="5400" max="5632" width="9.140625" style="5"/>
    <col min="5633" max="5633" width="7" style="5" customWidth="1"/>
    <col min="5634" max="5634" width="70.85546875" style="5" customWidth="1"/>
    <col min="5635" max="5635" width="5.140625" style="5" customWidth="1"/>
    <col min="5636" max="5636" width="4" style="5" customWidth="1"/>
    <col min="5637" max="5637" width="4.42578125" style="5" customWidth="1"/>
    <col min="5638" max="5638" width="3.85546875" style="5" customWidth="1"/>
    <col min="5639" max="5639" width="5.140625" style="5" customWidth="1"/>
    <col min="5640" max="5640" width="4.28515625" style="5" customWidth="1"/>
    <col min="5641" max="5641" width="5.42578125" style="5" customWidth="1"/>
    <col min="5642" max="5642" width="5" style="5" customWidth="1"/>
    <col min="5643" max="5643" width="15.85546875" style="5" customWidth="1"/>
    <col min="5644" max="5655" width="0" style="5" hidden="1" customWidth="1"/>
    <col min="5656" max="5888" width="9.140625" style="5"/>
    <col min="5889" max="5889" width="7" style="5" customWidth="1"/>
    <col min="5890" max="5890" width="70.85546875" style="5" customWidth="1"/>
    <col min="5891" max="5891" width="5.140625" style="5" customWidth="1"/>
    <col min="5892" max="5892" width="4" style="5" customWidth="1"/>
    <col min="5893" max="5893" width="4.42578125" style="5" customWidth="1"/>
    <col min="5894" max="5894" width="3.85546875" style="5" customWidth="1"/>
    <col min="5895" max="5895" width="5.140625" style="5" customWidth="1"/>
    <col min="5896" max="5896" width="4.28515625" style="5" customWidth="1"/>
    <col min="5897" max="5897" width="5.42578125" style="5" customWidth="1"/>
    <col min="5898" max="5898" width="5" style="5" customWidth="1"/>
    <col min="5899" max="5899" width="15.85546875" style="5" customWidth="1"/>
    <col min="5900" max="5911" width="0" style="5" hidden="1" customWidth="1"/>
    <col min="5912" max="6144" width="9.140625" style="5"/>
    <col min="6145" max="6145" width="7" style="5" customWidth="1"/>
    <col min="6146" max="6146" width="70.85546875" style="5" customWidth="1"/>
    <col min="6147" max="6147" width="5.140625" style="5" customWidth="1"/>
    <col min="6148" max="6148" width="4" style="5" customWidth="1"/>
    <col min="6149" max="6149" width="4.42578125" style="5" customWidth="1"/>
    <col min="6150" max="6150" width="3.85546875" style="5" customWidth="1"/>
    <col min="6151" max="6151" width="5.140625" style="5" customWidth="1"/>
    <col min="6152" max="6152" width="4.28515625" style="5" customWidth="1"/>
    <col min="6153" max="6153" width="5.42578125" style="5" customWidth="1"/>
    <col min="6154" max="6154" width="5" style="5" customWidth="1"/>
    <col min="6155" max="6155" width="15.85546875" style="5" customWidth="1"/>
    <col min="6156" max="6167" width="0" style="5" hidden="1" customWidth="1"/>
    <col min="6168" max="6400" width="9.140625" style="5"/>
    <col min="6401" max="6401" width="7" style="5" customWidth="1"/>
    <col min="6402" max="6402" width="70.85546875" style="5" customWidth="1"/>
    <col min="6403" max="6403" width="5.140625" style="5" customWidth="1"/>
    <col min="6404" max="6404" width="4" style="5" customWidth="1"/>
    <col min="6405" max="6405" width="4.42578125" style="5" customWidth="1"/>
    <col min="6406" max="6406" width="3.85546875" style="5" customWidth="1"/>
    <col min="6407" max="6407" width="5.140625" style="5" customWidth="1"/>
    <col min="6408" max="6408" width="4.28515625" style="5" customWidth="1"/>
    <col min="6409" max="6409" width="5.42578125" style="5" customWidth="1"/>
    <col min="6410" max="6410" width="5" style="5" customWidth="1"/>
    <col min="6411" max="6411" width="15.85546875" style="5" customWidth="1"/>
    <col min="6412" max="6423" width="0" style="5" hidden="1" customWidth="1"/>
    <col min="6424" max="6656" width="9.140625" style="5"/>
    <col min="6657" max="6657" width="7" style="5" customWidth="1"/>
    <col min="6658" max="6658" width="70.85546875" style="5" customWidth="1"/>
    <col min="6659" max="6659" width="5.140625" style="5" customWidth="1"/>
    <col min="6660" max="6660" width="4" style="5" customWidth="1"/>
    <col min="6661" max="6661" width="4.42578125" style="5" customWidth="1"/>
    <col min="6662" max="6662" width="3.85546875" style="5" customWidth="1"/>
    <col min="6663" max="6663" width="5.140625" style="5" customWidth="1"/>
    <col min="6664" max="6664" width="4.28515625" style="5" customWidth="1"/>
    <col min="6665" max="6665" width="5.42578125" style="5" customWidth="1"/>
    <col min="6666" max="6666" width="5" style="5" customWidth="1"/>
    <col min="6667" max="6667" width="15.85546875" style="5" customWidth="1"/>
    <col min="6668" max="6679" width="0" style="5" hidden="1" customWidth="1"/>
    <col min="6680" max="6912" width="9.140625" style="5"/>
    <col min="6913" max="6913" width="7" style="5" customWidth="1"/>
    <col min="6914" max="6914" width="70.85546875" style="5" customWidth="1"/>
    <col min="6915" max="6915" width="5.140625" style="5" customWidth="1"/>
    <col min="6916" max="6916" width="4" style="5" customWidth="1"/>
    <col min="6917" max="6917" width="4.42578125" style="5" customWidth="1"/>
    <col min="6918" max="6918" width="3.85546875" style="5" customWidth="1"/>
    <col min="6919" max="6919" width="5.140625" style="5" customWidth="1"/>
    <col min="6920" max="6920" width="4.28515625" style="5" customWidth="1"/>
    <col min="6921" max="6921" width="5.42578125" style="5" customWidth="1"/>
    <col min="6922" max="6922" width="5" style="5" customWidth="1"/>
    <col min="6923" max="6923" width="15.85546875" style="5" customWidth="1"/>
    <col min="6924" max="6935" width="0" style="5" hidden="1" customWidth="1"/>
    <col min="6936" max="7168" width="9.140625" style="5"/>
    <col min="7169" max="7169" width="7" style="5" customWidth="1"/>
    <col min="7170" max="7170" width="70.85546875" style="5" customWidth="1"/>
    <col min="7171" max="7171" width="5.140625" style="5" customWidth="1"/>
    <col min="7172" max="7172" width="4" style="5" customWidth="1"/>
    <col min="7173" max="7173" width="4.42578125" style="5" customWidth="1"/>
    <col min="7174" max="7174" width="3.85546875" style="5" customWidth="1"/>
    <col min="7175" max="7175" width="5.140625" style="5" customWidth="1"/>
    <col min="7176" max="7176" width="4.28515625" style="5" customWidth="1"/>
    <col min="7177" max="7177" width="5.42578125" style="5" customWidth="1"/>
    <col min="7178" max="7178" width="5" style="5" customWidth="1"/>
    <col min="7179" max="7179" width="15.85546875" style="5" customWidth="1"/>
    <col min="7180" max="7191" width="0" style="5" hidden="1" customWidth="1"/>
    <col min="7192" max="7424" width="9.140625" style="5"/>
    <col min="7425" max="7425" width="7" style="5" customWidth="1"/>
    <col min="7426" max="7426" width="70.85546875" style="5" customWidth="1"/>
    <col min="7427" max="7427" width="5.140625" style="5" customWidth="1"/>
    <col min="7428" max="7428" width="4" style="5" customWidth="1"/>
    <col min="7429" max="7429" width="4.42578125" style="5" customWidth="1"/>
    <col min="7430" max="7430" width="3.85546875" style="5" customWidth="1"/>
    <col min="7431" max="7431" width="5.140625" style="5" customWidth="1"/>
    <col min="7432" max="7432" width="4.28515625" style="5" customWidth="1"/>
    <col min="7433" max="7433" width="5.42578125" style="5" customWidth="1"/>
    <col min="7434" max="7434" width="5" style="5" customWidth="1"/>
    <col min="7435" max="7435" width="15.85546875" style="5" customWidth="1"/>
    <col min="7436" max="7447" width="0" style="5" hidden="1" customWidth="1"/>
    <col min="7448" max="7680" width="9.140625" style="5"/>
    <col min="7681" max="7681" width="7" style="5" customWidth="1"/>
    <col min="7682" max="7682" width="70.85546875" style="5" customWidth="1"/>
    <col min="7683" max="7683" width="5.140625" style="5" customWidth="1"/>
    <col min="7684" max="7684" width="4" style="5" customWidth="1"/>
    <col min="7685" max="7685" width="4.42578125" style="5" customWidth="1"/>
    <col min="7686" max="7686" width="3.85546875" style="5" customWidth="1"/>
    <col min="7687" max="7687" width="5.140625" style="5" customWidth="1"/>
    <col min="7688" max="7688" width="4.28515625" style="5" customWidth="1"/>
    <col min="7689" max="7689" width="5.42578125" style="5" customWidth="1"/>
    <col min="7690" max="7690" width="5" style="5" customWidth="1"/>
    <col min="7691" max="7691" width="15.85546875" style="5" customWidth="1"/>
    <col min="7692" max="7703" width="0" style="5" hidden="1" customWidth="1"/>
    <col min="7704" max="7936" width="9.140625" style="5"/>
    <col min="7937" max="7937" width="7" style="5" customWidth="1"/>
    <col min="7938" max="7938" width="70.85546875" style="5" customWidth="1"/>
    <col min="7939" max="7939" width="5.140625" style="5" customWidth="1"/>
    <col min="7940" max="7940" width="4" style="5" customWidth="1"/>
    <col min="7941" max="7941" width="4.42578125" style="5" customWidth="1"/>
    <col min="7942" max="7942" width="3.85546875" style="5" customWidth="1"/>
    <col min="7943" max="7943" width="5.140625" style="5" customWidth="1"/>
    <col min="7944" max="7944" width="4.28515625" style="5" customWidth="1"/>
    <col min="7945" max="7945" width="5.42578125" style="5" customWidth="1"/>
    <col min="7946" max="7946" width="5" style="5" customWidth="1"/>
    <col min="7947" max="7947" width="15.85546875" style="5" customWidth="1"/>
    <col min="7948" max="7959" width="0" style="5" hidden="1" customWidth="1"/>
    <col min="7960" max="8192" width="9.140625" style="5"/>
    <col min="8193" max="8193" width="7" style="5" customWidth="1"/>
    <col min="8194" max="8194" width="70.85546875" style="5" customWidth="1"/>
    <col min="8195" max="8195" width="5.140625" style="5" customWidth="1"/>
    <col min="8196" max="8196" width="4" style="5" customWidth="1"/>
    <col min="8197" max="8197" width="4.42578125" style="5" customWidth="1"/>
    <col min="8198" max="8198" width="3.85546875" style="5" customWidth="1"/>
    <col min="8199" max="8199" width="5.140625" style="5" customWidth="1"/>
    <col min="8200" max="8200" width="4.28515625" style="5" customWidth="1"/>
    <col min="8201" max="8201" width="5.42578125" style="5" customWidth="1"/>
    <col min="8202" max="8202" width="5" style="5" customWidth="1"/>
    <col min="8203" max="8203" width="15.85546875" style="5" customWidth="1"/>
    <col min="8204" max="8215" width="0" style="5" hidden="1" customWidth="1"/>
    <col min="8216" max="8448" width="9.140625" style="5"/>
    <col min="8449" max="8449" width="7" style="5" customWidth="1"/>
    <col min="8450" max="8450" width="70.85546875" style="5" customWidth="1"/>
    <col min="8451" max="8451" width="5.140625" style="5" customWidth="1"/>
    <col min="8452" max="8452" width="4" style="5" customWidth="1"/>
    <col min="8453" max="8453" width="4.42578125" style="5" customWidth="1"/>
    <col min="8454" max="8454" width="3.85546875" style="5" customWidth="1"/>
    <col min="8455" max="8455" width="5.140625" style="5" customWidth="1"/>
    <col min="8456" max="8456" width="4.28515625" style="5" customWidth="1"/>
    <col min="8457" max="8457" width="5.42578125" style="5" customWidth="1"/>
    <col min="8458" max="8458" width="5" style="5" customWidth="1"/>
    <col min="8459" max="8459" width="15.85546875" style="5" customWidth="1"/>
    <col min="8460" max="8471" width="0" style="5" hidden="1" customWidth="1"/>
    <col min="8472" max="8704" width="9.140625" style="5"/>
    <col min="8705" max="8705" width="7" style="5" customWidth="1"/>
    <col min="8706" max="8706" width="70.85546875" style="5" customWidth="1"/>
    <col min="8707" max="8707" width="5.140625" style="5" customWidth="1"/>
    <col min="8708" max="8708" width="4" style="5" customWidth="1"/>
    <col min="8709" max="8709" width="4.42578125" style="5" customWidth="1"/>
    <col min="8710" max="8710" width="3.85546875" style="5" customWidth="1"/>
    <col min="8711" max="8711" width="5.140625" style="5" customWidth="1"/>
    <col min="8712" max="8712" width="4.28515625" style="5" customWidth="1"/>
    <col min="8713" max="8713" width="5.42578125" style="5" customWidth="1"/>
    <col min="8714" max="8714" width="5" style="5" customWidth="1"/>
    <col min="8715" max="8715" width="15.85546875" style="5" customWidth="1"/>
    <col min="8716" max="8727" width="0" style="5" hidden="1" customWidth="1"/>
    <col min="8728" max="8960" width="9.140625" style="5"/>
    <col min="8961" max="8961" width="7" style="5" customWidth="1"/>
    <col min="8962" max="8962" width="70.85546875" style="5" customWidth="1"/>
    <col min="8963" max="8963" width="5.140625" style="5" customWidth="1"/>
    <col min="8964" max="8964" width="4" style="5" customWidth="1"/>
    <col min="8965" max="8965" width="4.42578125" style="5" customWidth="1"/>
    <col min="8966" max="8966" width="3.85546875" style="5" customWidth="1"/>
    <col min="8967" max="8967" width="5.140625" style="5" customWidth="1"/>
    <col min="8968" max="8968" width="4.28515625" style="5" customWidth="1"/>
    <col min="8969" max="8969" width="5.42578125" style="5" customWidth="1"/>
    <col min="8970" max="8970" width="5" style="5" customWidth="1"/>
    <col min="8971" max="8971" width="15.85546875" style="5" customWidth="1"/>
    <col min="8972" max="8983" width="0" style="5" hidden="1" customWidth="1"/>
    <col min="8984" max="9216" width="9.140625" style="5"/>
    <col min="9217" max="9217" width="7" style="5" customWidth="1"/>
    <col min="9218" max="9218" width="70.85546875" style="5" customWidth="1"/>
    <col min="9219" max="9219" width="5.140625" style="5" customWidth="1"/>
    <col min="9220" max="9220" width="4" style="5" customWidth="1"/>
    <col min="9221" max="9221" width="4.42578125" style="5" customWidth="1"/>
    <col min="9222" max="9222" width="3.85546875" style="5" customWidth="1"/>
    <col min="9223" max="9223" width="5.140625" style="5" customWidth="1"/>
    <col min="9224" max="9224" width="4.28515625" style="5" customWidth="1"/>
    <col min="9225" max="9225" width="5.42578125" style="5" customWidth="1"/>
    <col min="9226" max="9226" width="5" style="5" customWidth="1"/>
    <col min="9227" max="9227" width="15.85546875" style="5" customWidth="1"/>
    <col min="9228" max="9239" width="0" style="5" hidden="1" customWidth="1"/>
    <col min="9240" max="9472" width="9.140625" style="5"/>
    <col min="9473" max="9473" width="7" style="5" customWidth="1"/>
    <col min="9474" max="9474" width="70.85546875" style="5" customWidth="1"/>
    <col min="9475" max="9475" width="5.140625" style="5" customWidth="1"/>
    <col min="9476" max="9476" width="4" style="5" customWidth="1"/>
    <col min="9477" max="9477" width="4.42578125" style="5" customWidth="1"/>
    <col min="9478" max="9478" width="3.85546875" style="5" customWidth="1"/>
    <col min="9479" max="9479" width="5.140625" style="5" customWidth="1"/>
    <col min="9480" max="9480" width="4.28515625" style="5" customWidth="1"/>
    <col min="9481" max="9481" width="5.42578125" style="5" customWidth="1"/>
    <col min="9482" max="9482" width="5" style="5" customWidth="1"/>
    <col min="9483" max="9483" width="15.85546875" style="5" customWidth="1"/>
    <col min="9484" max="9495" width="0" style="5" hidden="1" customWidth="1"/>
    <col min="9496" max="9728" width="9.140625" style="5"/>
    <col min="9729" max="9729" width="7" style="5" customWidth="1"/>
    <col min="9730" max="9730" width="70.85546875" style="5" customWidth="1"/>
    <col min="9731" max="9731" width="5.140625" style="5" customWidth="1"/>
    <col min="9732" max="9732" width="4" style="5" customWidth="1"/>
    <col min="9733" max="9733" width="4.42578125" style="5" customWidth="1"/>
    <col min="9734" max="9734" width="3.85546875" style="5" customWidth="1"/>
    <col min="9735" max="9735" width="5.140625" style="5" customWidth="1"/>
    <col min="9736" max="9736" width="4.28515625" style="5" customWidth="1"/>
    <col min="9737" max="9737" width="5.42578125" style="5" customWidth="1"/>
    <col min="9738" max="9738" width="5" style="5" customWidth="1"/>
    <col min="9739" max="9739" width="15.85546875" style="5" customWidth="1"/>
    <col min="9740" max="9751" width="0" style="5" hidden="1" customWidth="1"/>
    <col min="9752" max="9984" width="9.140625" style="5"/>
    <col min="9985" max="9985" width="7" style="5" customWidth="1"/>
    <col min="9986" max="9986" width="70.85546875" style="5" customWidth="1"/>
    <col min="9987" max="9987" width="5.140625" style="5" customWidth="1"/>
    <col min="9988" max="9988" width="4" style="5" customWidth="1"/>
    <col min="9989" max="9989" width="4.42578125" style="5" customWidth="1"/>
    <col min="9990" max="9990" width="3.85546875" style="5" customWidth="1"/>
    <col min="9991" max="9991" width="5.140625" style="5" customWidth="1"/>
    <col min="9992" max="9992" width="4.28515625" style="5" customWidth="1"/>
    <col min="9993" max="9993" width="5.42578125" style="5" customWidth="1"/>
    <col min="9994" max="9994" width="5" style="5" customWidth="1"/>
    <col min="9995" max="9995" width="15.85546875" style="5" customWidth="1"/>
    <col min="9996" max="10007" width="0" style="5" hidden="1" customWidth="1"/>
    <col min="10008" max="10240" width="9.140625" style="5"/>
    <col min="10241" max="10241" width="7" style="5" customWidth="1"/>
    <col min="10242" max="10242" width="70.85546875" style="5" customWidth="1"/>
    <col min="10243" max="10243" width="5.140625" style="5" customWidth="1"/>
    <col min="10244" max="10244" width="4" style="5" customWidth="1"/>
    <col min="10245" max="10245" width="4.42578125" style="5" customWidth="1"/>
    <col min="10246" max="10246" width="3.85546875" style="5" customWidth="1"/>
    <col min="10247" max="10247" width="5.140625" style="5" customWidth="1"/>
    <col min="10248" max="10248" width="4.28515625" style="5" customWidth="1"/>
    <col min="10249" max="10249" width="5.42578125" style="5" customWidth="1"/>
    <col min="10250" max="10250" width="5" style="5" customWidth="1"/>
    <col min="10251" max="10251" width="15.85546875" style="5" customWidth="1"/>
    <col min="10252" max="10263" width="0" style="5" hidden="1" customWidth="1"/>
    <col min="10264" max="10496" width="9.140625" style="5"/>
    <col min="10497" max="10497" width="7" style="5" customWidth="1"/>
    <col min="10498" max="10498" width="70.85546875" style="5" customWidth="1"/>
    <col min="10499" max="10499" width="5.140625" style="5" customWidth="1"/>
    <col min="10500" max="10500" width="4" style="5" customWidth="1"/>
    <col min="10501" max="10501" width="4.42578125" style="5" customWidth="1"/>
    <col min="10502" max="10502" width="3.85546875" style="5" customWidth="1"/>
    <col min="10503" max="10503" width="5.140625" style="5" customWidth="1"/>
    <col min="10504" max="10504" width="4.28515625" style="5" customWidth="1"/>
    <col min="10505" max="10505" width="5.42578125" style="5" customWidth="1"/>
    <col min="10506" max="10506" width="5" style="5" customWidth="1"/>
    <col min="10507" max="10507" width="15.85546875" style="5" customWidth="1"/>
    <col min="10508" max="10519" width="0" style="5" hidden="1" customWidth="1"/>
    <col min="10520" max="10752" width="9.140625" style="5"/>
    <col min="10753" max="10753" width="7" style="5" customWidth="1"/>
    <col min="10754" max="10754" width="70.85546875" style="5" customWidth="1"/>
    <col min="10755" max="10755" width="5.140625" style="5" customWidth="1"/>
    <col min="10756" max="10756" width="4" style="5" customWidth="1"/>
    <col min="10757" max="10757" width="4.42578125" style="5" customWidth="1"/>
    <col min="10758" max="10758" width="3.85546875" style="5" customWidth="1"/>
    <col min="10759" max="10759" width="5.140625" style="5" customWidth="1"/>
    <col min="10760" max="10760" width="4.28515625" style="5" customWidth="1"/>
    <col min="10761" max="10761" width="5.42578125" style="5" customWidth="1"/>
    <col min="10762" max="10762" width="5" style="5" customWidth="1"/>
    <col min="10763" max="10763" width="15.85546875" style="5" customWidth="1"/>
    <col min="10764" max="10775" width="0" style="5" hidden="1" customWidth="1"/>
    <col min="10776" max="11008" width="9.140625" style="5"/>
    <col min="11009" max="11009" width="7" style="5" customWidth="1"/>
    <col min="11010" max="11010" width="70.85546875" style="5" customWidth="1"/>
    <col min="11011" max="11011" width="5.140625" style="5" customWidth="1"/>
    <col min="11012" max="11012" width="4" style="5" customWidth="1"/>
    <col min="11013" max="11013" width="4.42578125" style="5" customWidth="1"/>
    <col min="11014" max="11014" width="3.85546875" style="5" customWidth="1"/>
    <col min="11015" max="11015" width="5.140625" style="5" customWidth="1"/>
    <col min="11016" max="11016" width="4.28515625" style="5" customWidth="1"/>
    <col min="11017" max="11017" width="5.42578125" style="5" customWidth="1"/>
    <col min="11018" max="11018" width="5" style="5" customWidth="1"/>
    <col min="11019" max="11019" width="15.85546875" style="5" customWidth="1"/>
    <col min="11020" max="11031" width="0" style="5" hidden="1" customWidth="1"/>
    <col min="11032" max="11264" width="9.140625" style="5"/>
    <col min="11265" max="11265" width="7" style="5" customWidth="1"/>
    <col min="11266" max="11266" width="70.85546875" style="5" customWidth="1"/>
    <col min="11267" max="11267" width="5.140625" style="5" customWidth="1"/>
    <col min="11268" max="11268" width="4" style="5" customWidth="1"/>
    <col min="11269" max="11269" width="4.42578125" style="5" customWidth="1"/>
    <col min="11270" max="11270" width="3.85546875" style="5" customWidth="1"/>
    <col min="11271" max="11271" width="5.140625" style="5" customWidth="1"/>
    <col min="11272" max="11272" width="4.28515625" style="5" customWidth="1"/>
    <col min="11273" max="11273" width="5.42578125" style="5" customWidth="1"/>
    <col min="11274" max="11274" width="5" style="5" customWidth="1"/>
    <col min="11275" max="11275" width="15.85546875" style="5" customWidth="1"/>
    <col min="11276" max="11287" width="0" style="5" hidden="1" customWidth="1"/>
    <col min="11288" max="11520" width="9.140625" style="5"/>
    <col min="11521" max="11521" width="7" style="5" customWidth="1"/>
    <col min="11522" max="11522" width="70.85546875" style="5" customWidth="1"/>
    <col min="11523" max="11523" width="5.140625" style="5" customWidth="1"/>
    <col min="11524" max="11524" width="4" style="5" customWidth="1"/>
    <col min="11525" max="11525" width="4.42578125" style="5" customWidth="1"/>
    <col min="11526" max="11526" width="3.85546875" style="5" customWidth="1"/>
    <col min="11527" max="11527" width="5.140625" style="5" customWidth="1"/>
    <col min="11528" max="11528" width="4.28515625" style="5" customWidth="1"/>
    <col min="11529" max="11529" width="5.42578125" style="5" customWidth="1"/>
    <col min="11530" max="11530" width="5" style="5" customWidth="1"/>
    <col min="11531" max="11531" width="15.85546875" style="5" customWidth="1"/>
    <col min="11532" max="11543" width="0" style="5" hidden="1" customWidth="1"/>
    <col min="11544" max="11776" width="9.140625" style="5"/>
    <col min="11777" max="11777" width="7" style="5" customWidth="1"/>
    <col min="11778" max="11778" width="70.85546875" style="5" customWidth="1"/>
    <col min="11779" max="11779" width="5.140625" style="5" customWidth="1"/>
    <col min="11780" max="11780" width="4" style="5" customWidth="1"/>
    <col min="11781" max="11781" width="4.42578125" style="5" customWidth="1"/>
    <col min="11782" max="11782" width="3.85546875" style="5" customWidth="1"/>
    <col min="11783" max="11783" width="5.140625" style="5" customWidth="1"/>
    <col min="11784" max="11784" width="4.28515625" style="5" customWidth="1"/>
    <col min="11785" max="11785" width="5.42578125" style="5" customWidth="1"/>
    <col min="11786" max="11786" width="5" style="5" customWidth="1"/>
    <col min="11787" max="11787" width="15.85546875" style="5" customWidth="1"/>
    <col min="11788" max="11799" width="0" style="5" hidden="1" customWidth="1"/>
    <col min="11800" max="12032" width="9.140625" style="5"/>
    <col min="12033" max="12033" width="7" style="5" customWidth="1"/>
    <col min="12034" max="12034" width="70.85546875" style="5" customWidth="1"/>
    <col min="12035" max="12035" width="5.140625" style="5" customWidth="1"/>
    <col min="12036" max="12036" width="4" style="5" customWidth="1"/>
    <col min="12037" max="12037" width="4.42578125" style="5" customWidth="1"/>
    <col min="12038" max="12038" width="3.85546875" style="5" customWidth="1"/>
    <col min="12039" max="12039" width="5.140625" style="5" customWidth="1"/>
    <col min="12040" max="12040" width="4.28515625" style="5" customWidth="1"/>
    <col min="12041" max="12041" width="5.42578125" style="5" customWidth="1"/>
    <col min="12042" max="12042" width="5" style="5" customWidth="1"/>
    <col min="12043" max="12043" width="15.85546875" style="5" customWidth="1"/>
    <col min="12044" max="12055" width="0" style="5" hidden="1" customWidth="1"/>
    <col min="12056" max="12288" width="9.140625" style="5"/>
    <col min="12289" max="12289" width="7" style="5" customWidth="1"/>
    <col min="12290" max="12290" width="70.85546875" style="5" customWidth="1"/>
    <col min="12291" max="12291" width="5.140625" style="5" customWidth="1"/>
    <col min="12292" max="12292" width="4" style="5" customWidth="1"/>
    <col min="12293" max="12293" width="4.42578125" style="5" customWidth="1"/>
    <col min="12294" max="12294" width="3.85546875" style="5" customWidth="1"/>
    <col min="12295" max="12295" width="5.140625" style="5" customWidth="1"/>
    <col min="12296" max="12296" width="4.28515625" style="5" customWidth="1"/>
    <col min="12297" max="12297" width="5.42578125" style="5" customWidth="1"/>
    <col min="12298" max="12298" width="5" style="5" customWidth="1"/>
    <col min="12299" max="12299" width="15.85546875" style="5" customWidth="1"/>
    <col min="12300" max="12311" width="0" style="5" hidden="1" customWidth="1"/>
    <col min="12312" max="12544" width="9.140625" style="5"/>
    <col min="12545" max="12545" width="7" style="5" customWidth="1"/>
    <col min="12546" max="12546" width="70.85546875" style="5" customWidth="1"/>
    <col min="12547" max="12547" width="5.140625" style="5" customWidth="1"/>
    <col min="12548" max="12548" width="4" style="5" customWidth="1"/>
    <col min="12549" max="12549" width="4.42578125" style="5" customWidth="1"/>
    <col min="12550" max="12550" width="3.85546875" style="5" customWidth="1"/>
    <col min="12551" max="12551" width="5.140625" style="5" customWidth="1"/>
    <col min="12552" max="12552" width="4.28515625" style="5" customWidth="1"/>
    <col min="12553" max="12553" width="5.42578125" style="5" customWidth="1"/>
    <col min="12554" max="12554" width="5" style="5" customWidth="1"/>
    <col min="12555" max="12555" width="15.85546875" style="5" customWidth="1"/>
    <col min="12556" max="12567" width="0" style="5" hidden="1" customWidth="1"/>
    <col min="12568" max="12800" width="9.140625" style="5"/>
    <col min="12801" max="12801" width="7" style="5" customWidth="1"/>
    <col min="12802" max="12802" width="70.85546875" style="5" customWidth="1"/>
    <col min="12803" max="12803" width="5.140625" style="5" customWidth="1"/>
    <col min="12804" max="12804" width="4" style="5" customWidth="1"/>
    <col min="12805" max="12805" width="4.42578125" style="5" customWidth="1"/>
    <col min="12806" max="12806" width="3.85546875" style="5" customWidth="1"/>
    <col min="12807" max="12807" width="5.140625" style="5" customWidth="1"/>
    <col min="12808" max="12808" width="4.28515625" style="5" customWidth="1"/>
    <col min="12809" max="12809" width="5.42578125" style="5" customWidth="1"/>
    <col min="12810" max="12810" width="5" style="5" customWidth="1"/>
    <col min="12811" max="12811" width="15.85546875" style="5" customWidth="1"/>
    <col min="12812" max="12823" width="0" style="5" hidden="1" customWidth="1"/>
    <col min="12824" max="13056" width="9.140625" style="5"/>
    <col min="13057" max="13057" width="7" style="5" customWidth="1"/>
    <col min="13058" max="13058" width="70.85546875" style="5" customWidth="1"/>
    <col min="13059" max="13059" width="5.140625" style="5" customWidth="1"/>
    <col min="13060" max="13060" width="4" style="5" customWidth="1"/>
    <col min="13061" max="13061" width="4.42578125" style="5" customWidth="1"/>
    <col min="13062" max="13062" width="3.85546875" style="5" customWidth="1"/>
    <col min="13063" max="13063" width="5.140625" style="5" customWidth="1"/>
    <col min="13064" max="13064" width="4.28515625" style="5" customWidth="1"/>
    <col min="13065" max="13065" width="5.42578125" style="5" customWidth="1"/>
    <col min="13066" max="13066" width="5" style="5" customWidth="1"/>
    <col min="13067" max="13067" width="15.85546875" style="5" customWidth="1"/>
    <col min="13068" max="13079" width="0" style="5" hidden="1" customWidth="1"/>
    <col min="13080" max="13312" width="9.140625" style="5"/>
    <col min="13313" max="13313" width="7" style="5" customWidth="1"/>
    <col min="13314" max="13314" width="70.85546875" style="5" customWidth="1"/>
    <col min="13315" max="13315" width="5.140625" style="5" customWidth="1"/>
    <col min="13316" max="13316" width="4" style="5" customWidth="1"/>
    <col min="13317" max="13317" width="4.42578125" style="5" customWidth="1"/>
    <col min="13318" max="13318" width="3.85546875" style="5" customWidth="1"/>
    <col min="13319" max="13319" width="5.140625" style="5" customWidth="1"/>
    <col min="13320" max="13320" width="4.28515625" style="5" customWidth="1"/>
    <col min="13321" max="13321" width="5.42578125" style="5" customWidth="1"/>
    <col min="13322" max="13322" width="5" style="5" customWidth="1"/>
    <col min="13323" max="13323" width="15.85546875" style="5" customWidth="1"/>
    <col min="13324" max="13335" width="0" style="5" hidden="1" customWidth="1"/>
    <col min="13336" max="13568" width="9.140625" style="5"/>
    <col min="13569" max="13569" width="7" style="5" customWidth="1"/>
    <col min="13570" max="13570" width="70.85546875" style="5" customWidth="1"/>
    <col min="13571" max="13571" width="5.140625" style="5" customWidth="1"/>
    <col min="13572" max="13572" width="4" style="5" customWidth="1"/>
    <col min="13573" max="13573" width="4.42578125" style="5" customWidth="1"/>
    <col min="13574" max="13574" width="3.85546875" style="5" customWidth="1"/>
    <col min="13575" max="13575" width="5.140625" style="5" customWidth="1"/>
    <col min="13576" max="13576" width="4.28515625" style="5" customWidth="1"/>
    <col min="13577" max="13577" width="5.42578125" style="5" customWidth="1"/>
    <col min="13578" max="13578" width="5" style="5" customWidth="1"/>
    <col min="13579" max="13579" width="15.85546875" style="5" customWidth="1"/>
    <col min="13580" max="13591" width="0" style="5" hidden="1" customWidth="1"/>
    <col min="13592" max="13824" width="9.140625" style="5"/>
    <col min="13825" max="13825" width="7" style="5" customWidth="1"/>
    <col min="13826" max="13826" width="70.85546875" style="5" customWidth="1"/>
    <col min="13827" max="13827" width="5.140625" style="5" customWidth="1"/>
    <col min="13828" max="13828" width="4" style="5" customWidth="1"/>
    <col min="13829" max="13829" width="4.42578125" style="5" customWidth="1"/>
    <col min="13830" max="13830" width="3.85546875" style="5" customWidth="1"/>
    <col min="13831" max="13831" width="5.140625" style="5" customWidth="1"/>
    <col min="13832" max="13832" width="4.28515625" style="5" customWidth="1"/>
    <col min="13833" max="13833" width="5.42578125" style="5" customWidth="1"/>
    <col min="13834" max="13834" width="5" style="5" customWidth="1"/>
    <col min="13835" max="13835" width="15.85546875" style="5" customWidth="1"/>
    <col min="13836" max="13847" width="0" style="5" hidden="1" customWidth="1"/>
    <col min="13848" max="14080" width="9.140625" style="5"/>
    <col min="14081" max="14081" width="7" style="5" customWidth="1"/>
    <col min="14082" max="14082" width="70.85546875" style="5" customWidth="1"/>
    <col min="14083" max="14083" width="5.140625" style="5" customWidth="1"/>
    <col min="14084" max="14084" width="4" style="5" customWidth="1"/>
    <col min="14085" max="14085" width="4.42578125" style="5" customWidth="1"/>
    <col min="14086" max="14086" width="3.85546875" style="5" customWidth="1"/>
    <col min="14087" max="14087" width="5.140625" style="5" customWidth="1"/>
    <col min="14088" max="14088" width="4.28515625" style="5" customWidth="1"/>
    <col min="14089" max="14089" width="5.42578125" style="5" customWidth="1"/>
    <col min="14090" max="14090" width="5" style="5" customWidth="1"/>
    <col min="14091" max="14091" width="15.85546875" style="5" customWidth="1"/>
    <col min="14092" max="14103" width="0" style="5" hidden="1" customWidth="1"/>
    <col min="14104" max="14336" width="9.140625" style="5"/>
    <col min="14337" max="14337" width="7" style="5" customWidth="1"/>
    <col min="14338" max="14338" width="70.85546875" style="5" customWidth="1"/>
    <col min="14339" max="14339" width="5.140625" style="5" customWidth="1"/>
    <col min="14340" max="14340" width="4" style="5" customWidth="1"/>
    <col min="14341" max="14341" width="4.42578125" style="5" customWidth="1"/>
    <col min="14342" max="14342" width="3.85546875" style="5" customWidth="1"/>
    <col min="14343" max="14343" width="5.140625" style="5" customWidth="1"/>
    <col min="14344" max="14344" width="4.28515625" style="5" customWidth="1"/>
    <col min="14345" max="14345" width="5.42578125" style="5" customWidth="1"/>
    <col min="14346" max="14346" width="5" style="5" customWidth="1"/>
    <col min="14347" max="14347" width="15.85546875" style="5" customWidth="1"/>
    <col min="14348" max="14359" width="0" style="5" hidden="1" customWidth="1"/>
    <col min="14360" max="14592" width="9.140625" style="5"/>
    <col min="14593" max="14593" width="7" style="5" customWidth="1"/>
    <col min="14594" max="14594" width="70.85546875" style="5" customWidth="1"/>
    <col min="14595" max="14595" width="5.140625" style="5" customWidth="1"/>
    <col min="14596" max="14596" width="4" style="5" customWidth="1"/>
    <col min="14597" max="14597" width="4.42578125" style="5" customWidth="1"/>
    <col min="14598" max="14598" width="3.85546875" style="5" customWidth="1"/>
    <col min="14599" max="14599" width="5.140625" style="5" customWidth="1"/>
    <col min="14600" max="14600" width="4.28515625" style="5" customWidth="1"/>
    <col min="14601" max="14601" width="5.42578125" style="5" customWidth="1"/>
    <col min="14602" max="14602" width="5" style="5" customWidth="1"/>
    <col min="14603" max="14603" width="15.85546875" style="5" customWidth="1"/>
    <col min="14604" max="14615" width="0" style="5" hidden="1" customWidth="1"/>
    <col min="14616" max="14848" width="9.140625" style="5"/>
    <col min="14849" max="14849" width="7" style="5" customWidth="1"/>
    <col min="14850" max="14850" width="70.85546875" style="5" customWidth="1"/>
    <col min="14851" max="14851" width="5.140625" style="5" customWidth="1"/>
    <col min="14852" max="14852" width="4" style="5" customWidth="1"/>
    <col min="14853" max="14853" width="4.42578125" style="5" customWidth="1"/>
    <col min="14854" max="14854" width="3.85546875" style="5" customWidth="1"/>
    <col min="14855" max="14855" width="5.140625" style="5" customWidth="1"/>
    <col min="14856" max="14856" width="4.28515625" style="5" customWidth="1"/>
    <col min="14857" max="14857" width="5.42578125" style="5" customWidth="1"/>
    <col min="14858" max="14858" width="5" style="5" customWidth="1"/>
    <col min="14859" max="14859" width="15.85546875" style="5" customWidth="1"/>
    <col min="14860" max="14871" width="0" style="5" hidden="1" customWidth="1"/>
    <col min="14872" max="15104" width="9.140625" style="5"/>
    <col min="15105" max="15105" width="7" style="5" customWidth="1"/>
    <col min="15106" max="15106" width="70.85546875" style="5" customWidth="1"/>
    <col min="15107" max="15107" width="5.140625" style="5" customWidth="1"/>
    <col min="15108" max="15108" width="4" style="5" customWidth="1"/>
    <col min="15109" max="15109" width="4.42578125" style="5" customWidth="1"/>
    <col min="15110" max="15110" width="3.85546875" style="5" customWidth="1"/>
    <col min="15111" max="15111" width="5.140625" style="5" customWidth="1"/>
    <col min="15112" max="15112" width="4.28515625" style="5" customWidth="1"/>
    <col min="15113" max="15113" width="5.42578125" style="5" customWidth="1"/>
    <col min="15114" max="15114" width="5" style="5" customWidth="1"/>
    <col min="15115" max="15115" width="15.85546875" style="5" customWidth="1"/>
    <col min="15116" max="15127" width="0" style="5" hidden="1" customWidth="1"/>
    <col min="15128" max="15360" width="9.140625" style="5"/>
    <col min="15361" max="15361" width="7" style="5" customWidth="1"/>
    <col min="15362" max="15362" width="70.85546875" style="5" customWidth="1"/>
    <col min="15363" max="15363" width="5.140625" style="5" customWidth="1"/>
    <col min="15364" max="15364" width="4" style="5" customWidth="1"/>
    <col min="15365" max="15365" width="4.42578125" style="5" customWidth="1"/>
    <col min="15366" max="15366" width="3.85546875" style="5" customWidth="1"/>
    <col min="15367" max="15367" width="5.140625" style="5" customWidth="1"/>
    <col min="15368" max="15368" width="4.28515625" style="5" customWidth="1"/>
    <col min="15369" max="15369" width="5.42578125" style="5" customWidth="1"/>
    <col min="15370" max="15370" width="5" style="5" customWidth="1"/>
    <col min="15371" max="15371" width="15.85546875" style="5" customWidth="1"/>
    <col min="15372" max="15383" width="0" style="5" hidden="1" customWidth="1"/>
    <col min="15384" max="15616" width="9.140625" style="5"/>
    <col min="15617" max="15617" width="7" style="5" customWidth="1"/>
    <col min="15618" max="15618" width="70.85546875" style="5" customWidth="1"/>
    <col min="15619" max="15619" width="5.140625" style="5" customWidth="1"/>
    <col min="15620" max="15620" width="4" style="5" customWidth="1"/>
    <col min="15621" max="15621" width="4.42578125" style="5" customWidth="1"/>
    <col min="15622" max="15622" width="3.85546875" style="5" customWidth="1"/>
    <col min="15623" max="15623" width="5.140625" style="5" customWidth="1"/>
    <col min="15624" max="15624" width="4.28515625" style="5" customWidth="1"/>
    <col min="15625" max="15625" width="5.42578125" style="5" customWidth="1"/>
    <col min="15626" max="15626" width="5" style="5" customWidth="1"/>
    <col min="15627" max="15627" width="15.85546875" style="5" customWidth="1"/>
    <col min="15628" max="15639" width="0" style="5" hidden="1" customWidth="1"/>
    <col min="15640" max="15872" width="9.140625" style="5"/>
    <col min="15873" max="15873" width="7" style="5" customWidth="1"/>
    <col min="15874" max="15874" width="70.85546875" style="5" customWidth="1"/>
    <col min="15875" max="15875" width="5.140625" style="5" customWidth="1"/>
    <col min="15876" max="15876" width="4" style="5" customWidth="1"/>
    <col min="15877" max="15877" width="4.42578125" style="5" customWidth="1"/>
    <col min="15878" max="15878" width="3.85546875" style="5" customWidth="1"/>
    <col min="15879" max="15879" width="5.140625" style="5" customWidth="1"/>
    <col min="15880" max="15880" width="4.28515625" style="5" customWidth="1"/>
    <col min="15881" max="15881" width="5.42578125" style="5" customWidth="1"/>
    <col min="15882" max="15882" width="5" style="5" customWidth="1"/>
    <col min="15883" max="15883" width="15.85546875" style="5" customWidth="1"/>
    <col min="15884" max="15895" width="0" style="5" hidden="1" customWidth="1"/>
    <col min="15896" max="16128" width="9.140625" style="5"/>
    <col min="16129" max="16129" width="7" style="5" customWidth="1"/>
    <col min="16130" max="16130" width="70.85546875" style="5" customWidth="1"/>
    <col min="16131" max="16131" width="5.140625" style="5" customWidth="1"/>
    <col min="16132" max="16132" width="4" style="5" customWidth="1"/>
    <col min="16133" max="16133" width="4.42578125" style="5" customWidth="1"/>
    <col min="16134" max="16134" width="3.85546875" style="5" customWidth="1"/>
    <col min="16135" max="16135" width="5.140625" style="5" customWidth="1"/>
    <col min="16136" max="16136" width="4.28515625" style="5" customWidth="1"/>
    <col min="16137" max="16137" width="5.42578125" style="5" customWidth="1"/>
    <col min="16138" max="16138" width="5" style="5" customWidth="1"/>
    <col min="16139" max="16139" width="15.85546875" style="5" customWidth="1"/>
    <col min="16140" max="16151" width="0" style="5" hidden="1" customWidth="1"/>
    <col min="16152" max="16384" width="9.140625" style="5"/>
  </cols>
  <sheetData>
    <row r="1" spans="1:25" ht="49.5" customHeight="1" x14ac:dyDescent="0.2">
      <c r="A1" s="4"/>
      <c r="B1" s="4"/>
      <c r="C1" s="88" t="s">
        <v>185</v>
      </c>
      <c r="D1" s="88"/>
      <c r="E1" s="88"/>
      <c r="F1" s="88"/>
      <c r="G1" s="88"/>
      <c r="H1" s="88"/>
      <c r="I1" s="88"/>
      <c r="J1" s="88"/>
      <c r="K1" s="88"/>
      <c r="L1" s="4"/>
    </row>
    <row r="2" spans="1:25" ht="13.5" customHeight="1" x14ac:dyDescent="0.2">
      <c r="A2" s="4"/>
      <c r="B2" s="4"/>
      <c r="C2" s="88"/>
      <c r="D2" s="88"/>
      <c r="E2" s="88"/>
      <c r="F2" s="88"/>
      <c r="G2" s="88"/>
      <c r="H2" s="88"/>
      <c r="I2" s="88"/>
      <c r="J2" s="88"/>
      <c r="K2" s="88"/>
      <c r="L2" s="4"/>
    </row>
    <row r="3" spans="1:25" ht="7.5" customHeight="1" x14ac:dyDescent="0.2">
      <c r="A3" s="4"/>
      <c r="B3" s="4"/>
      <c r="C3" s="88"/>
      <c r="D3" s="88"/>
      <c r="E3" s="88"/>
      <c r="F3" s="88"/>
      <c r="G3" s="88"/>
      <c r="H3" s="88"/>
      <c r="I3" s="88"/>
      <c r="J3" s="88"/>
      <c r="K3" s="88"/>
      <c r="L3" s="4"/>
    </row>
    <row r="4" spans="1:25" ht="15" x14ac:dyDescent="0.25">
      <c r="A4" s="4"/>
      <c r="B4" s="4"/>
      <c r="C4" s="6"/>
      <c r="D4" s="6"/>
      <c r="E4" s="7"/>
      <c r="F4" s="6"/>
      <c r="H4" s="6"/>
      <c r="I4" s="6"/>
      <c r="J4" s="6"/>
      <c r="L4" s="4"/>
    </row>
    <row r="5" spans="1:25" ht="15" x14ac:dyDescent="0.25">
      <c r="A5" s="89" t="s">
        <v>132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25" ht="15.75" thickBot="1" x14ac:dyDescent="0.3">
      <c r="A6" s="4"/>
      <c r="B6" s="89" t="s">
        <v>184</v>
      </c>
      <c r="C6" s="89"/>
      <c r="D6" s="89"/>
      <c r="E6" s="89"/>
      <c r="F6" s="89"/>
      <c r="G6" s="89"/>
      <c r="H6" s="89"/>
      <c r="I6" s="89"/>
      <c r="J6" s="89"/>
      <c r="K6" s="89"/>
    </row>
    <row r="7" spans="1:25" ht="33" customHeight="1" thickBot="1" x14ac:dyDescent="0.3">
      <c r="A7" s="8" t="s">
        <v>0</v>
      </c>
      <c r="B7" s="84" t="s">
        <v>1</v>
      </c>
      <c r="C7" s="90" t="s">
        <v>2</v>
      </c>
      <c r="D7" s="90"/>
      <c r="E7" s="90"/>
      <c r="F7" s="90"/>
      <c r="G7" s="90"/>
      <c r="H7" s="90"/>
      <c r="I7" s="90"/>
      <c r="J7" s="90"/>
      <c r="K7" s="9" t="s">
        <v>3</v>
      </c>
      <c r="L7" s="9" t="s">
        <v>3</v>
      </c>
      <c r="M7" s="9" t="s">
        <v>3</v>
      </c>
      <c r="N7" s="9" t="s">
        <v>3</v>
      </c>
      <c r="O7" s="9" t="s">
        <v>3</v>
      </c>
      <c r="P7" s="9" t="s">
        <v>3</v>
      </c>
      <c r="Q7" s="9" t="s">
        <v>3</v>
      </c>
      <c r="R7" s="9" t="s">
        <v>3</v>
      </c>
      <c r="S7" s="9" t="s">
        <v>3</v>
      </c>
      <c r="T7" s="9" t="s">
        <v>3</v>
      </c>
      <c r="U7" s="9" t="s">
        <v>3</v>
      </c>
      <c r="V7" s="9" t="s">
        <v>3</v>
      </c>
      <c r="W7" s="9" t="s">
        <v>3</v>
      </c>
      <c r="X7" s="10" t="s">
        <v>3</v>
      </c>
      <c r="Y7" s="10" t="s">
        <v>3</v>
      </c>
    </row>
    <row r="8" spans="1:25" ht="15" x14ac:dyDescent="0.25">
      <c r="A8" s="11">
        <v>1</v>
      </c>
      <c r="B8" s="12">
        <v>2</v>
      </c>
      <c r="C8" s="91">
        <v>3</v>
      </c>
      <c r="D8" s="91"/>
      <c r="E8" s="91"/>
      <c r="F8" s="91"/>
      <c r="G8" s="91"/>
      <c r="H8" s="91"/>
      <c r="I8" s="91"/>
      <c r="J8" s="92"/>
      <c r="K8" s="13">
        <v>4</v>
      </c>
      <c r="L8" s="14">
        <v>5</v>
      </c>
      <c r="M8" s="14">
        <v>6</v>
      </c>
      <c r="N8" s="14">
        <v>7</v>
      </c>
      <c r="O8" s="14"/>
      <c r="P8" s="14"/>
      <c r="Q8" s="14"/>
      <c r="R8" s="14"/>
      <c r="X8" s="14">
        <v>5</v>
      </c>
      <c r="Y8" s="14">
        <v>6</v>
      </c>
    </row>
    <row r="9" spans="1:25" ht="44.25" customHeight="1" x14ac:dyDescent="0.25">
      <c r="A9" s="15"/>
      <c r="B9" s="15"/>
      <c r="C9" s="86" t="s">
        <v>137</v>
      </c>
      <c r="D9" s="87" t="s">
        <v>138</v>
      </c>
      <c r="E9" s="87"/>
      <c r="F9" s="87"/>
      <c r="G9" s="87"/>
      <c r="H9" s="87"/>
      <c r="I9" s="87" t="s">
        <v>139</v>
      </c>
      <c r="J9" s="87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>
        <v>2018</v>
      </c>
      <c r="Y9" s="17">
        <v>2019</v>
      </c>
    </row>
    <row r="10" spans="1:25" ht="78" customHeight="1" x14ac:dyDescent="0.25">
      <c r="A10" s="18"/>
      <c r="B10" s="18"/>
      <c r="C10" s="86"/>
      <c r="D10" s="19" t="s">
        <v>140</v>
      </c>
      <c r="E10" s="19" t="s">
        <v>141</v>
      </c>
      <c r="F10" s="19" t="s">
        <v>142</v>
      </c>
      <c r="G10" s="19" t="s">
        <v>143</v>
      </c>
      <c r="H10" s="83" t="s">
        <v>144</v>
      </c>
      <c r="I10" s="83" t="s">
        <v>145</v>
      </c>
      <c r="J10" s="83" t="s">
        <v>146</v>
      </c>
      <c r="K10" s="20"/>
      <c r="L10" s="21" t="s">
        <v>4</v>
      </c>
      <c r="M10" s="21" t="s">
        <v>5</v>
      </c>
      <c r="N10" s="21" t="s">
        <v>6</v>
      </c>
      <c r="O10" s="21" t="s">
        <v>7</v>
      </c>
      <c r="P10" s="21" t="s">
        <v>8</v>
      </c>
      <c r="Q10" s="21" t="s">
        <v>9</v>
      </c>
      <c r="R10" s="21" t="s">
        <v>10</v>
      </c>
      <c r="S10" s="22" t="s">
        <v>11</v>
      </c>
      <c r="T10" s="22" t="s">
        <v>12</v>
      </c>
      <c r="U10" s="22" t="s">
        <v>13</v>
      </c>
      <c r="V10" s="22" t="s">
        <v>14</v>
      </c>
      <c r="W10" s="23"/>
      <c r="X10" s="21"/>
      <c r="Y10" s="21"/>
    </row>
    <row r="11" spans="1:25" ht="15" x14ac:dyDescent="0.25">
      <c r="A11" s="24" t="s">
        <v>15</v>
      </c>
      <c r="B11" s="25" t="s">
        <v>16</v>
      </c>
      <c r="C11" s="26" t="s">
        <v>17</v>
      </c>
      <c r="D11" s="26">
        <v>1</v>
      </c>
      <c r="E11" s="26" t="s">
        <v>18</v>
      </c>
      <c r="F11" s="26" t="s">
        <v>18</v>
      </c>
      <c r="G11" s="26" t="s">
        <v>17</v>
      </c>
      <c r="H11" s="26" t="s">
        <v>18</v>
      </c>
      <c r="I11" s="26" t="s">
        <v>19</v>
      </c>
      <c r="J11" s="26" t="s">
        <v>17</v>
      </c>
      <c r="K11" s="27">
        <f>K13+K23+K25+K32+K41+K39+K30+K18+K37+K44</f>
        <v>3580.4</v>
      </c>
      <c r="L11" s="27">
        <f t="shared" ref="L11:Y11" si="0">L13+L23+L25+L32+L41+L39+L30+L18+L37</f>
        <v>4965470</v>
      </c>
      <c r="M11" s="27">
        <f t="shared" si="0"/>
        <v>4944280</v>
      </c>
      <c r="N11" s="27">
        <f t="shared" si="0"/>
        <v>5023770</v>
      </c>
      <c r="O11" s="27">
        <f t="shared" si="0"/>
        <v>1660454</v>
      </c>
      <c r="P11" s="27">
        <f t="shared" si="0"/>
        <v>1660555</v>
      </c>
      <c r="Q11" s="27">
        <f t="shared" si="0"/>
        <v>1702761</v>
      </c>
      <c r="R11" s="27">
        <f t="shared" si="0"/>
        <v>5023770</v>
      </c>
      <c r="S11" s="27">
        <f t="shared" si="0"/>
        <v>4952.4000000000005</v>
      </c>
      <c r="T11" s="27">
        <f t="shared" si="0"/>
        <v>4941.4000000000005</v>
      </c>
      <c r="U11" s="27">
        <f t="shared" si="0"/>
        <v>5228.1000000000004</v>
      </c>
      <c r="V11" s="27">
        <f t="shared" si="0"/>
        <v>5217.8</v>
      </c>
      <c r="W11" s="27">
        <f t="shared" si="0"/>
        <v>20339.699999999997</v>
      </c>
      <c r="X11" s="27">
        <f t="shared" si="0"/>
        <v>1873.3</v>
      </c>
      <c r="Y11" s="27">
        <f t="shared" si="0"/>
        <v>1956.1</v>
      </c>
    </row>
    <row r="12" spans="1:25" ht="15" x14ac:dyDescent="0.25">
      <c r="A12" s="24" t="s">
        <v>20</v>
      </c>
      <c r="B12" s="28" t="s">
        <v>21</v>
      </c>
      <c r="C12" s="26" t="s">
        <v>17</v>
      </c>
      <c r="D12" s="26" t="s">
        <v>22</v>
      </c>
      <c r="E12" s="26" t="s">
        <v>23</v>
      </c>
      <c r="F12" s="26" t="s">
        <v>18</v>
      </c>
      <c r="G12" s="26" t="s">
        <v>17</v>
      </c>
      <c r="H12" s="26" t="s">
        <v>18</v>
      </c>
      <c r="I12" s="26" t="s">
        <v>19</v>
      </c>
      <c r="J12" s="26" t="s">
        <v>17</v>
      </c>
      <c r="K12" s="27">
        <f t="shared" ref="K12:Y12" si="1">K13</f>
        <v>166.4</v>
      </c>
      <c r="L12" s="27">
        <f t="shared" si="1"/>
        <v>4426000</v>
      </c>
      <c r="M12" s="27">
        <f t="shared" si="1"/>
        <v>4426200</v>
      </c>
      <c r="N12" s="27">
        <f t="shared" si="1"/>
        <v>4426000</v>
      </c>
      <c r="O12" s="27">
        <f t="shared" si="1"/>
        <v>1475332</v>
      </c>
      <c r="P12" s="27">
        <f t="shared" si="1"/>
        <v>1475332</v>
      </c>
      <c r="Q12" s="27">
        <f t="shared" si="1"/>
        <v>1475336</v>
      </c>
      <c r="R12" s="27">
        <f t="shared" si="1"/>
        <v>4426000</v>
      </c>
      <c r="S12" s="27">
        <f t="shared" si="1"/>
        <v>4432.6000000000004</v>
      </c>
      <c r="T12" s="27">
        <f t="shared" si="1"/>
        <v>4432.8</v>
      </c>
      <c r="U12" s="27">
        <f t="shared" si="1"/>
        <v>4432.8</v>
      </c>
      <c r="V12" s="27">
        <f t="shared" si="1"/>
        <v>4432.8</v>
      </c>
      <c r="W12" s="27">
        <f t="shared" si="1"/>
        <v>17731</v>
      </c>
      <c r="X12" s="27">
        <f t="shared" si="1"/>
        <v>321.3</v>
      </c>
      <c r="Y12" s="27">
        <f t="shared" si="1"/>
        <v>342.1</v>
      </c>
    </row>
    <row r="13" spans="1:25" ht="20.25" customHeight="1" x14ac:dyDescent="0.25">
      <c r="A13" s="24" t="s">
        <v>24</v>
      </c>
      <c r="B13" s="28" t="s">
        <v>25</v>
      </c>
      <c r="C13" s="26" t="s">
        <v>26</v>
      </c>
      <c r="D13" s="26" t="s">
        <v>22</v>
      </c>
      <c r="E13" s="26" t="s">
        <v>23</v>
      </c>
      <c r="F13" s="26" t="s">
        <v>27</v>
      </c>
      <c r="G13" s="26" t="s">
        <v>17</v>
      </c>
      <c r="H13" s="26" t="s">
        <v>23</v>
      </c>
      <c r="I13" s="26" t="s">
        <v>19</v>
      </c>
      <c r="J13" s="26" t="s">
        <v>28</v>
      </c>
      <c r="K13" s="27">
        <f>K14+K15+K16+K17</f>
        <v>166.4</v>
      </c>
      <c r="L13" s="27">
        <f t="shared" ref="L13:Y13" si="2">L14+L15+L16+L17</f>
        <v>4426000</v>
      </c>
      <c r="M13" s="27">
        <f t="shared" si="2"/>
        <v>4426200</v>
      </c>
      <c r="N13" s="27">
        <f t="shared" si="2"/>
        <v>4426000</v>
      </c>
      <c r="O13" s="27">
        <f t="shared" si="2"/>
        <v>1475332</v>
      </c>
      <c r="P13" s="27">
        <f t="shared" si="2"/>
        <v>1475332</v>
      </c>
      <c r="Q13" s="27">
        <f t="shared" si="2"/>
        <v>1475336</v>
      </c>
      <c r="R13" s="27">
        <f t="shared" si="2"/>
        <v>4426000</v>
      </c>
      <c r="S13" s="27">
        <f t="shared" si="2"/>
        <v>4432.6000000000004</v>
      </c>
      <c r="T13" s="27">
        <f t="shared" si="2"/>
        <v>4432.8</v>
      </c>
      <c r="U13" s="27">
        <f t="shared" si="2"/>
        <v>4432.8</v>
      </c>
      <c r="V13" s="27">
        <f t="shared" si="2"/>
        <v>4432.8</v>
      </c>
      <c r="W13" s="27">
        <f t="shared" si="2"/>
        <v>17731</v>
      </c>
      <c r="X13" s="27">
        <f t="shared" si="2"/>
        <v>321.3</v>
      </c>
      <c r="Y13" s="27">
        <f t="shared" si="2"/>
        <v>342.1</v>
      </c>
    </row>
    <row r="14" spans="1:25" ht="78.75" customHeight="1" x14ac:dyDescent="0.2">
      <c r="A14" s="29" t="s">
        <v>29</v>
      </c>
      <c r="B14" s="30" t="s">
        <v>156</v>
      </c>
      <c r="C14" s="31" t="s">
        <v>26</v>
      </c>
      <c r="D14" s="31" t="s">
        <v>22</v>
      </c>
      <c r="E14" s="31" t="s">
        <v>23</v>
      </c>
      <c r="F14" s="31" t="s">
        <v>27</v>
      </c>
      <c r="G14" s="31" t="s">
        <v>30</v>
      </c>
      <c r="H14" s="31" t="s">
        <v>23</v>
      </c>
      <c r="I14" s="31" t="s">
        <v>19</v>
      </c>
      <c r="J14" s="31" t="s">
        <v>28</v>
      </c>
      <c r="K14" s="32">
        <v>164.4</v>
      </c>
      <c r="L14" s="33">
        <f t="shared" ref="L14:V14" si="3">L15+L16</f>
        <v>2213000</v>
      </c>
      <c r="M14" s="33">
        <f t="shared" si="3"/>
        <v>2213100</v>
      </c>
      <c r="N14" s="33">
        <f t="shared" si="3"/>
        <v>2213000</v>
      </c>
      <c r="O14" s="33">
        <f t="shared" si="3"/>
        <v>737666</v>
      </c>
      <c r="P14" s="33">
        <f t="shared" si="3"/>
        <v>737666</v>
      </c>
      <c r="Q14" s="33">
        <f t="shared" si="3"/>
        <v>737668</v>
      </c>
      <c r="R14" s="33">
        <f t="shared" si="3"/>
        <v>2213000</v>
      </c>
      <c r="S14" s="34">
        <f t="shared" si="3"/>
        <v>2216.3000000000002</v>
      </c>
      <c r="T14" s="34">
        <f t="shared" si="3"/>
        <v>2216.4</v>
      </c>
      <c r="U14" s="34">
        <f t="shared" si="3"/>
        <v>2216.4</v>
      </c>
      <c r="V14" s="34">
        <f t="shared" si="3"/>
        <v>2216.4</v>
      </c>
      <c r="W14" s="35">
        <f>S14+T14+U14+V14</f>
        <v>8865.5</v>
      </c>
      <c r="X14" s="17">
        <v>309.3</v>
      </c>
      <c r="Y14" s="17">
        <v>328.1</v>
      </c>
    </row>
    <row r="15" spans="1:25" ht="105" customHeight="1" x14ac:dyDescent="0.25">
      <c r="A15" s="36" t="s">
        <v>107</v>
      </c>
      <c r="B15" s="30" t="s">
        <v>31</v>
      </c>
      <c r="C15" s="31" t="s">
        <v>26</v>
      </c>
      <c r="D15" s="31" t="s">
        <v>22</v>
      </c>
      <c r="E15" s="31" t="s">
        <v>23</v>
      </c>
      <c r="F15" s="31" t="s">
        <v>27</v>
      </c>
      <c r="G15" s="31" t="s">
        <v>32</v>
      </c>
      <c r="H15" s="31" t="s">
        <v>23</v>
      </c>
      <c r="I15" s="31" t="s">
        <v>19</v>
      </c>
      <c r="J15" s="31" t="s">
        <v>28</v>
      </c>
      <c r="K15" s="32">
        <v>0</v>
      </c>
      <c r="L15" s="23">
        <v>2195500</v>
      </c>
      <c r="M15" s="23">
        <v>2195600</v>
      </c>
      <c r="N15" s="23">
        <v>2195500</v>
      </c>
      <c r="O15" s="23">
        <v>731833</v>
      </c>
      <c r="P15" s="23">
        <v>731833</v>
      </c>
      <c r="Q15" s="23">
        <v>731834</v>
      </c>
      <c r="R15" s="37">
        <f>Q15+P15+O15</f>
        <v>2195500</v>
      </c>
      <c r="S15" s="17">
        <v>2196.3000000000002</v>
      </c>
      <c r="T15" s="17">
        <v>2196.4</v>
      </c>
      <c r="U15" s="17">
        <v>2196.4</v>
      </c>
      <c r="V15" s="17">
        <v>2196.4</v>
      </c>
      <c r="W15" s="35">
        <f>S15+T15+U15+V15</f>
        <v>8785.5</v>
      </c>
      <c r="X15" s="17">
        <v>0</v>
      </c>
      <c r="Y15" s="17">
        <v>0</v>
      </c>
    </row>
    <row r="16" spans="1:25" ht="57" customHeight="1" x14ac:dyDescent="0.25">
      <c r="A16" s="36" t="s">
        <v>108</v>
      </c>
      <c r="B16" s="30" t="s">
        <v>33</v>
      </c>
      <c r="C16" s="31" t="s">
        <v>26</v>
      </c>
      <c r="D16" s="31" t="s">
        <v>22</v>
      </c>
      <c r="E16" s="31" t="s">
        <v>23</v>
      </c>
      <c r="F16" s="31" t="s">
        <v>27</v>
      </c>
      <c r="G16" s="31" t="s">
        <v>34</v>
      </c>
      <c r="H16" s="31" t="s">
        <v>23</v>
      </c>
      <c r="I16" s="31" t="s">
        <v>19</v>
      </c>
      <c r="J16" s="31" t="s">
        <v>28</v>
      </c>
      <c r="K16" s="32">
        <v>2</v>
      </c>
      <c r="L16" s="23">
        <v>17500</v>
      </c>
      <c r="M16" s="23">
        <v>17500</v>
      </c>
      <c r="N16" s="23">
        <v>17500</v>
      </c>
      <c r="O16" s="23">
        <v>5833</v>
      </c>
      <c r="P16" s="23">
        <v>5833</v>
      </c>
      <c r="Q16" s="23">
        <v>5834</v>
      </c>
      <c r="R16" s="37">
        <f>Q16+P16+O16</f>
        <v>17500</v>
      </c>
      <c r="S16" s="17">
        <v>20</v>
      </c>
      <c r="T16" s="17">
        <v>20</v>
      </c>
      <c r="U16" s="17">
        <v>20</v>
      </c>
      <c r="V16" s="17">
        <v>20</v>
      </c>
      <c r="W16" s="35">
        <f t="shared" ref="W16:W67" si="4">S16+T16+U16+V16</f>
        <v>80</v>
      </c>
      <c r="X16" s="17">
        <v>12</v>
      </c>
      <c r="Y16" s="17">
        <v>14</v>
      </c>
    </row>
    <row r="17" spans="1:25" ht="81" customHeight="1" x14ac:dyDescent="0.25">
      <c r="A17" s="36" t="s">
        <v>109</v>
      </c>
      <c r="B17" s="38" t="s">
        <v>35</v>
      </c>
      <c r="C17" s="31" t="s">
        <v>26</v>
      </c>
      <c r="D17" s="31" t="s">
        <v>22</v>
      </c>
      <c r="E17" s="31" t="s">
        <v>23</v>
      </c>
      <c r="F17" s="31" t="s">
        <v>27</v>
      </c>
      <c r="G17" s="31" t="s">
        <v>36</v>
      </c>
      <c r="H17" s="31" t="s">
        <v>23</v>
      </c>
      <c r="I17" s="31" t="s">
        <v>19</v>
      </c>
      <c r="J17" s="31" t="s">
        <v>28</v>
      </c>
      <c r="K17" s="32">
        <v>0</v>
      </c>
      <c r="L17" s="23"/>
      <c r="M17" s="23"/>
      <c r="N17" s="23"/>
      <c r="O17" s="23"/>
      <c r="P17" s="23"/>
      <c r="Q17" s="23"/>
      <c r="R17" s="37"/>
      <c r="S17" s="17"/>
      <c r="T17" s="17"/>
      <c r="U17" s="17"/>
      <c r="V17" s="17"/>
      <c r="W17" s="35"/>
      <c r="X17" s="17">
        <v>0</v>
      </c>
      <c r="Y17" s="17">
        <v>0</v>
      </c>
    </row>
    <row r="18" spans="1:25" ht="20.25" customHeight="1" x14ac:dyDescent="0.25">
      <c r="A18" s="28">
        <v>2</v>
      </c>
      <c r="B18" s="39" t="s">
        <v>37</v>
      </c>
      <c r="C18" s="26" t="s">
        <v>17</v>
      </c>
      <c r="D18" s="26" t="s">
        <v>22</v>
      </c>
      <c r="E18" s="26" t="s">
        <v>38</v>
      </c>
      <c r="F18" s="26" t="s">
        <v>27</v>
      </c>
      <c r="G18" s="26" t="s">
        <v>17</v>
      </c>
      <c r="H18" s="26" t="s">
        <v>23</v>
      </c>
      <c r="I18" s="26" t="s">
        <v>19</v>
      </c>
      <c r="J18" s="26" t="s">
        <v>28</v>
      </c>
      <c r="K18" s="27">
        <f>K19+K20+K21+K22</f>
        <v>2488</v>
      </c>
      <c r="L18" s="27">
        <f t="shared" ref="L18:Y18" si="5">L19+L20+L21+L22</f>
        <v>0</v>
      </c>
      <c r="M18" s="27">
        <f t="shared" si="5"/>
        <v>0</v>
      </c>
      <c r="N18" s="27">
        <f t="shared" si="5"/>
        <v>0</v>
      </c>
      <c r="O18" s="27">
        <f t="shared" si="5"/>
        <v>0</v>
      </c>
      <c r="P18" s="27">
        <f t="shared" si="5"/>
        <v>0</v>
      </c>
      <c r="Q18" s="27">
        <f t="shared" si="5"/>
        <v>0</v>
      </c>
      <c r="R18" s="27">
        <f t="shared" si="5"/>
        <v>0</v>
      </c>
      <c r="S18" s="27">
        <f t="shared" si="5"/>
        <v>0</v>
      </c>
      <c r="T18" s="27">
        <f t="shared" si="5"/>
        <v>0</v>
      </c>
      <c r="U18" s="27">
        <f t="shared" si="5"/>
        <v>0</v>
      </c>
      <c r="V18" s="27">
        <f t="shared" si="5"/>
        <v>0</v>
      </c>
      <c r="W18" s="27">
        <f t="shared" si="5"/>
        <v>0</v>
      </c>
      <c r="X18" s="27">
        <f t="shared" si="5"/>
        <v>0</v>
      </c>
      <c r="Y18" s="27">
        <f t="shared" si="5"/>
        <v>0</v>
      </c>
    </row>
    <row r="19" spans="1:25" ht="53.25" customHeight="1" x14ac:dyDescent="0.25">
      <c r="A19" s="40" t="s">
        <v>39</v>
      </c>
      <c r="B19" s="30" t="s">
        <v>40</v>
      </c>
      <c r="C19" s="31" t="s">
        <v>26</v>
      </c>
      <c r="D19" s="31" t="s">
        <v>22</v>
      </c>
      <c r="E19" s="31" t="s">
        <v>38</v>
      </c>
      <c r="F19" s="31" t="s">
        <v>27</v>
      </c>
      <c r="G19" s="31" t="s">
        <v>158</v>
      </c>
      <c r="H19" s="31" t="s">
        <v>23</v>
      </c>
      <c r="I19" s="31" t="s">
        <v>19</v>
      </c>
      <c r="J19" s="31" t="s">
        <v>28</v>
      </c>
      <c r="K19" s="32">
        <v>1297.5999999999999</v>
      </c>
      <c r="L19" s="23"/>
      <c r="M19" s="23"/>
      <c r="N19" s="23"/>
      <c r="O19" s="23"/>
      <c r="P19" s="23"/>
      <c r="Q19" s="23"/>
      <c r="R19" s="37"/>
      <c r="S19" s="17"/>
      <c r="T19" s="17"/>
      <c r="U19" s="17"/>
      <c r="V19" s="17"/>
      <c r="W19" s="35"/>
      <c r="X19" s="17"/>
      <c r="Y19" s="17"/>
    </row>
    <row r="20" spans="1:25" ht="66" customHeight="1" x14ac:dyDescent="0.25">
      <c r="A20" s="40" t="s">
        <v>41</v>
      </c>
      <c r="B20" s="30" t="s">
        <v>42</v>
      </c>
      <c r="C20" s="31" t="s">
        <v>26</v>
      </c>
      <c r="D20" s="31" t="s">
        <v>22</v>
      </c>
      <c r="E20" s="31" t="s">
        <v>38</v>
      </c>
      <c r="F20" s="31" t="s">
        <v>27</v>
      </c>
      <c r="G20" s="31" t="s">
        <v>159</v>
      </c>
      <c r="H20" s="31" t="s">
        <v>23</v>
      </c>
      <c r="I20" s="31" t="s">
        <v>19</v>
      </c>
      <c r="J20" s="31" t="s">
        <v>28</v>
      </c>
      <c r="K20" s="32">
        <v>6.2</v>
      </c>
      <c r="L20" s="23"/>
      <c r="M20" s="23"/>
      <c r="N20" s="23"/>
      <c r="O20" s="23"/>
      <c r="P20" s="23"/>
      <c r="Q20" s="23"/>
      <c r="R20" s="37"/>
      <c r="S20" s="17"/>
      <c r="T20" s="17"/>
      <c r="U20" s="17"/>
      <c r="V20" s="17"/>
      <c r="W20" s="35"/>
      <c r="X20" s="17"/>
      <c r="Y20" s="17"/>
    </row>
    <row r="21" spans="1:25" ht="62.25" customHeight="1" x14ac:dyDescent="0.25">
      <c r="A21" s="40" t="s">
        <v>43</v>
      </c>
      <c r="B21" s="30" t="s">
        <v>44</v>
      </c>
      <c r="C21" s="31" t="s">
        <v>26</v>
      </c>
      <c r="D21" s="31" t="s">
        <v>22</v>
      </c>
      <c r="E21" s="31" t="s">
        <v>38</v>
      </c>
      <c r="F21" s="31" t="s">
        <v>27</v>
      </c>
      <c r="G21" s="31" t="s">
        <v>160</v>
      </c>
      <c r="H21" s="31" t="s">
        <v>23</v>
      </c>
      <c r="I21" s="31" t="s">
        <v>19</v>
      </c>
      <c r="J21" s="31" t="s">
        <v>28</v>
      </c>
      <c r="K21" s="32">
        <v>1345.4</v>
      </c>
      <c r="L21" s="23"/>
      <c r="M21" s="23"/>
      <c r="N21" s="23"/>
      <c r="O21" s="23"/>
      <c r="P21" s="23"/>
      <c r="Q21" s="23"/>
      <c r="R21" s="37"/>
      <c r="S21" s="17"/>
      <c r="T21" s="17"/>
      <c r="U21" s="17"/>
      <c r="V21" s="17"/>
      <c r="W21" s="35"/>
      <c r="X21" s="17"/>
      <c r="Y21" s="17"/>
    </row>
    <row r="22" spans="1:25" ht="66" customHeight="1" x14ac:dyDescent="0.25">
      <c r="A22" s="40" t="s">
        <v>45</v>
      </c>
      <c r="B22" s="30" t="s">
        <v>46</v>
      </c>
      <c r="C22" s="31" t="s">
        <v>26</v>
      </c>
      <c r="D22" s="31" t="s">
        <v>22</v>
      </c>
      <c r="E22" s="31" t="s">
        <v>38</v>
      </c>
      <c r="F22" s="31" t="s">
        <v>27</v>
      </c>
      <c r="G22" s="31" t="s">
        <v>161</v>
      </c>
      <c r="H22" s="31" t="s">
        <v>23</v>
      </c>
      <c r="I22" s="31" t="s">
        <v>19</v>
      </c>
      <c r="J22" s="31" t="s">
        <v>28</v>
      </c>
      <c r="K22" s="32">
        <v>-161.19999999999999</v>
      </c>
      <c r="L22" s="23"/>
      <c r="M22" s="23"/>
      <c r="N22" s="23"/>
      <c r="O22" s="23"/>
      <c r="P22" s="23"/>
      <c r="Q22" s="23"/>
      <c r="R22" s="37"/>
      <c r="S22" s="17"/>
      <c r="T22" s="17"/>
      <c r="U22" s="17"/>
      <c r="V22" s="17"/>
      <c r="W22" s="35"/>
      <c r="X22" s="17"/>
      <c r="Y22" s="17"/>
    </row>
    <row r="23" spans="1:25" ht="15" x14ac:dyDescent="0.25">
      <c r="A23" s="24">
        <v>3</v>
      </c>
      <c r="B23" s="28" t="s">
        <v>48</v>
      </c>
      <c r="C23" s="26" t="s">
        <v>17</v>
      </c>
      <c r="D23" s="26" t="s">
        <v>22</v>
      </c>
      <c r="E23" s="26" t="s">
        <v>49</v>
      </c>
      <c r="F23" s="26" t="s">
        <v>18</v>
      </c>
      <c r="G23" s="26" t="s">
        <v>17</v>
      </c>
      <c r="H23" s="26" t="s">
        <v>18</v>
      </c>
      <c r="I23" s="26" t="s">
        <v>19</v>
      </c>
      <c r="J23" s="26" t="s">
        <v>17</v>
      </c>
      <c r="K23" s="27">
        <f t="shared" ref="K23:Y23" si="6">K24</f>
        <v>2</v>
      </c>
      <c r="L23" s="27">
        <f t="shared" si="6"/>
        <v>170</v>
      </c>
      <c r="M23" s="27">
        <f t="shared" si="6"/>
        <v>180</v>
      </c>
      <c r="N23" s="27">
        <f t="shared" si="6"/>
        <v>170</v>
      </c>
      <c r="O23" s="27">
        <f t="shared" si="6"/>
        <v>56</v>
      </c>
      <c r="P23" s="27">
        <f t="shared" si="6"/>
        <v>57</v>
      </c>
      <c r="Q23" s="27">
        <f t="shared" si="6"/>
        <v>57</v>
      </c>
      <c r="R23" s="27">
        <f t="shared" si="6"/>
        <v>170</v>
      </c>
      <c r="S23" s="27">
        <f t="shared" si="6"/>
        <v>11.3</v>
      </c>
      <c r="T23" s="27">
        <f t="shared" si="6"/>
        <v>0</v>
      </c>
      <c r="U23" s="27">
        <f t="shared" si="6"/>
        <v>11.3</v>
      </c>
      <c r="V23" s="27">
        <f t="shared" si="6"/>
        <v>0</v>
      </c>
      <c r="W23" s="27">
        <f t="shared" si="6"/>
        <v>22.6</v>
      </c>
      <c r="X23" s="27">
        <f t="shared" si="6"/>
        <v>3</v>
      </c>
      <c r="Y23" s="27">
        <f t="shared" si="6"/>
        <v>4</v>
      </c>
    </row>
    <row r="24" spans="1:25" ht="19.5" customHeight="1" x14ac:dyDescent="0.25">
      <c r="A24" s="36" t="s">
        <v>124</v>
      </c>
      <c r="B24" s="41" t="s">
        <v>50</v>
      </c>
      <c r="C24" s="31" t="s">
        <v>26</v>
      </c>
      <c r="D24" s="31" t="s">
        <v>22</v>
      </c>
      <c r="E24" s="31" t="s">
        <v>49</v>
      </c>
      <c r="F24" s="31" t="s">
        <v>38</v>
      </c>
      <c r="G24" s="31" t="s">
        <v>30</v>
      </c>
      <c r="H24" s="31" t="s">
        <v>23</v>
      </c>
      <c r="I24" s="31" t="s">
        <v>19</v>
      </c>
      <c r="J24" s="31" t="s">
        <v>28</v>
      </c>
      <c r="K24" s="32">
        <v>2</v>
      </c>
      <c r="L24" s="23">
        <v>170</v>
      </c>
      <c r="M24" s="23">
        <v>180</v>
      </c>
      <c r="N24" s="23">
        <v>170</v>
      </c>
      <c r="O24" s="23">
        <v>56</v>
      </c>
      <c r="P24" s="23">
        <v>57</v>
      </c>
      <c r="Q24" s="23">
        <v>57</v>
      </c>
      <c r="R24" s="37">
        <f>Q24+P24+O24</f>
        <v>170</v>
      </c>
      <c r="S24" s="17">
        <v>11.3</v>
      </c>
      <c r="T24" s="17"/>
      <c r="U24" s="17">
        <v>11.3</v>
      </c>
      <c r="V24" s="17"/>
      <c r="W24" s="35">
        <f t="shared" si="4"/>
        <v>22.6</v>
      </c>
      <c r="X24" s="17">
        <v>3</v>
      </c>
      <c r="Y24" s="17">
        <v>4</v>
      </c>
    </row>
    <row r="25" spans="1:25" ht="15" x14ac:dyDescent="0.25">
      <c r="A25" s="42" t="s">
        <v>105</v>
      </c>
      <c r="B25" s="28" t="s">
        <v>51</v>
      </c>
      <c r="C25" s="26" t="s">
        <v>17</v>
      </c>
      <c r="D25" s="26" t="s">
        <v>22</v>
      </c>
      <c r="E25" s="26" t="s">
        <v>52</v>
      </c>
      <c r="F25" s="26" t="s">
        <v>18</v>
      </c>
      <c r="G25" s="26" t="s">
        <v>17</v>
      </c>
      <c r="H25" s="26" t="s">
        <v>18</v>
      </c>
      <c r="I25" s="26" t="s">
        <v>19</v>
      </c>
      <c r="J25" s="26" t="s">
        <v>17</v>
      </c>
      <c r="K25" s="27">
        <f>K26+K27</f>
        <v>909</v>
      </c>
      <c r="L25" s="27">
        <f t="shared" ref="L25:Y25" si="7">L26+L27</f>
        <v>280600</v>
      </c>
      <c r="M25" s="27">
        <f t="shared" si="7"/>
        <v>259200</v>
      </c>
      <c r="N25" s="27">
        <f t="shared" si="7"/>
        <v>338800</v>
      </c>
      <c r="O25" s="27">
        <f t="shared" si="7"/>
        <v>98866</v>
      </c>
      <c r="P25" s="27">
        <f t="shared" si="7"/>
        <v>98866</v>
      </c>
      <c r="Q25" s="27">
        <f t="shared" si="7"/>
        <v>141068</v>
      </c>
      <c r="R25" s="27">
        <f t="shared" si="7"/>
        <v>338800</v>
      </c>
      <c r="S25" s="27">
        <f t="shared" si="7"/>
        <v>171.5</v>
      </c>
      <c r="T25" s="27">
        <f t="shared" si="7"/>
        <v>171.6</v>
      </c>
      <c r="U25" s="27">
        <f t="shared" si="7"/>
        <v>447</v>
      </c>
      <c r="V25" s="27">
        <f t="shared" si="7"/>
        <v>448</v>
      </c>
      <c r="W25" s="27">
        <f t="shared" si="7"/>
        <v>1238.0999999999999</v>
      </c>
      <c r="X25" s="27">
        <f t="shared" si="7"/>
        <v>1539</v>
      </c>
      <c r="Y25" s="27">
        <f t="shared" si="7"/>
        <v>1600</v>
      </c>
    </row>
    <row r="26" spans="1:25" ht="15" x14ac:dyDescent="0.25">
      <c r="A26" s="36" t="s">
        <v>71</v>
      </c>
      <c r="B26" s="41" t="s">
        <v>54</v>
      </c>
      <c r="C26" s="31" t="s">
        <v>26</v>
      </c>
      <c r="D26" s="31" t="s">
        <v>22</v>
      </c>
      <c r="E26" s="31" t="s">
        <v>52</v>
      </c>
      <c r="F26" s="31" t="s">
        <v>23</v>
      </c>
      <c r="G26" s="31" t="s">
        <v>34</v>
      </c>
      <c r="H26" s="31" t="s">
        <v>55</v>
      </c>
      <c r="I26" s="31" t="s">
        <v>19</v>
      </c>
      <c r="J26" s="31" t="s">
        <v>28</v>
      </c>
      <c r="K26" s="32">
        <v>150</v>
      </c>
      <c r="L26" s="23">
        <v>0</v>
      </c>
      <c r="M26" s="23">
        <v>0</v>
      </c>
      <c r="N26" s="23">
        <v>42200</v>
      </c>
      <c r="O26" s="23">
        <v>0</v>
      </c>
      <c r="P26" s="23">
        <v>0</v>
      </c>
      <c r="Q26" s="23">
        <v>42200</v>
      </c>
      <c r="R26" s="37">
        <f>Q26+P26+O26</f>
        <v>42200</v>
      </c>
      <c r="S26" s="17"/>
      <c r="T26" s="17"/>
      <c r="U26" s="17">
        <v>52</v>
      </c>
      <c r="V26" s="17">
        <v>53</v>
      </c>
      <c r="W26" s="35">
        <f t="shared" si="4"/>
        <v>105</v>
      </c>
      <c r="X26" s="17">
        <v>126</v>
      </c>
      <c r="Y26" s="17">
        <v>131</v>
      </c>
    </row>
    <row r="27" spans="1:25" x14ac:dyDescent="0.2">
      <c r="A27" s="36" t="s">
        <v>115</v>
      </c>
      <c r="B27" s="41" t="s">
        <v>57</v>
      </c>
      <c r="C27" s="31" t="s">
        <v>26</v>
      </c>
      <c r="D27" s="31" t="s">
        <v>22</v>
      </c>
      <c r="E27" s="31" t="s">
        <v>52</v>
      </c>
      <c r="F27" s="31" t="s">
        <v>52</v>
      </c>
      <c r="G27" s="31" t="s">
        <v>17</v>
      </c>
      <c r="H27" s="31" t="s">
        <v>18</v>
      </c>
      <c r="I27" s="31" t="s">
        <v>19</v>
      </c>
      <c r="J27" s="31" t="s">
        <v>17</v>
      </c>
      <c r="K27" s="32">
        <f>K28+K29</f>
        <v>759</v>
      </c>
      <c r="L27" s="32">
        <f t="shared" ref="L27:Y27" si="8">L28+L29</f>
        <v>280600</v>
      </c>
      <c r="M27" s="32">
        <f t="shared" si="8"/>
        <v>259200</v>
      </c>
      <c r="N27" s="32">
        <f t="shared" si="8"/>
        <v>296600</v>
      </c>
      <c r="O27" s="32">
        <f t="shared" si="8"/>
        <v>98866</v>
      </c>
      <c r="P27" s="32">
        <f t="shared" si="8"/>
        <v>98866</v>
      </c>
      <c r="Q27" s="32">
        <f t="shared" si="8"/>
        <v>98868</v>
      </c>
      <c r="R27" s="32">
        <f t="shared" si="8"/>
        <v>296600</v>
      </c>
      <c r="S27" s="32">
        <f t="shared" si="8"/>
        <v>171.5</v>
      </c>
      <c r="T27" s="32">
        <f t="shared" si="8"/>
        <v>171.6</v>
      </c>
      <c r="U27" s="32">
        <f t="shared" si="8"/>
        <v>395</v>
      </c>
      <c r="V27" s="32">
        <f t="shared" si="8"/>
        <v>395</v>
      </c>
      <c r="W27" s="32">
        <f t="shared" si="8"/>
        <v>1133.0999999999999</v>
      </c>
      <c r="X27" s="32">
        <f t="shared" si="8"/>
        <v>1413</v>
      </c>
      <c r="Y27" s="32">
        <f t="shared" si="8"/>
        <v>1469</v>
      </c>
    </row>
    <row r="28" spans="1:25" ht="29.25" x14ac:dyDescent="0.25">
      <c r="A28" s="36"/>
      <c r="B28" s="43" t="s">
        <v>110</v>
      </c>
      <c r="C28" s="31" t="s">
        <v>26</v>
      </c>
      <c r="D28" s="31" t="s">
        <v>22</v>
      </c>
      <c r="E28" s="31" t="s">
        <v>52</v>
      </c>
      <c r="F28" s="31" t="s">
        <v>52</v>
      </c>
      <c r="G28" s="31" t="s">
        <v>59</v>
      </c>
      <c r="H28" s="31" t="s">
        <v>55</v>
      </c>
      <c r="I28" s="31" t="s">
        <v>19</v>
      </c>
      <c r="J28" s="31" t="s">
        <v>28</v>
      </c>
      <c r="K28" s="32">
        <v>144</v>
      </c>
      <c r="L28" s="23"/>
      <c r="M28" s="23"/>
      <c r="N28" s="23"/>
      <c r="O28" s="23"/>
      <c r="P28" s="23"/>
      <c r="Q28" s="23"/>
      <c r="R28" s="37"/>
      <c r="S28" s="17">
        <v>50</v>
      </c>
      <c r="T28" s="17">
        <v>50</v>
      </c>
      <c r="U28" s="17">
        <v>120</v>
      </c>
      <c r="V28" s="17">
        <v>120</v>
      </c>
      <c r="W28" s="35">
        <f t="shared" si="4"/>
        <v>340</v>
      </c>
      <c r="X28" s="17">
        <v>326</v>
      </c>
      <c r="Y28" s="17">
        <v>339</v>
      </c>
    </row>
    <row r="29" spans="1:25" ht="31.5" customHeight="1" x14ac:dyDescent="0.25">
      <c r="A29" s="36"/>
      <c r="B29" s="44" t="s">
        <v>58</v>
      </c>
      <c r="C29" s="31" t="s">
        <v>26</v>
      </c>
      <c r="D29" s="31" t="s">
        <v>22</v>
      </c>
      <c r="E29" s="31" t="s">
        <v>52</v>
      </c>
      <c r="F29" s="31" t="s">
        <v>52</v>
      </c>
      <c r="G29" s="31" t="s">
        <v>169</v>
      </c>
      <c r="H29" s="31" t="s">
        <v>55</v>
      </c>
      <c r="I29" s="31" t="s">
        <v>19</v>
      </c>
      <c r="J29" s="31" t="s">
        <v>28</v>
      </c>
      <c r="K29" s="32">
        <v>615</v>
      </c>
      <c r="L29" s="23">
        <v>280600</v>
      </c>
      <c r="M29" s="23">
        <v>259200</v>
      </c>
      <c r="N29" s="23">
        <v>296600</v>
      </c>
      <c r="O29" s="45">
        <v>98866</v>
      </c>
      <c r="P29" s="45">
        <v>98866</v>
      </c>
      <c r="Q29" s="46">
        <v>98868</v>
      </c>
      <c r="R29" s="37">
        <f>Q29+P29+O29</f>
        <v>296600</v>
      </c>
      <c r="S29" s="47">
        <v>121.5</v>
      </c>
      <c r="T29" s="47">
        <v>121.6</v>
      </c>
      <c r="U29" s="17">
        <v>275</v>
      </c>
      <c r="V29" s="17">
        <v>275</v>
      </c>
      <c r="W29" s="35">
        <f t="shared" si="4"/>
        <v>793.1</v>
      </c>
      <c r="X29" s="17">
        <v>1087</v>
      </c>
      <c r="Y29" s="17">
        <v>1130</v>
      </c>
    </row>
    <row r="30" spans="1:25" ht="27" hidden="1" customHeight="1" x14ac:dyDescent="0.25">
      <c r="A30" s="42" t="s">
        <v>105</v>
      </c>
      <c r="B30" s="48" t="s">
        <v>61</v>
      </c>
      <c r="C30" s="26" t="s">
        <v>17</v>
      </c>
      <c r="D30" s="26" t="s">
        <v>22</v>
      </c>
      <c r="E30" s="26" t="s">
        <v>62</v>
      </c>
      <c r="F30" s="26" t="s">
        <v>18</v>
      </c>
      <c r="G30" s="26" t="s">
        <v>17</v>
      </c>
      <c r="H30" s="26" t="s">
        <v>18</v>
      </c>
      <c r="I30" s="26" t="s">
        <v>19</v>
      </c>
      <c r="J30" s="26" t="s">
        <v>17</v>
      </c>
      <c r="K30" s="27">
        <f>K31</f>
        <v>0</v>
      </c>
      <c r="L30" s="27">
        <f t="shared" ref="L30:Y30" si="9">L31</f>
        <v>0</v>
      </c>
      <c r="M30" s="27">
        <f t="shared" si="9"/>
        <v>0</v>
      </c>
      <c r="N30" s="27">
        <f t="shared" si="9"/>
        <v>0</v>
      </c>
      <c r="O30" s="27">
        <f t="shared" si="9"/>
        <v>0</v>
      </c>
      <c r="P30" s="27">
        <f t="shared" si="9"/>
        <v>0</v>
      </c>
      <c r="Q30" s="27">
        <f t="shared" si="9"/>
        <v>0</v>
      </c>
      <c r="R30" s="27">
        <f t="shared" si="9"/>
        <v>0</v>
      </c>
      <c r="S30" s="27">
        <f t="shared" si="9"/>
        <v>0</v>
      </c>
      <c r="T30" s="27">
        <f t="shared" si="9"/>
        <v>0</v>
      </c>
      <c r="U30" s="27">
        <f t="shared" si="9"/>
        <v>0</v>
      </c>
      <c r="V30" s="27">
        <f t="shared" si="9"/>
        <v>0</v>
      </c>
      <c r="W30" s="27">
        <f t="shared" si="9"/>
        <v>0</v>
      </c>
      <c r="X30" s="27">
        <f t="shared" si="9"/>
        <v>0</v>
      </c>
      <c r="Y30" s="27">
        <f t="shared" si="9"/>
        <v>0</v>
      </c>
    </row>
    <row r="31" spans="1:25" ht="47.25" hidden="1" customHeight="1" x14ac:dyDescent="0.25">
      <c r="A31" s="36" t="s">
        <v>71</v>
      </c>
      <c r="B31" s="43" t="s">
        <v>63</v>
      </c>
      <c r="C31" s="31" t="s">
        <v>125</v>
      </c>
      <c r="D31" s="31" t="s">
        <v>22</v>
      </c>
      <c r="E31" s="31" t="s">
        <v>62</v>
      </c>
      <c r="F31" s="31" t="s">
        <v>64</v>
      </c>
      <c r="G31" s="31" t="s">
        <v>32</v>
      </c>
      <c r="H31" s="31" t="s">
        <v>23</v>
      </c>
      <c r="I31" s="31" t="s">
        <v>19</v>
      </c>
      <c r="J31" s="31" t="s">
        <v>28</v>
      </c>
      <c r="K31" s="32">
        <v>0</v>
      </c>
      <c r="L31" s="23"/>
      <c r="M31" s="23"/>
      <c r="N31" s="23"/>
      <c r="O31" s="45"/>
      <c r="P31" s="45"/>
      <c r="Q31" s="46"/>
      <c r="R31" s="37"/>
      <c r="S31" s="17"/>
      <c r="T31" s="17"/>
      <c r="U31" s="17"/>
      <c r="V31" s="17"/>
      <c r="W31" s="35">
        <f t="shared" si="4"/>
        <v>0</v>
      </c>
      <c r="X31" s="17"/>
      <c r="Y31" s="17"/>
    </row>
    <row r="32" spans="1:25" ht="33" customHeight="1" x14ac:dyDescent="0.25">
      <c r="A32" s="42" t="s">
        <v>101</v>
      </c>
      <c r="B32" s="49" t="s">
        <v>66</v>
      </c>
      <c r="C32" s="26" t="s">
        <v>17</v>
      </c>
      <c r="D32" s="26" t="s">
        <v>22</v>
      </c>
      <c r="E32" s="26" t="s">
        <v>67</v>
      </c>
      <c r="F32" s="26" t="s">
        <v>18</v>
      </c>
      <c r="G32" s="26" t="s">
        <v>17</v>
      </c>
      <c r="H32" s="26" t="s">
        <v>18</v>
      </c>
      <c r="I32" s="26" t="s">
        <v>19</v>
      </c>
      <c r="J32" s="26" t="s">
        <v>17</v>
      </c>
      <c r="K32" s="27">
        <f t="shared" ref="K32:Y32" si="10">K33+K35+K36</f>
        <v>0</v>
      </c>
      <c r="L32" s="27">
        <f t="shared" si="10"/>
        <v>258700</v>
      </c>
      <c r="M32" s="27">
        <f t="shared" si="10"/>
        <v>258700</v>
      </c>
      <c r="N32" s="27">
        <f t="shared" si="10"/>
        <v>258800</v>
      </c>
      <c r="O32" s="27">
        <f t="shared" si="10"/>
        <v>86200</v>
      </c>
      <c r="P32" s="27">
        <f t="shared" si="10"/>
        <v>86300</v>
      </c>
      <c r="Q32" s="27">
        <f t="shared" si="10"/>
        <v>86300</v>
      </c>
      <c r="R32" s="27">
        <f t="shared" si="10"/>
        <v>258800</v>
      </c>
      <c r="S32" s="27">
        <f t="shared" si="10"/>
        <v>302</v>
      </c>
      <c r="T32" s="27">
        <f t="shared" si="10"/>
        <v>302</v>
      </c>
      <c r="U32" s="27">
        <f t="shared" si="10"/>
        <v>302</v>
      </c>
      <c r="V32" s="27">
        <f t="shared" si="10"/>
        <v>302</v>
      </c>
      <c r="W32" s="27">
        <f t="shared" si="10"/>
        <v>1208</v>
      </c>
      <c r="X32" s="27">
        <f t="shared" si="10"/>
        <v>0</v>
      </c>
      <c r="Y32" s="27">
        <f t="shared" si="10"/>
        <v>0</v>
      </c>
    </row>
    <row r="33" spans="1:25" ht="1.5" hidden="1" customHeight="1" x14ac:dyDescent="0.2">
      <c r="A33" s="50" t="s">
        <v>68</v>
      </c>
      <c r="B33" s="51" t="s">
        <v>69</v>
      </c>
      <c r="C33" s="52" t="s">
        <v>17</v>
      </c>
      <c r="D33" s="52">
        <v>1</v>
      </c>
      <c r="E33" s="52">
        <v>11</v>
      </c>
      <c r="F33" s="52" t="s">
        <v>49</v>
      </c>
      <c r="G33" s="52" t="s">
        <v>17</v>
      </c>
      <c r="H33" s="52" t="s">
        <v>18</v>
      </c>
      <c r="I33" s="52" t="s">
        <v>19</v>
      </c>
      <c r="J33" s="52" t="s">
        <v>70</v>
      </c>
      <c r="K33" s="53">
        <f>K34</f>
        <v>0</v>
      </c>
      <c r="L33" s="54">
        <f t="shared" ref="L33:V33" si="11">L34</f>
        <v>258700</v>
      </c>
      <c r="M33" s="54">
        <f t="shared" si="11"/>
        <v>258700</v>
      </c>
      <c r="N33" s="54">
        <f t="shared" si="11"/>
        <v>258800</v>
      </c>
      <c r="O33" s="54">
        <f t="shared" si="11"/>
        <v>86200</v>
      </c>
      <c r="P33" s="54">
        <f t="shared" si="11"/>
        <v>86300</v>
      </c>
      <c r="Q33" s="54">
        <f t="shared" si="11"/>
        <v>86300</v>
      </c>
      <c r="R33" s="54">
        <f t="shared" si="11"/>
        <v>258800</v>
      </c>
      <c r="S33" s="54">
        <f t="shared" si="11"/>
        <v>302</v>
      </c>
      <c r="T33" s="54">
        <f t="shared" si="11"/>
        <v>302</v>
      </c>
      <c r="U33" s="54">
        <f t="shared" si="11"/>
        <v>302</v>
      </c>
      <c r="V33" s="54">
        <f t="shared" si="11"/>
        <v>302</v>
      </c>
      <c r="W33" s="35">
        <f t="shared" si="4"/>
        <v>1208</v>
      </c>
      <c r="X33" s="17"/>
      <c r="Y33" s="17"/>
    </row>
    <row r="34" spans="1:25" ht="66.75" customHeight="1" x14ac:dyDescent="0.25">
      <c r="A34" s="36" t="s">
        <v>118</v>
      </c>
      <c r="B34" s="55" t="s">
        <v>114</v>
      </c>
      <c r="C34" s="31" t="s">
        <v>147</v>
      </c>
      <c r="D34" s="31" t="s">
        <v>22</v>
      </c>
      <c r="E34" s="31" t="s">
        <v>67</v>
      </c>
      <c r="F34" s="31" t="s">
        <v>49</v>
      </c>
      <c r="G34" s="56" t="s">
        <v>113</v>
      </c>
      <c r="H34" s="31" t="s">
        <v>55</v>
      </c>
      <c r="I34" s="31" t="s">
        <v>19</v>
      </c>
      <c r="J34" s="31" t="s">
        <v>70</v>
      </c>
      <c r="K34" s="32">
        <v>0</v>
      </c>
      <c r="L34" s="23">
        <v>258700</v>
      </c>
      <c r="M34" s="23">
        <v>258700</v>
      </c>
      <c r="N34" s="23">
        <v>258800</v>
      </c>
      <c r="O34" s="23">
        <v>86200</v>
      </c>
      <c r="P34" s="23">
        <v>86300</v>
      </c>
      <c r="Q34" s="23">
        <v>86300</v>
      </c>
      <c r="R34" s="37">
        <f>Q34+P34+O34</f>
        <v>258800</v>
      </c>
      <c r="S34" s="17">
        <v>302</v>
      </c>
      <c r="T34" s="17">
        <v>302</v>
      </c>
      <c r="U34" s="17">
        <v>302</v>
      </c>
      <c r="V34" s="17">
        <v>302</v>
      </c>
      <c r="W34" s="35">
        <f t="shared" si="4"/>
        <v>1208</v>
      </c>
      <c r="X34" s="17"/>
      <c r="Y34" s="17"/>
    </row>
    <row r="35" spans="1:25" ht="36.75" hidden="1" customHeight="1" x14ac:dyDescent="0.25">
      <c r="A35" s="36" t="s">
        <v>115</v>
      </c>
      <c r="B35" s="55" t="s">
        <v>112</v>
      </c>
      <c r="C35" s="56" t="s">
        <v>94</v>
      </c>
      <c r="D35" s="56" t="s">
        <v>22</v>
      </c>
      <c r="E35" s="56" t="s">
        <v>67</v>
      </c>
      <c r="F35" s="56" t="s">
        <v>49</v>
      </c>
      <c r="G35" s="56" t="s">
        <v>111</v>
      </c>
      <c r="H35" s="56" t="s">
        <v>55</v>
      </c>
      <c r="I35" s="56" t="s">
        <v>19</v>
      </c>
      <c r="J35" s="56" t="s">
        <v>70</v>
      </c>
      <c r="K35" s="32">
        <v>0</v>
      </c>
      <c r="L35" s="23"/>
      <c r="M35" s="23"/>
      <c r="N35" s="23"/>
      <c r="O35" s="23"/>
      <c r="P35" s="23"/>
      <c r="Q35" s="23"/>
      <c r="R35" s="37"/>
      <c r="S35" s="17"/>
      <c r="T35" s="17"/>
      <c r="U35" s="17"/>
      <c r="V35" s="17"/>
      <c r="W35" s="35"/>
      <c r="X35" s="17"/>
      <c r="Y35" s="17"/>
    </row>
    <row r="36" spans="1:25" ht="28.5" hidden="1" customHeight="1" x14ac:dyDescent="0.25">
      <c r="A36" s="36" t="s">
        <v>150</v>
      </c>
      <c r="B36" s="55" t="s">
        <v>72</v>
      </c>
      <c r="C36" s="56" t="s">
        <v>147</v>
      </c>
      <c r="D36" s="56" t="s">
        <v>22</v>
      </c>
      <c r="E36" s="56" t="s">
        <v>67</v>
      </c>
      <c r="F36" s="56" t="s">
        <v>73</v>
      </c>
      <c r="G36" s="56" t="s">
        <v>74</v>
      </c>
      <c r="H36" s="56" t="s">
        <v>55</v>
      </c>
      <c r="I36" s="56" t="s">
        <v>19</v>
      </c>
      <c r="J36" s="56" t="s">
        <v>70</v>
      </c>
      <c r="K36" s="32">
        <v>0</v>
      </c>
      <c r="L36" s="23"/>
      <c r="M36" s="23"/>
      <c r="N36" s="23"/>
      <c r="O36" s="23"/>
      <c r="P36" s="23"/>
      <c r="Q36" s="23"/>
      <c r="R36" s="37"/>
      <c r="S36" s="17"/>
      <c r="T36" s="17"/>
      <c r="U36" s="17"/>
      <c r="V36" s="17"/>
      <c r="W36" s="35"/>
      <c r="X36" s="17"/>
      <c r="Y36" s="17"/>
    </row>
    <row r="37" spans="1:25" ht="28.5" hidden="1" customHeight="1" x14ac:dyDescent="0.25">
      <c r="A37" s="42" t="s">
        <v>119</v>
      </c>
      <c r="B37" s="48" t="s">
        <v>121</v>
      </c>
      <c r="C37" s="57" t="s">
        <v>17</v>
      </c>
      <c r="D37" s="57" t="s">
        <v>22</v>
      </c>
      <c r="E37" s="57" t="s">
        <v>116</v>
      </c>
      <c r="F37" s="57" t="s">
        <v>27</v>
      </c>
      <c r="G37" s="57" t="s">
        <v>17</v>
      </c>
      <c r="H37" s="57" t="s">
        <v>55</v>
      </c>
      <c r="I37" s="57" t="s">
        <v>19</v>
      </c>
      <c r="J37" s="57" t="s">
        <v>117</v>
      </c>
      <c r="K37" s="27">
        <f>K38</f>
        <v>0</v>
      </c>
      <c r="L37" s="27">
        <f t="shared" ref="L37:Y37" si="12">L38</f>
        <v>0</v>
      </c>
      <c r="M37" s="27">
        <f t="shared" si="12"/>
        <v>0</v>
      </c>
      <c r="N37" s="27">
        <f t="shared" si="12"/>
        <v>0</v>
      </c>
      <c r="O37" s="27">
        <f t="shared" si="12"/>
        <v>0</v>
      </c>
      <c r="P37" s="27">
        <f t="shared" si="12"/>
        <v>0</v>
      </c>
      <c r="Q37" s="27">
        <f t="shared" si="12"/>
        <v>0</v>
      </c>
      <c r="R37" s="27">
        <f t="shared" si="12"/>
        <v>0</v>
      </c>
      <c r="S37" s="27">
        <f t="shared" si="12"/>
        <v>0</v>
      </c>
      <c r="T37" s="27">
        <f t="shared" si="12"/>
        <v>0</v>
      </c>
      <c r="U37" s="27">
        <f t="shared" si="12"/>
        <v>0</v>
      </c>
      <c r="V37" s="27">
        <f t="shared" si="12"/>
        <v>0</v>
      </c>
      <c r="W37" s="27">
        <f t="shared" si="12"/>
        <v>0</v>
      </c>
      <c r="X37" s="27">
        <f t="shared" si="12"/>
        <v>0</v>
      </c>
      <c r="Y37" s="27">
        <f t="shared" si="12"/>
        <v>0</v>
      </c>
    </row>
    <row r="38" spans="1:25" ht="28.5" hidden="1" customHeight="1" x14ac:dyDescent="0.25">
      <c r="A38" s="36" t="s">
        <v>120</v>
      </c>
      <c r="B38" s="55" t="s">
        <v>122</v>
      </c>
      <c r="C38" s="56" t="s">
        <v>147</v>
      </c>
      <c r="D38" s="56" t="s">
        <v>22</v>
      </c>
      <c r="E38" s="56" t="s">
        <v>116</v>
      </c>
      <c r="F38" s="56" t="s">
        <v>27</v>
      </c>
      <c r="G38" s="56" t="s">
        <v>123</v>
      </c>
      <c r="H38" s="56" t="s">
        <v>55</v>
      </c>
      <c r="I38" s="56" t="s">
        <v>19</v>
      </c>
      <c r="J38" s="56" t="s">
        <v>117</v>
      </c>
      <c r="K38" s="32">
        <v>0</v>
      </c>
      <c r="L38" s="23"/>
      <c r="M38" s="23"/>
      <c r="N38" s="23"/>
      <c r="O38" s="23"/>
      <c r="P38" s="23"/>
      <c r="Q38" s="23"/>
      <c r="R38" s="37"/>
      <c r="S38" s="17"/>
      <c r="T38" s="17"/>
      <c r="U38" s="17"/>
      <c r="V38" s="17"/>
      <c r="W38" s="35"/>
      <c r="X38" s="17"/>
      <c r="Y38" s="17"/>
    </row>
    <row r="39" spans="1:25" ht="19.5" hidden="1" customHeight="1" x14ac:dyDescent="0.25">
      <c r="A39" s="42" t="s">
        <v>101</v>
      </c>
      <c r="B39" s="28" t="s">
        <v>75</v>
      </c>
      <c r="C39" s="26" t="s">
        <v>17</v>
      </c>
      <c r="D39" s="26" t="s">
        <v>22</v>
      </c>
      <c r="E39" s="26" t="s">
        <v>76</v>
      </c>
      <c r="F39" s="26" t="s">
        <v>18</v>
      </c>
      <c r="G39" s="26" t="s">
        <v>18</v>
      </c>
      <c r="H39" s="26" t="s">
        <v>18</v>
      </c>
      <c r="I39" s="26" t="s">
        <v>19</v>
      </c>
      <c r="J39" s="26" t="s">
        <v>77</v>
      </c>
      <c r="K39" s="27">
        <f>K40</f>
        <v>0</v>
      </c>
      <c r="L39" s="27">
        <f t="shared" ref="L39:Y39" si="13">L40</f>
        <v>0</v>
      </c>
      <c r="M39" s="27">
        <f t="shared" si="13"/>
        <v>0</v>
      </c>
      <c r="N39" s="27">
        <f t="shared" si="13"/>
        <v>0</v>
      </c>
      <c r="O39" s="27">
        <f t="shared" si="13"/>
        <v>0</v>
      </c>
      <c r="P39" s="27">
        <f t="shared" si="13"/>
        <v>0</v>
      </c>
      <c r="Q39" s="27">
        <f t="shared" si="13"/>
        <v>0</v>
      </c>
      <c r="R39" s="27">
        <f t="shared" si="13"/>
        <v>0</v>
      </c>
      <c r="S39" s="27">
        <f t="shared" si="13"/>
        <v>0</v>
      </c>
      <c r="T39" s="27">
        <f t="shared" si="13"/>
        <v>0</v>
      </c>
      <c r="U39" s="27">
        <f t="shared" si="13"/>
        <v>0</v>
      </c>
      <c r="V39" s="27">
        <f t="shared" si="13"/>
        <v>0</v>
      </c>
      <c r="W39" s="27">
        <f t="shared" si="13"/>
        <v>0</v>
      </c>
      <c r="X39" s="27">
        <f t="shared" si="13"/>
        <v>10</v>
      </c>
      <c r="Y39" s="27">
        <f t="shared" si="13"/>
        <v>10</v>
      </c>
    </row>
    <row r="40" spans="1:25" ht="45" hidden="1" customHeight="1" x14ac:dyDescent="0.25">
      <c r="A40" s="36" t="s">
        <v>118</v>
      </c>
      <c r="B40" s="58" t="s">
        <v>78</v>
      </c>
      <c r="C40" s="77" t="s">
        <v>162</v>
      </c>
      <c r="D40" s="77" t="s">
        <v>22</v>
      </c>
      <c r="E40" s="77" t="s">
        <v>76</v>
      </c>
      <c r="F40" s="77" t="s">
        <v>27</v>
      </c>
      <c r="G40" s="77" t="s">
        <v>32</v>
      </c>
      <c r="H40" s="77" t="s">
        <v>27</v>
      </c>
      <c r="I40" s="77" t="s">
        <v>19</v>
      </c>
      <c r="J40" s="77" t="s">
        <v>77</v>
      </c>
      <c r="K40" s="32">
        <v>0</v>
      </c>
      <c r="L40" s="23"/>
      <c r="M40" s="23"/>
      <c r="N40" s="23"/>
      <c r="O40" s="23"/>
      <c r="P40" s="23"/>
      <c r="Q40" s="23"/>
      <c r="R40" s="37"/>
      <c r="S40" s="17"/>
      <c r="T40" s="17"/>
      <c r="U40" s="17"/>
      <c r="V40" s="17"/>
      <c r="W40" s="35"/>
      <c r="X40" s="17">
        <v>10</v>
      </c>
      <c r="Y40" s="17">
        <v>10</v>
      </c>
    </row>
    <row r="41" spans="1:25" ht="12.75" hidden="1" customHeight="1" x14ac:dyDescent="0.25">
      <c r="A41" s="36" t="s">
        <v>101</v>
      </c>
      <c r="B41" s="59" t="s">
        <v>79</v>
      </c>
      <c r="C41" s="26" t="s">
        <v>17</v>
      </c>
      <c r="D41" s="26" t="s">
        <v>22</v>
      </c>
      <c r="E41" s="26" t="s">
        <v>80</v>
      </c>
      <c r="F41" s="26" t="s">
        <v>18</v>
      </c>
      <c r="G41" s="26" t="s">
        <v>17</v>
      </c>
      <c r="H41" s="26" t="s">
        <v>55</v>
      </c>
      <c r="I41" s="26" t="s">
        <v>19</v>
      </c>
      <c r="J41" s="26" t="s">
        <v>17</v>
      </c>
      <c r="K41" s="27">
        <f>K42</f>
        <v>0</v>
      </c>
      <c r="L41" s="27">
        <f t="shared" ref="L41:Y41" si="14">L42</f>
        <v>0</v>
      </c>
      <c r="M41" s="27">
        <f t="shared" si="14"/>
        <v>0</v>
      </c>
      <c r="N41" s="27">
        <f t="shared" si="14"/>
        <v>0</v>
      </c>
      <c r="O41" s="27">
        <f t="shared" si="14"/>
        <v>0</v>
      </c>
      <c r="P41" s="27">
        <f t="shared" si="14"/>
        <v>0</v>
      </c>
      <c r="Q41" s="27">
        <f t="shared" si="14"/>
        <v>0</v>
      </c>
      <c r="R41" s="27">
        <f t="shared" si="14"/>
        <v>0</v>
      </c>
      <c r="S41" s="27">
        <f t="shared" si="14"/>
        <v>35</v>
      </c>
      <c r="T41" s="27">
        <f t="shared" si="14"/>
        <v>35</v>
      </c>
      <c r="U41" s="27">
        <f t="shared" si="14"/>
        <v>35</v>
      </c>
      <c r="V41" s="27">
        <f t="shared" si="14"/>
        <v>35</v>
      </c>
      <c r="W41" s="27">
        <f t="shared" si="14"/>
        <v>140</v>
      </c>
      <c r="X41" s="27">
        <f t="shared" si="14"/>
        <v>0</v>
      </c>
      <c r="Y41" s="27">
        <f t="shared" si="14"/>
        <v>0</v>
      </c>
    </row>
    <row r="42" spans="1:25" ht="53.25" hidden="1" customHeight="1" x14ac:dyDescent="0.25">
      <c r="A42" s="36" t="s">
        <v>81</v>
      </c>
      <c r="B42" s="60" t="s">
        <v>128</v>
      </c>
      <c r="C42" s="31" t="s">
        <v>125</v>
      </c>
      <c r="D42" s="31" t="s">
        <v>22</v>
      </c>
      <c r="E42" s="31" t="s">
        <v>80</v>
      </c>
      <c r="F42" s="31" t="s">
        <v>27</v>
      </c>
      <c r="G42" s="31" t="s">
        <v>126</v>
      </c>
      <c r="H42" s="31" t="s">
        <v>55</v>
      </c>
      <c r="I42" s="31" t="s">
        <v>19</v>
      </c>
      <c r="J42" s="31" t="s">
        <v>127</v>
      </c>
      <c r="K42" s="32">
        <v>0</v>
      </c>
      <c r="L42" s="23"/>
      <c r="M42" s="23"/>
      <c r="N42" s="23"/>
      <c r="O42" s="23"/>
      <c r="P42" s="23"/>
      <c r="Q42" s="23"/>
      <c r="R42" s="37"/>
      <c r="S42" s="17">
        <v>35</v>
      </c>
      <c r="T42" s="17">
        <v>35</v>
      </c>
      <c r="U42" s="17">
        <v>35</v>
      </c>
      <c r="V42" s="17">
        <v>35</v>
      </c>
      <c r="W42" s="35">
        <f t="shared" si="4"/>
        <v>140</v>
      </c>
      <c r="X42" s="17">
        <v>0</v>
      </c>
      <c r="Y42" s="17">
        <v>0</v>
      </c>
    </row>
    <row r="43" spans="1:25" ht="18.75" hidden="1" customHeight="1" x14ac:dyDescent="0.25">
      <c r="A43" s="36"/>
      <c r="B43" s="61"/>
      <c r="C43" s="31"/>
      <c r="D43" s="31"/>
      <c r="E43" s="31"/>
      <c r="F43" s="31"/>
      <c r="G43" s="31"/>
      <c r="H43" s="31"/>
      <c r="I43" s="31"/>
      <c r="J43" s="31"/>
      <c r="K43" s="32"/>
      <c r="L43" s="23"/>
      <c r="M43" s="23"/>
      <c r="N43" s="23"/>
      <c r="O43" s="23"/>
      <c r="P43" s="23"/>
      <c r="Q43" s="23"/>
      <c r="R43" s="37"/>
      <c r="S43" s="62"/>
      <c r="T43" s="62"/>
      <c r="U43" s="62"/>
      <c r="V43" s="62"/>
      <c r="W43" s="62"/>
      <c r="X43" s="17"/>
      <c r="Y43" s="17"/>
    </row>
    <row r="44" spans="1:25" ht="33" customHeight="1" x14ac:dyDescent="0.25">
      <c r="A44" s="42" t="s">
        <v>119</v>
      </c>
      <c r="B44" s="59" t="s">
        <v>121</v>
      </c>
      <c r="C44" s="26" t="s">
        <v>17</v>
      </c>
      <c r="D44" s="26" t="s">
        <v>22</v>
      </c>
      <c r="E44" s="26" t="s">
        <v>116</v>
      </c>
      <c r="F44" s="26" t="s">
        <v>27</v>
      </c>
      <c r="G44" s="26" t="s">
        <v>17</v>
      </c>
      <c r="H44" s="26" t="s">
        <v>55</v>
      </c>
      <c r="I44" s="26" t="s">
        <v>19</v>
      </c>
      <c r="J44" s="26" t="s">
        <v>117</v>
      </c>
      <c r="K44" s="27">
        <f>K45</f>
        <v>15</v>
      </c>
      <c r="L44" s="23"/>
      <c r="M44" s="23"/>
      <c r="N44" s="23"/>
      <c r="O44" s="23"/>
      <c r="P44" s="23"/>
      <c r="Q44" s="23"/>
      <c r="R44" s="37"/>
      <c r="S44" s="62"/>
      <c r="T44" s="62"/>
      <c r="U44" s="62"/>
      <c r="V44" s="62"/>
      <c r="W44" s="62"/>
      <c r="X44" s="17"/>
      <c r="Y44" s="17"/>
    </row>
    <row r="45" spans="1:25" ht="30" customHeight="1" x14ac:dyDescent="0.25">
      <c r="A45" s="36" t="s">
        <v>120</v>
      </c>
      <c r="B45" s="61" t="s">
        <v>122</v>
      </c>
      <c r="C45" s="31" t="s">
        <v>147</v>
      </c>
      <c r="D45" s="31" t="s">
        <v>22</v>
      </c>
      <c r="E45" s="31" t="s">
        <v>116</v>
      </c>
      <c r="F45" s="31" t="s">
        <v>27</v>
      </c>
      <c r="G45" s="31" t="s">
        <v>123</v>
      </c>
      <c r="H45" s="31" t="s">
        <v>55</v>
      </c>
      <c r="I45" s="31" t="s">
        <v>19</v>
      </c>
      <c r="J45" s="31" t="s">
        <v>117</v>
      </c>
      <c r="K45" s="32">
        <v>15</v>
      </c>
      <c r="L45" s="23"/>
      <c r="M45" s="23"/>
      <c r="N45" s="23"/>
      <c r="O45" s="23"/>
      <c r="P45" s="23"/>
      <c r="Q45" s="23"/>
      <c r="R45" s="37"/>
      <c r="S45" s="62"/>
      <c r="T45" s="62"/>
      <c r="U45" s="62"/>
      <c r="V45" s="62"/>
      <c r="W45" s="62"/>
      <c r="X45" s="17"/>
      <c r="Y45" s="17"/>
    </row>
    <row r="46" spans="1:25" ht="15" x14ac:dyDescent="0.25">
      <c r="A46" s="42" t="s">
        <v>82</v>
      </c>
      <c r="B46" s="63" t="s">
        <v>83</v>
      </c>
      <c r="C46" s="26" t="s">
        <v>17</v>
      </c>
      <c r="D46" s="26" t="s">
        <v>84</v>
      </c>
      <c r="E46" s="26" t="s">
        <v>18</v>
      </c>
      <c r="F46" s="26" t="s">
        <v>18</v>
      </c>
      <c r="G46" s="26" t="s">
        <v>17</v>
      </c>
      <c r="H46" s="26" t="s">
        <v>18</v>
      </c>
      <c r="I46" s="26" t="s">
        <v>19</v>
      </c>
      <c r="J46" s="26" t="s">
        <v>17</v>
      </c>
      <c r="K46" s="27">
        <f>K47+K74</f>
        <v>2020.6</v>
      </c>
      <c r="L46" s="27" t="e">
        <f t="shared" ref="L46:Y46" si="15">L47+L63+L74</f>
        <v>#REF!</v>
      </c>
      <c r="M46" s="27" t="e">
        <f t="shared" si="15"/>
        <v>#REF!</v>
      </c>
      <c r="N46" s="27" t="e">
        <f t="shared" si="15"/>
        <v>#REF!</v>
      </c>
      <c r="O46" s="27" t="e">
        <f t="shared" si="15"/>
        <v>#REF!</v>
      </c>
      <c r="P46" s="27" t="e">
        <f t="shared" si="15"/>
        <v>#REF!</v>
      </c>
      <c r="Q46" s="27" t="e">
        <f t="shared" si="15"/>
        <v>#REF!</v>
      </c>
      <c r="R46" s="27" t="e">
        <f t="shared" si="15"/>
        <v>#REF!</v>
      </c>
      <c r="S46" s="27" t="e">
        <f t="shared" si="15"/>
        <v>#REF!</v>
      </c>
      <c r="T46" s="27" t="e">
        <f t="shared" si="15"/>
        <v>#REF!</v>
      </c>
      <c r="U46" s="27" t="e">
        <f t="shared" si="15"/>
        <v>#REF!</v>
      </c>
      <c r="V46" s="27" t="e">
        <f t="shared" si="15"/>
        <v>#REF!</v>
      </c>
      <c r="W46" s="27" t="e">
        <f t="shared" si="15"/>
        <v>#REF!</v>
      </c>
      <c r="X46" s="27" t="e">
        <f t="shared" si="15"/>
        <v>#REF!</v>
      </c>
      <c r="Y46" s="27" t="e">
        <f t="shared" si="15"/>
        <v>#REF!</v>
      </c>
    </row>
    <row r="47" spans="1:25" ht="42" customHeight="1" x14ac:dyDescent="0.25">
      <c r="A47" s="64"/>
      <c r="B47" s="48" t="s">
        <v>85</v>
      </c>
      <c r="C47" s="26" t="s">
        <v>17</v>
      </c>
      <c r="D47" s="26" t="s">
        <v>84</v>
      </c>
      <c r="E47" s="26" t="s">
        <v>27</v>
      </c>
      <c r="F47" s="26" t="s">
        <v>18</v>
      </c>
      <c r="G47" s="26" t="s">
        <v>17</v>
      </c>
      <c r="H47" s="26" t="s">
        <v>18</v>
      </c>
      <c r="I47" s="26" t="s">
        <v>19</v>
      </c>
      <c r="J47" s="26" t="s">
        <v>17</v>
      </c>
      <c r="K47" s="27">
        <f>K48+K50+K53+K65</f>
        <v>2020.6</v>
      </c>
      <c r="L47" s="27" t="e">
        <f>L48+L50+#REF!+#REF!</f>
        <v>#REF!</v>
      </c>
      <c r="M47" s="27" t="e">
        <f>M48+M50+#REF!+#REF!</f>
        <v>#REF!</v>
      </c>
      <c r="N47" s="27" t="e">
        <f>N48+N50+#REF!+#REF!</f>
        <v>#REF!</v>
      </c>
      <c r="O47" s="27" t="e">
        <f>O48+O50+#REF!+#REF!</f>
        <v>#REF!</v>
      </c>
      <c r="P47" s="27" t="e">
        <f>P48+P50+#REF!+#REF!</f>
        <v>#REF!</v>
      </c>
      <c r="Q47" s="27" t="e">
        <f>Q48+Q50+#REF!+#REF!</f>
        <v>#REF!</v>
      </c>
      <c r="R47" s="27" t="e">
        <f>R48+R50+#REF!+#REF!</f>
        <v>#REF!</v>
      </c>
      <c r="S47" s="27" t="e">
        <f>S48+S50+#REF!+#REF!</f>
        <v>#REF!</v>
      </c>
      <c r="T47" s="27" t="e">
        <f>T48+T50+#REF!+#REF!</f>
        <v>#REF!</v>
      </c>
      <c r="U47" s="27" t="e">
        <f>U48+U50+#REF!+#REF!</f>
        <v>#REF!</v>
      </c>
      <c r="V47" s="27" t="e">
        <f>V48+V50+#REF!+#REF!</f>
        <v>#REF!</v>
      </c>
      <c r="W47" s="27" t="e">
        <f>W48+W50+#REF!+#REF!</f>
        <v>#REF!</v>
      </c>
      <c r="X47" s="27" t="e">
        <f>X48+X50+#REF!+#REF!</f>
        <v>#REF!</v>
      </c>
      <c r="Y47" s="27" t="e">
        <f>Y48+Y50+#REF!+#REF!</f>
        <v>#REF!</v>
      </c>
    </row>
    <row r="48" spans="1:25" ht="15" x14ac:dyDescent="0.25">
      <c r="A48" s="42" t="s">
        <v>20</v>
      </c>
      <c r="B48" s="28" t="s">
        <v>86</v>
      </c>
      <c r="C48" s="26" t="s">
        <v>17</v>
      </c>
      <c r="D48" s="26" t="s">
        <v>84</v>
      </c>
      <c r="E48" s="26" t="s">
        <v>27</v>
      </c>
      <c r="F48" s="26" t="s">
        <v>133</v>
      </c>
      <c r="G48" s="26" t="s">
        <v>17</v>
      </c>
      <c r="H48" s="26" t="s">
        <v>18</v>
      </c>
      <c r="I48" s="26" t="s">
        <v>19</v>
      </c>
      <c r="J48" s="26" t="s">
        <v>157</v>
      </c>
      <c r="K48" s="27">
        <f>K49</f>
        <v>1754</v>
      </c>
      <c r="L48" s="27">
        <f t="shared" ref="L48:Y48" si="16">L49</f>
        <v>77000</v>
      </c>
      <c r="M48" s="27">
        <f t="shared" si="16"/>
        <v>216000</v>
      </c>
      <c r="N48" s="27">
        <f t="shared" si="16"/>
        <v>0</v>
      </c>
      <c r="O48" s="27">
        <f t="shared" si="16"/>
        <v>0</v>
      </c>
      <c r="P48" s="27">
        <f t="shared" si="16"/>
        <v>0</v>
      </c>
      <c r="Q48" s="27">
        <f t="shared" si="16"/>
        <v>0</v>
      </c>
      <c r="R48" s="27">
        <f t="shared" si="16"/>
        <v>0</v>
      </c>
      <c r="S48" s="27">
        <f t="shared" si="16"/>
        <v>0</v>
      </c>
      <c r="T48" s="27">
        <f t="shared" si="16"/>
        <v>0</v>
      </c>
      <c r="U48" s="27">
        <f t="shared" si="16"/>
        <v>0</v>
      </c>
      <c r="V48" s="27">
        <f t="shared" si="16"/>
        <v>0</v>
      </c>
      <c r="W48" s="27">
        <f t="shared" si="16"/>
        <v>0</v>
      </c>
      <c r="X48" s="27">
        <f t="shared" si="16"/>
        <v>1161</v>
      </c>
      <c r="Y48" s="27">
        <f t="shared" si="16"/>
        <v>1098</v>
      </c>
    </row>
    <row r="49" spans="1:25" ht="36" customHeight="1" x14ac:dyDescent="0.25">
      <c r="A49" s="36" t="s">
        <v>88</v>
      </c>
      <c r="B49" s="43" t="s">
        <v>89</v>
      </c>
      <c r="C49" s="56" t="s">
        <v>147</v>
      </c>
      <c r="D49" s="31" t="s">
        <v>84</v>
      </c>
      <c r="E49" s="31" t="s">
        <v>27</v>
      </c>
      <c r="F49" s="31" t="s">
        <v>133</v>
      </c>
      <c r="G49" s="31" t="s">
        <v>90</v>
      </c>
      <c r="H49" s="31" t="s">
        <v>55</v>
      </c>
      <c r="I49" s="31" t="s">
        <v>19</v>
      </c>
      <c r="J49" s="31" t="s">
        <v>157</v>
      </c>
      <c r="K49" s="32">
        <v>1754</v>
      </c>
      <c r="L49" s="23">
        <v>77000</v>
      </c>
      <c r="M49" s="23">
        <v>216000</v>
      </c>
      <c r="N49" s="23">
        <v>0</v>
      </c>
      <c r="O49" s="23">
        <v>0</v>
      </c>
      <c r="P49" s="23">
        <v>0</v>
      </c>
      <c r="Q49" s="23">
        <v>0</v>
      </c>
      <c r="R49" s="37">
        <f>Q49+P49+O49</f>
        <v>0</v>
      </c>
      <c r="S49" s="23"/>
      <c r="T49" s="23"/>
      <c r="U49" s="23"/>
      <c r="V49" s="23"/>
      <c r="W49" s="23">
        <f t="shared" si="4"/>
        <v>0</v>
      </c>
      <c r="X49" s="17">
        <v>1161</v>
      </c>
      <c r="Y49" s="17">
        <v>1098</v>
      </c>
    </row>
    <row r="50" spans="1:25" ht="15" x14ac:dyDescent="0.25">
      <c r="A50" s="42" t="s">
        <v>47</v>
      </c>
      <c r="B50" s="28" t="s">
        <v>91</v>
      </c>
      <c r="C50" s="26" t="s">
        <v>17</v>
      </c>
      <c r="D50" s="26" t="s">
        <v>84</v>
      </c>
      <c r="E50" s="26" t="s">
        <v>27</v>
      </c>
      <c r="F50" s="26" t="s">
        <v>134</v>
      </c>
      <c r="G50" s="26" t="s">
        <v>17</v>
      </c>
      <c r="H50" s="26" t="s">
        <v>18</v>
      </c>
      <c r="I50" s="26" t="s">
        <v>19</v>
      </c>
      <c r="J50" s="26" t="s">
        <v>157</v>
      </c>
      <c r="K50" s="27">
        <f>K51+K52</f>
        <v>186.6</v>
      </c>
      <c r="L50" s="27">
        <f t="shared" ref="L50:Y50" si="17">L51+L52</f>
        <v>0</v>
      </c>
      <c r="M50" s="27">
        <f t="shared" si="17"/>
        <v>0</v>
      </c>
      <c r="N50" s="27">
        <f t="shared" si="17"/>
        <v>0</v>
      </c>
      <c r="O50" s="27">
        <f t="shared" si="17"/>
        <v>0</v>
      </c>
      <c r="P50" s="27">
        <f t="shared" si="17"/>
        <v>0</v>
      </c>
      <c r="Q50" s="27">
        <f t="shared" si="17"/>
        <v>0</v>
      </c>
      <c r="R50" s="27">
        <f t="shared" si="17"/>
        <v>0</v>
      </c>
      <c r="S50" s="27">
        <f t="shared" si="17"/>
        <v>0</v>
      </c>
      <c r="T50" s="27">
        <f t="shared" si="17"/>
        <v>0</v>
      </c>
      <c r="U50" s="27">
        <f t="shared" si="17"/>
        <v>0</v>
      </c>
      <c r="V50" s="27">
        <f t="shared" si="17"/>
        <v>0</v>
      </c>
      <c r="W50" s="27">
        <f t="shared" si="17"/>
        <v>0</v>
      </c>
      <c r="X50" s="27">
        <f t="shared" si="17"/>
        <v>77</v>
      </c>
      <c r="Y50" s="27">
        <f t="shared" si="17"/>
        <v>77</v>
      </c>
    </row>
    <row r="51" spans="1:25" ht="15" x14ac:dyDescent="0.25">
      <c r="A51" s="36" t="s">
        <v>53</v>
      </c>
      <c r="B51" s="43" t="s">
        <v>92</v>
      </c>
      <c r="C51" s="31" t="s">
        <v>147</v>
      </c>
      <c r="D51" s="31" t="s">
        <v>84</v>
      </c>
      <c r="E51" s="31" t="s">
        <v>27</v>
      </c>
      <c r="F51" s="31" t="s">
        <v>135</v>
      </c>
      <c r="G51" s="31" t="s">
        <v>136</v>
      </c>
      <c r="H51" s="31" t="s">
        <v>55</v>
      </c>
      <c r="I51" s="31" t="s">
        <v>19</v>
      </c>
      <c r="J51" s="31" t="s">
        <v>157</v>
      </c>
      <c r="K51" s="32">
        <v>184.6</v>
      </c>
      <c r="L51" s="37">
        <v>0</v>
      </c>
      <c r="M51" s="37">
        <v>0</v>
      </c>
      <c r="N51" s="37">
        <v>0</v>
      </c>
      <c r="O51" s="37">
        <v>0</v>
      </c>
      <c r="P51" s="37">
        <v>0</v>
      </c>
      <c r="Q51" s="37">
        <v>0</v>
      </c>
      <c r="R51" s="37">
        <f>Q51+P51+O51</f>
        <v>0</v>
      </c>
      <c r="S51" s="23"/>
      <c r="T51" s="23"/>
      <c r="U51" s="23"/>
      <c r="V51" s="23"/>
      <c r="W51" s="23">
        <f t="shared" si="4"/>
        <v>0</v>
      </c>
      <c r="X51" s="17">
        <v>75</v>
      </c>
      <c r="Y51" s="17">
        <v>75</v>
      </c>
    </row>
    <row r="52" spans="1:25" ht="30" customHeight="1" x14ac:dyDescent="0.25">
      <c r="A52" s="36" t="s">
        <v>56</v>
      </c>
      <c r="B52" s="43" t="s">
        <v>93</v>
      </c>
      <c r="C52" s="31" t="s">
        <v>147</v>
      </c>
      <c r="D52" s="31" t="s">
        <v>84</v>
      </c>
      <c r="E52" s="31" t="s">
        <v>27</v>
      </c>
      <c r="F52" s="31" t="s">
        <v>38</v>
      </c>
      <c r="G52" s="31" t="s">
        <v>94</v>
      </c>
      <c r="H52" s="31" t="s">
        <v>55</v>
      </c>
      <c r="I52" s="31" t="s">
        <v>19</v>
      </c>
      <c r="J52" s="31" t="s">
        <v>157</v>
      </c>
      <c r="K52" s="32">
        <v>2</v>
      </c>
      <c r="L52" s="37"/>
      <c r="M52" s="37"/>
      <c r="N52" s="37"/>
      <c r="O52" s="37"/>
      <c r="P52" s="37"/>
      <c r="Q52" s="37"/>
      <c r="R52" s="37"/>
      <c r="S52" s="23"/>
      <c r="T52" s="23"/>
      <c r="U52" s="23"/>
      <c r="V52" s="23"/>
      <c r="W52" s="23"/>
      <c r="X52" s="17">
        <v>2</v>
      </c>
      <c r="Y52" s="17">
        <v>2</v>
      </c>
    </row>
    <row r="53" spans="1:25" ht="21" customHeight="1" x14ac:dyDescent="0.25">
      <c r="A53" s="42" t="s">
        <v>60</v>
      </c>
      <c r="B53" s="48" t="s">
        <v>95</v>
      </c>
      <c r="C53" s="65" t="s">
        <v>17</v>
      </c>
      <c r="D53" s="65" t="s">
        <v>84</v>
      </c>
      <c r="E53" s="65" t="s">
        <v>27</v>
      </c>
      <c r="F53" s="65" t="s">
        <v>27</v>
      </c>
      <c r="G53" s="65" t="s">
        <v>17</v>
      </c>
      <c r="H53" s="65" t="s">
        <v>18</v>
      </c>
      <c r="I53" s="65" t="s">
        <v>19</v>
      </c>
      <c r="J53" s="65" t="s">
        <v>17</v>
      </c>
      <c r="K53" s="27">
        <f>K56+K57+K58+K60+K61+K54+K55+K64</f>
        <v>80</v>
      </c>
      <c r="L53" s="15">
        <f>L56+L57+L58</f>
        <v>37800</v>
      </c>
      <c r="M53" s="15">
        <f>M56+M57+M58</f>
        <v>37700</v>
      </c>
      <c r="N53" s="15">
        <f>N56+N57+N58+N59</f>
        <v>37700</v>
      </c>
      <c r="O53" s="15">
        <f>O56+O57+O58+O59</f>
        <v>12530</v>
      </c>
      <c r="P53" s="15">
        <f>P56+P57+P58+P59</f>
        <v>12530</v>
      </c>
      <c r="Q53" s="15">
        <f>Q56+Q57+Q58+Q59</f>
        <v>12640</v>
      </c>
      <c r="R53" s="37">
        <f>Q53+P53+O53</f>
        <v>37700</v>
      </c>
      <c r="S53" s="23"/>
      <c r="T53" s="23"/>
      <c r="U53" s="23"/>
      <c r="V53" s="23"/>
      <c r="W53" s="23">
        <f t="shared" si="4"/>
        <v>0</v>
      </c>
      <c r="X53" s="17"/>
      <c r="Y53" s="17"/>
    </row>
    <row r="54" spans="1:25" ht="44.25" hidden="1" customHeight="1" x14ac:dyDescent="0.25">
      <c r="A54" s="42" t="s">
        <v>124</v>
      </c>
      <c r="B54" s="43" t="s">
        <v>148</v>
      </c>
      <c r="C54" s="1" t="s">
        <v>147</v>
      </c>
      <c r="D54" s="1" t="s">
        <v>84</v>
      </c>
      <c r="E54" s="1" t="s">
        <v>27</v>
      </c>
      <c r="F54" s="1" t="s">
        <v>149</v>
      </c>
      <c r="G54" s="1" t="s">
        <v>96</v>
      </c>
      <c r="H54" s="1" t="s">
        <v>55</v>
      </c>
      <c r="I54" s="1" t="s">
        <v>19</v>
      </c>
      <c r="J54" s="1" t="s">
        <v>87</v>
      </c>
      <c r="K54" s="32"/>
      <c r="L54" s="15"/>
      <c r="M54" s="15"/>
      <c r="N54" s="15"/>
      <c r="O54" s="15"/>
      <c r="P54" s="15"/>
      <c r="Q54" s="15"/>
      <c r="R54" s="37"/>
      <c r="S54" s="23"/>
      <c r="T54" s="23"/>
      <c r="U54" s="23"/>
      <c r="V54" s="23"/>
      <c r="W54" s="23"/>
      <c r="X54" s="17"/>
      <c r="Y54" s="17"/>
    </row>
    <row r="55" spans="1:25" ht="63" customHeight="1" x14ac:dyDescent="0.25">
      <c r="A55" s="36"/>
      <c r="B55" s="43" t="s">
        <v>151</v>
      </c>
      <c r="C55" s="2" t="s">
        <v>147</v>
      </c>
      <c r="D55" s="2" t="s">
        <v>84</v>
      </c>
      <c r="E55" s="2" t="s">
        <v>27</v>
      </c>
      <c r="F55" s="2" t="s">
        <v>149</v>
      </c>
      <c r="G55" s="2" t="s">
        <v>96</v>
      </c>
      <c r="H55" s="2" t="s">
        <v>55</v>
      </c>
      <c r="I55" s="2" t="s">
        <v>19</v>
      </c>
      <c r="J55" s="2" t="s">
        <v>157</v>
      </c>
      <c r="K55" s="32">
        <v>80</v>
      </c>
      <c r="L55" s="15"/>
      <c r="M55" s="15"/>
      <c r="N55" s="15"/>
      <c r="O55" s="15"/>
      <c r="P55" s="15"/>
      <c r="Q55" s="15"/>
      <c r="R55" s="37"/>
      <c r="S55" s="23"/>
      <c r="T55" s="23"/>
      <c r="U55" s="23"/>
      <c r="V55" s="23"/>
      <c r="W55" s="23"/>
      <c r="X55" s="17"/>
      <c r="Y55" s="17"/>
    </row>
    <row r="56" spans="1:25" ht="36" hidden="1" customHeight="1" x14ac:dyDescent="0.25">
      <c r="A56" s="36"/>
      <c r="B56" s="66" t="s">
        <v>163</v>
      </c>
      <c r="C56" s="2" t="s">
        <v>147</v>
      </c>
      <c r="D56" s="2" t="s">
        <v>84</v>
      </c>
      <c r="E56" s="2" t="s">
        <v>27</v>
      </c>
      <c r="F56" s="2" t="s">
        <v>164</v>
      </c>
      <c r="G56" s="2" t="s">
        <v>165</v>
      </c>
      <c r="H56" s="2" t="s">
        <v>55</v>
      </c>
      <c r="I56" s="2" t="s">
        <v>19</v>
      </c>
      <c r="J56" s="2" t="s">
        <v>157</v>
      </c>
      <c r="K56" s="3"/>
      <c r="L56" s="67">
        <v>37000</v>
      </c>
      <c r="M56" s="67">
        <v>37000</v>
      </c>
      <c r="N56" s="67">
        <v>37000</v>
      </c>
      <c r="O56" s="67">
        <v>12330</v>
      </c>
      <c r="P56" s="67">
        <v>12330</v>
      </c>
      <c r="Q56" s="67">
        <v>12340</v>
      </c>
      <c r="R56" s="37">
        <f>Q56+P56+O56</f>
        <v>37000</v>
      </c>
      <c r="S56" s="23"/>
      <c r="T56" s="23"/>
      <c r="U56" s="23"/>
      <c r="V56" s="23"/>
      <c r="W56" s="23">
        <f t="shared" si="4"/>
        <v>0</v>
      </c>
      <c r="X56" s="17"/>
      <c r="Y56" s="17"/>
    </row>
    <row r="57" spans="1:25" ht="87" hidden="1" customHeight="1" x14ac:dyDescent="0.25">
      <c r="A57" s="36"/>
      <c r="B57" s="43" t="s">
        <v>153</v>
      </c>
      <c r="C57" s="68" t="s">
        <v>147</v>
      </c>
      <c r="D57" s="68" t="s">
        <v>84</v>
      </c>
      <c r="E57" s="68" t="s">
        <v>27</v>
      </c>
      <c r="F57" s="68" t="s">
        <v>149</v>
      </c>
      <c r="G57" s="68" t="s">
        <v>96</v>
      </c>
      <c r="H57" s="68" t="s">
        <v>55</v>
      </c>
      <c r="I57" s="68" t="s">
        <v>19</v>
      </c>
      <c r="J57" s="68" t="s">
        <v>157</v>
      </c>
      <c r="K57" s="32"/>
      <c r="L57" s="23">
        <v>800</v>
      </c>
      <c r="M57" s="23">
        <v>700</v>
      </c>
      <c r="N57" s="23">
        <v>700</v>
      </c>
      <c r="O57" s="23">
        <v>200</v>
      </c>
      <c r="P57" s="23">
        <v>200</v>
      </c>
      <c r="Q57" s="23">
        <v>300</v>
      </c>
      <c r="R57" s="37">
        <f>Q57+P57+O57</f>
        <v>700</v>
      </c>
      <c r="S57" s="23"/>
      <c r="T57" s="23"/>
      <c r="U57" s="23"/>
      <c r="V57" s="23"/>
      <c r="W57" s="23">
        <f t="shared" si="4"/>
        <v>0</v>
      </c>
      <c r="X57" s="17"/>
      <c r="Y57" s="17"/>
    </row>
    <row r="58" spans="1:25" ht="31.5" hidden="1" customHeight="1" x14ac:dyDescent="0.25">
      <c r="A58" s="36"/>
      <c r="B58" s="66" t="s">
        <v>166</v>
      </c>
      <c r="C58" s="68" t="s">
        <v>147</v>
      </c>
      <c r="D58" s="68" t="s">
        <v>84</v>
      </c>
      <c r="E58" s="68" t="s">
        <v>27</v>
      </c>
      <c r="F58" s="68" t="s">
        <v>27</v>
      </c>
      <c r="G58" s="68" t="s">
        <v>96</v>
      </c>
      <c r="H58" s="68" t="s">
        <v>55</v>
      </c>
      <c r="I58" s="68" t="s">
        <v>19</v>
      </c>
      <c r="J58" s="68" t="s">
        <v>157</v>
      </c>
      <c r="K58" s="32"/>
      <c r="L58" s="23"/>
      <c r="M58" s="23"/>
      <c r="N58" s="23">
        <v>0</v>
      </c>
      <c r="O58" s="23">
        <v>0</v>
      </c>
      <c r="P58" s="23">
        <v>0</v>
      </c>
      <c r="Q58" s="23">
        <v>0</v>
      </c>
      <c r="R58" s="37">
        <f>Q58+P58+O58</f>
        <v>0</v>
      </c>
      <c r="S58" s="23"/>
      <c r="T58" s="23"/>
      <c r="U58" s="23"/>
      <c r="V58" s="23"/>
      <c r="W58" s="23">
        <f t="shared" si="4"/>
        <v>0</v>
      </c>
      <c r="X58" s="17"/>
      <c r="Y58" s="17"/>
    </row>
    <row r="59" spans="1:25" ht="87" hidden="1" customHeight="1" x14ac:dyDescent="0.25">
      <c r="A59" s="42" t="s">
        <v>97</v>
      </c>
      <c r="B59" s="43"/>
      <c r="C59" s="65"/>
      <c r="D59" s="65"/>
      <c r="E59" s="65"/>
      <c r="F59" s="65"/>
      <c r="G59" s="65"/>
      <c r="H59" s="65"/>
      <c r="I59" s="65"/>
      <c r="J59" s="65"/>
      <c r="K59" s="69"/>
      <c r="L59" s="23"/>
      <c r="M59" s="23"/>
      <c r="N59" s="23">
        <v>0</v>
      </c>
      <c r="O59" s="23">
        <v>0</v>
      </c>
      <c r="P59" s="23">
        <v>0</v>
      </c>
      <c r="Q59" s="23">
        <v>0</v>
      </c>
      <c r="R59" s="37"/>
      <c r="S59" s="23"/>
      <c r="T59" s="23"/>
      <c r="U59" s="23"/>
      <c r="V59" s="23"/>
      <c r="W59" s="23">
        <f t="shared" si="4"/>
        <v>0</v>
      </c>
      <c r="X59" s="17"/>
      <c r="Y59" s="17"/>
    </row>
    <row r="60" spans="1:25" ht="87" hidden="1" customHeight="1" x14ac:dyDescent="0.25">
      <c r="A60" s="42" t="s">
        <v>65</v>
      </c>
      <c r="B60" s="43" t="s">
        <v>98</v>
      </c>
      <c r="C60" s="65" t="s">
        <v>17</v>
      </c>
      <c r="D60" s="65" t="s">
        <v>84</v>
      </c>
      <c r="E60" s="65" t="s">
        <v>27</v>
      </c>
      <c r="F60" s="65" t="s">
        <v>27</v>
      </c>
      <c r="G60" s="65" t="s">
        <v>99</v>
      </c>
      <c r="H60" s="65" t="s">
        <v>55</v>
      </c>
      <c r="I60" s="65" t="s">
        <v>19</v>
      </c>
      <c r="J60" s="65" t="s">
        <v>87</v>
      </c>
      <c r="K60" s="69"/>
      <c r="L60" s="23">
        <v>50000</v>
      </c>
      <c r="M60" s="23">
        <v>5000</v>
      </c>
      <c r="N60" s="23">
        <v>50000</v>
      </c>
      <c r="O60" s="23">
        <v>0</v>
      </c>
      <c r="P60" s="23">
        <v>0</v>
      </c>
      <c r="Q60" s="23">
        <v>50000</v>
      </c>
      <c r="R60" s="37">
        <f>Q60+P60+O60</f>
        <v>50000</v>
      </c>
      <c r="S60" s="23"/>
      <c r="T60" s="23"/>
      <c r="U60" s="23"/>
      <c r="V60" s="23"/>
      <c r="W60" s="23">
        <f t="shared" si="4"/>
        <v>0</v>
      </c>
      <c r="X60" s="17"/>
      <c r="Y60" s="17"/>
    </row>
    <row r="61" spans="1:25" ht="87" hidden="1" customHeight="1" x14ac:dyDescent="0.25">
      <c r="A61" s="42"/>
      <c r="B61" s="43" t="s">
        <v>100</v>
      </c>
      <c r="C61" s="65"/>
      <c r="D61" s="65"/>
      <c r="E61" s="65"/>
      <c r="F61" s="65"/>
      <c r="G61" s="65"/>
      <c r="H61" s="65"/>
      <c r="I61" s="65"/>
      <c r="J61" s="65"/>
      <c r="K61" s="69"/>
      <c r="L61" s="23"/>
      <c r="M61" s="23"/>
      <c r="N61" s="23"/>
      <c r="O61" s="23"/>
      <c r="P61" s="23"/>
      <c r="Q61" s="23"/>
      <c r="R61" s="37"/>
      <c r="S61" s="23"/>
      <c r="T61" s="23"/>
      <c r="U61" s="23"/>
      <c r="V61" s="23"/>
      <c r="W61" s="23"/>
      <c r="X61" s="17"/>
      <c r="Y61" s="17"/>
    </row>
    <row r="62" spans="1:25" ht="87" hidden="1" customHeight="1" x14ac:dyDescent="0.25">
      <c r="A62" s="42"/>
      <c r="B62" s="43"/>
      <c r="C62" s="65"/>
      <c r="D62" s="65"/>
      <c r="E62" s="65"/>
      <c r="F62" s="65"/>
      <c r="G62" s="65"/>
      <c r="H62" s="65"/>
      <c r="I62" s="65"/>
      <c r="J62" s="65"/>
      <c r="K62" s="69"/>
      <c r="L62" s="23"/>
      <c r="M62" s="23"/>
      <c r="N62" s="23"/>
      <c r="O62" s="23"/>
      <c r="P62" s="23"/>
      <c r="Q62" s="23"/>
      <c r="R62" s="37"/>
      <c r="S62" s="23"/>
      <c r="T62" s="23"/>
      <c r="U62" s="23"/>
      <c r="V62" s="23"/>
      <c r="W62" s="23"/>
      <c r="X62" s="17"/>
      <c r="Y62" s="17"/>
    </row>
    <row r="63" spans="1:25" ht="87" hidden="1" customHeight="1" x14ac:dyDescent="0.25">
      <c r="A63" s="42" t="s">
        <v>101</v>
      </c>
      <c r="B63" s="66" t="s">
        <v>102</v>
      </c>
      <c r="C63" s="68" t="s">
        <v>17</v>
      </c>
      <c r="D63" s="68" t="s">
        <v>84</v>
      </c>
      <c r="E63" s="1" t="s">
        <v>27</v>
      </c>
      <c r="F63" s="1" t="s">
        <v>27</v>
      </c>
      <c r="G63" s="1" t="s">
        <v>96</v>
      </c>
      <c r="H63" s="68" t="s">
        <v>55</v>
      </c>
      <c r="I63" s="68" t="s">
        <v>19</v>
      </c>
      <c r="J63" s="1" t="s">
        <v>87</v>
      </c>
      <c r="K63" s="27"/>
      <c r="L63" s="15">
        <f t="shared" ref="L63:Q63" si="18">L67</f>
        <v>0</v>
      </c>
      <c r="M63" s="15">
        <f t="shared" si="18"/>
        <v>0</v>
      </c>
      <c r="N63" s="15">
        <f t="shared" si="18"/>
        <v>0</v>
      </c>
      <c r="O63" s="15">
        <f t="shared" si="18"/>
        <v>0</v>
      </c>
      <c r="P63" s="15">
        <f t="shared" si="18"/>
        <v>0</v>
      </c>
      <c r="Q63" s="15">
        <f t="shared" si="18"/>
        <v>0</v>
      </c>
      <c r="R63" s="37">
        <f>Q63+P63+O63</f>
        <v>0</v>
      </c>
      <c r="S63" s="23"/>
      <c r="T63" s="23"/>
      <c r="U63" s="23"/>
      <c r="V63" s="23"/>
      <c r="W63" s="23">
        <f t="shared" si="4"/>
        <v>0</v>
      </c>
      <c r="X63" s="17"/>
      <c r="Y63" s="17"/>
    </row>
    <row r="64" spans="1:25" ht="87" hidden="1" customHeight="1" x14ac:dyDescent="0.25">
      <c r="A64" s="42"/>
      <c r="B64" s="43" t="s">
        <v>103</v>
      </c>
      <c r="C64" s="68" t="s">
        <v>17</v>
      </c>
      <c r="D64" s="68" t="s">
        <v>84</v>
      </c>
      <c r="E64" s="1" t="s">
        <v>27</v>
      </c>
      <c r="F64" s="1" t="s">
        <v>27</v>
      </c>
      <c r="G64" s="1" t="s">
        <v>96</v>
      </c>
      <c r="H64" s="68" t="s">
        <v>55</v>
      </c>
      <c r="I64" s="68" t="s">
        <v>19</v>
      </c>
      <c r="J64" s="1" t="s">
        <v>87</v>
      </c>
      <c r="K64" s="27"/>
      <c r="L64" s="85"/>
      <c r="M64" s="85"/>
      <c r="N64" s="85"/>
      <c r="O64" s="85"/>
      <c r="P64" s="85"/>
      <c r="Q64" s="85"/>
      <c r="R64" s="37"/>
      <c r="S64" s="23"/>
      <c r="T64" s="23"/>
      <c r="U64" s="23"/>
      <c r="V64" s="23"/>
      <c r="W64" s="23"/>
      <c r="X64" s="17"/>
      <c r="Y64" s="17"/>
    </row>
    <row r="65" spans="1:25" ht="21" hidden="1" customHeight="1" x14ac:dyDescent="0.25">
      <c r="A65" s="42" t="s">
        <v>105</v>
      </c>
      <c r="B65" s="48" t="s">
        <v>154</v>
      </c>
      <c r="C65" s="65" t="s">
        <v>17</v>
      </c>
      <c r="D65" s="65" t="s">
        <v>84</v>
      </c>
      <c r="E65" s="70" t="s">
        <v>27</v>
      </c>
      <c r="F65" s="70" t="s">
        <v>152</v>
      </c>
      <c r="G65" s="70" t="s">
        <v>96</v>
      </c>
      <c r="H65" s="65" t="s">
        <v>55</v>
      </c>
      <c r="I65" s="65" t="s">
        <v>19</v>
      </c>
      <c r="J65" s="70" t="s">
        <v>157</v>
      </c>
      <c r="K65" s="27">
        <f>K67+K68+K66+K69+K70+K71+K72+K73</f>
        <v>0</v>
      </c>
      <c r="L65" s="85"/>
      <c r="M65" s="85"/>
      <c r="N65" s="85"/>
      <c r="O65" s="85"/>
      <c r="P65" s="85"/>
      <c r="Q65" s="85"/>
      <c r="R65" s="37"/>
      <c r="S65" s="23"/>
      <c r="T65" s="23"/>
      <c r="U65" s="23"/>
      <c r="V65" s="23"/>
      <c r="W65" s="23"/>
      <c r="X65" s="17"/>
      <c r="Y65" s="17"/>
    </row>
    <row r="66" spans="1:25" ht="52.5" hidden="1" customHeight="1" x14ac:dyDescent="0.25">
      <c r="A66" s="36" t="s">
        <v>71</v>
      </c>
      <c r="B66" s="66" t="s">
        <v>170</v>
      </c>
      <c r="C66" s="68" t="s">
        <v>147</v>
      </c>
      <c r="D66" s="68" t="s">
        <v>84</v>
      </c>
      <c r="E66" s="1" t="s">
        <v>27</v>
      </c>
      <c r="F66" s="1" t="s">
        <v>152</v>
      </c>
      <c r="G66" s="1" t="s">
        <v>96</v>
      </c>
      <c r="H66" s="68" t="s">
        <v>55</v>
      </c>
      <c r="I66" s="68" t="s">
        <v>19</v>
      </c>
      <c r="J66" s="1" t="s">
        <v>157</v>
      </c>
      <c r="K66" s="32"/>
      <c r="L66" s="85"/>
      <c r="M66" s="85"/>
      <c r="N66" s="85"/>
      <c r="O66" s="85"/>
      <c r="P66" s="85"/>
      <c r="Q66" s="85"/>
      <c r="R66" s="37"/>
      <c r="S66" s="23"/>
      <c r="T66" s="23"/>
      <c r="U66" s="23"/>
      <c r="V66" s="23"/>
      <c r="W66" s="23"/>
      <c r="X66" s="17"/>
      <c r="Y66" s="17"/>
    </row>
    <row r="67" spans="1:25" ht="34.5" hidden="1" customHeight="1" x14ac:dyDescent="0.25">
      <c r="A67" s="36" t="s">
        <v>115</v>
      </c>
      <c r="B67" s="66" t="s">
        <v>168</v>
      </c>
      <c r="C67" s="2" t="s">
        <v>147</v>
      </c>
      <c r="D67" s="2" t="s">
        <v>84</v>
      </c>
      <c r="E67" s="2" t="s">
        <v>27</v>
      </c>
      <c r="F67" s="2" t="s">
        <v>152</v>
      </c>
      <c r="G67" s="2" t="s">
        <v>96</v>
      </c>
      <c r="H67" s="2" t="s">
        <v>55</v>
      </c>
      <c r="I67" s="2" t="s">
        <v>19</v>
      </c>
      <c r="J67" s="2" t="s">
        <v>157</v>
      </c>
      <c r="K67" s="3"/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37">
        <f>Q67+P67+O67</f>
        <v>0</v>
      </c>
      <c r="S67" s="23"/>
      <c r="T67" s="23"/>
      <c r="U67" s="23"/>
      <c r="V67" s="23"/>
      <c r="W67" s="23">
        <f t="shared" si="4"/>
        <v>0</v>
      </c>
      <c r="X67" s="17"/>
      <c r="Y67" s="17"/>
    </row>
    <row r="68" spans="1:25" ht="41.25" hidden="1" customHeight="1" x14ac:dyDescent="0.25">
      <c r="A68" s="36" t="s">
        <v>167</v>
      </c>
      <c r="B68" s="66" t="s">
        <v>171</v>
      </c>
      <c r="C68" s="2" t="s">
        <v>147</v>
      </c>
      <c r="D68" s="2" t="s">
        <v>84</v>
      </c>
      <c r="E68" s="2" t="s">
        <v>27</v>
      </c>
      <c r="F68" s="2" t="s">
        <v>152</v>
      </c>
      <c r="G68" s="2" t="s">
        <v>96</v>
      </c>
      <c r="H68" s="2" t="s">
        <v>55</v>
      </c>
      <c r="I68" s="2" t="s">
        <v>19</v>
      </c>
      <c r="J68" s="2" t="s">
        <v>157</v>
      </c>
      <c r="K68" s="3"/>
      <c r="L68" s="23"/>
      <c r="M68" s="23"/>
      <c r="N68" s="23"/>
      <c r="O68" s="23"/>
      <c r="P68" s="23"/>
      <c r="Q68" s="23"/>
      <c r="R68" s="37"/>
      <c r="S68" s="23"/>
      <c r="T68" s="23"/>
      <c r="U68" s="23"/>
      <c r="V68" s="23"/>
      <c r="W68" s="23"/>
      <c r="X68" s="17"/>
      <c r="Y68" s="17"/>
    </row>
    <row r="69" spans="1:25" ht="41.25" hidden="1" customHeight="1" x14ac:dyDescent="0.25">
      <c r="A69" s="36" t="s">
        <v>172</v>
      </c>
      <c r="B69" s="78" t="s">
        <v>155</v>
      </c>
      <c r="C69" s="2" t="s">
        <v>147</v>
      </c>
      <c r="D69" s="2" t="s">
        <v>84</v>
      </c>
      <c r="E69" s="2" t="s">
        <v>27</v>
      </c>
      <c r="F69" s="2" t="s">
        <v>152</v>
      </c>
      <c r="G69" s="2" t="s">
        <v>96</v>
      </c>
      <c r="H69" s="2" t="s">
        <v>55</v>
      </c>
      <c r="I69" s="2" t="s">
        <v>19</v>
      </c>
      <c r="J69" s="2" t="s">
        <v>157</v>
      </c>
      <c r="K69" s="3"/>
      <c r="L69" s="23"/>
      <c r="M69" s="23"/>
      <c r="N69" s="23"/>
      <c r="O69" s="23"/>
      <c r="P69" s="23"/>
      <c r="Q69" s="23"/>
      <c r="R69" s="37"/>
      <c r="S69" s="23"/>
      <c r="T69" s="23"/>
      <c r="U69" s="23"/>
      <c r="V69" s="23"/>
      <c r="W69" s="23"/>
      <c r="X69" s="17"/>
      <c r="Y69" s="17"/>
    </row>
    <row r="70" spans="1:25" ht="49.5" hidden="1" customHeight="1" x14ac:dyDescent="0.25">
      <c r="A70" s="36" t="s">
        <v>175</v>
      </c>
      <c r="B70" s="79" t="s">
        <v>173</v>
      </c>
      <c r="C70" s="2" t="s">
        <v>147</v>
      </c>
      <c r="D70" s="2" t="s">
        <v>84</v>
      </c>
      <c r="E70" s="2" t="s">
        <v>27</v>
      </c>
      <c r="F70" s="2" t="s">
        <v>152</v>
      </c>
      <c r="G70" s="2" t="s">
        <v>96</v>
      </c>
      <c r="H70" s="2" t="s">
        <v>55</v>
      </c>
      <c r="I70" s="2" t="s">
        <v>19</v>
      </c>
      <c r="J70" s="2" t="s">
        <v>157</v>
      </c>
      <c r="K70" s="3"/>
      <c r="L70" s="23"/>
      <c r="M70" s="23"/>
      <c r="N70" s="23"/>
      <c r="O70" s="23"/>
      <c r="P70" s="23"/>
      <c r="Q70" s="23"/>
      <c r="R70" s="37"/>
      <c r="S70" s="23"/>
      <c r="T70" s="23"/>
      <c r="U70" s="23"/>
      <c r="V70" s="23"/>
      <c r="W70" s="23"/>
      <c r="X70" s="17"/>
      <c r="Y70" s="17"/>
    </row>
    <row r="71" spans="1:25" ht="59.25" hidden="1" customHeight="1" x14ac:dyDescent="0.25">
      <c r="A71" s="36" t="s">
        <v>176</v>
      </c>
      <c r="B71" s="79" t="s">
        <v>174</v>
      </c>
      <c r="C71" s="2" t="s">
        <v>147</v>
      </c>
      <c r="D71" s="2" t="s">
        <v>84</v>
      </c>
      <c r="E71" s="2" t="s">
        <v>27</v>
      </c>
      <c r="F71" s="2" t="s">
        <v>152</v>
      </c>
      <c r="G71" s="2" t="s">
        <v>96</v>
      </c>
      <c r="H71" s="2" t="s">
        <v>55</v>
      </c>
      <c r="I71" s="2" t="s">
        <v>19</v>
      </c>
      <c r="J71" s="2" t="s">
        <v>157</v>
      </c>
      <c r="K71" s="3"/>
      <c r="L71" s="23"/>
      <c r="M71" s="23"/>
      <c r="N71" s="23"/>
      <c r="O71" s="23"/>
      <c r="P71" s="23"/>
      <c r="Q71" s="23"/>
      <c r="R71" s="37"/>
      <c r="S71" s="23"/>
      <c r="T71" s="23"/>
      <c r="U71" s="23"/>
      <c r="V71" s="23"/>
      <c r="W71" s="23"/>
      <c r="X71" s="17"/>
      <c r="Y71" s="17"/>
    </row>
    <row r="72" spans="1:25" ht="59.25" hidden="1" customHeight="1" x14ac:dyDescent="0.25">
      <c r="A72" s="36" t="s">
        <v>177</v>
      </c>
      <c r="B72" s="79" t="s">
        <v>178</v>
      </c>
      <c r="C72" s="2" t="s">
        <v>147</v>
      </c>
      <c r="D72" s="2" t="s">
        <v>84</v>
      </c>
      <c r="E72" s="2" t="s">
        <v>27</v>
      </c>
      <c r="F72" s="2" t="s">
        <v>179</v>
      </c>
      <c r="G72" s="2" t="s">
        <v>180</v>
      </c>
      <c r="H72" s="2" t="s">
        <v>55</v>
      </c>
      <c r="I72" s="2" t="s">
        <v>19</v>
      </c>
      <c r="J72" s="2" t="s">
        <v>157</v>
      </c>
      <c r="K72" s="3"/>
      <c r="L72" s="23"/>
      <c r="M72" s="23"/>
      <c r="N72" s="23"/>
      <c r="O72" s="23"/>
      <c r="P72" s="23"/>
      <c r="Q72" s="23"/>
      <c r="R72" s="37"/>
      <c r="S72" s="23"/>
      <c r="T72" s="23"/>
      <c r="U72" s="23"/>
      <c r="V72" s="23"/>
      <c r="W72" s="23"/>
      <c r="X72" s="17"/>
      <c r="Y72" s="17"/>
    </row>
    <row r="73" spans="1:25" ht="59.25" hidden="1" customHeight="1" x14ac:dyDescent="0.25">
      <c r="A73" s="36" t="s">
        <v>181</v>
      </c>
      <c r="B73" s="79" t="s">
        <v>182</v>
      </c>
      <c r="C73" s="2" t="s">
        <v>147</v>
      </c>
      <c r="D73" s="2" t="s">
        <v>84</v>
      </c>
      <c r="E73" s="2" t="s">
        <v>27</v>
      </c>
      <c r="F73" s="2" t="s">
        <v>152</v>
      </c>
      <c r="G73" s="2" t="s">
        <v>96</v>
      </c>
      <c r="H73" s="2" t="s">
        <v>55</v>
      </c>
      <c r="I73" s="2" t="s">
        <v>19</v>
      </c>
      <c r="J73" s="2" t="s">
        <v>157</v>
      </c>
      <c r="K73" s="3"/>
      <c r="L73" s="23"/>
      <c r="M73" s="23"/>
      <c r="N73" s="23"/>
      <c r="O73" s="23"/>
      <c r="P73" s="23"/>
      <c r="Q73" s="23"/>
      <c r="R73" s="37"/>
      <c r="S73" s="23"/>
      <c r="T73" s="23"/>
      <c r="U73" s="23"/>
      <c r="V73" s="23"/>
      <c r="W73" s="23"/>
      <c r="X73" s="17"/>
      <c r="Y73" s="17"/>
    </row>
    <row r="74" spans="1:25" ht="16.5" hidden="1" customHeight="1" x14ac:dyDescent="0.25">
      <c r="A74" s="42" t="s">
        <v>101</v>
      </c>
      <c r="B74" s="71" t="s">
        <v>131</v>
      </c>
      <c r="C74" s="65" t="s">
        <v>17</v>
      </c>
      <c r="D74" s="65" t="s">
        <v>84</v>
      </c>
      <c r="E74" s="65" t="s">
        <v>104</v>
      </c>
      <c r="F74" s="65" t="s">
        <v>18</v>
      </c>
      <c r="G74" s="65" t="s">
        <v>17</v>
      </c>
      <c r="H74" s="65" t="s">
        <v>55</v>
      </c>
      <c r="I74" s="65" t="s">
        <v>19</v>
      </c>
      <c r="J74" s="65" t="s">
        <v>157</v>
      </c>
      <c r="K74" s="27">
        <f>K75+K76</f>
        <v>0</v>
      </c>
      <c r="L74" s="27">
        <f t="shared" ref="L74:Y74" si="19">L75+L76</f>
        <v>0</v>
      </c>
      <c r="M74" s="27">
        <f t="shared" si="19"/>
        <v>0</v>
      </c>
      <c r="N74" s="27">
        <f t="shared" si="19"/>
        <v>0</v>
      </c>
      <c r="O74" s="27">
        <f t="shared" si="19"/>
        <v>0</v>
      </c>
      <c r="P74" s="27">
        <f t="shared" si="19"/>
        <v>0</v>
      </c>
      <c r="Q74" s="27">
        <f t="shared" si="19"/>
        <v>0</v>
      </c>
      <c r="R74" s="27">
        <f t="shared" si="19"/>
        <v>0</v>
      </c>
      <c r="S74" s="27">
        <f t="shared" si="19"/>
        <v>0</v>
      </c>
      <c r="T74" s="27">
        <f t="shared" si="19"/>
        <v>0</v>
      </c>
      <c r="U74" s="27">
        <f t="shared" si="19"/>
        <v>0</v>
      </c>
      <c r="V74" s="27">
        <f t="shared" si="19"/>
        <v>0</v>
      </c>
      <c r="W74" s="27">
        <f t="shared" si="19"/>
        <v>0</v>
      </c>
      <c r="X74" s="27">
        <f t="shared" si="19"/>
        <v>0</v>
      </c>
      <c r="Y74" s="27">
        <f t="shared" si="19"/>
        <v>0</v>
      </c>
    </row>
    <row r="75" spans="1:25" ht="30.75" hidden="1" customHeight="1" x14ac:dyDescent="0.25">
      <c r="A75" s="36" t="s">
        <v>118</v>
      </c>
      <c r="B75" s="72" t="s">
        <v>129</v>
      </c>
      <c r="C75" s="68" t="s">
        <v>147</v>
      </c>
      <c r="D75" s="68" t="s">
        <v>84</v>
      </c>
      <c r="E75" s="68" t="s">
        <v>104</v>
      </c>
      <c r="F75" s="68" t="s">
        <v>49</v>
      </c>
      <c r="G75" s="68" t="s">
        <v>32</v>
      </c>
      <c r="H75" s="68" t="s">
        <v>55</v>
      </c>
      <c r="I75" s="68" t="s">
        <v>19</v>
      </c>
      <c r="J75" s="68" t="s">
        <v>157</v>
      </c>
      <c r="K75" s="32"/>
      <c r="L75" s="23"/>
      <c r="M75" s="23"/>
      <c r="N75" s="23"/>
      <c r="O75" s="23"/>
      <c r="P75" s="23"/>
      <c r="Q75" s="23"/>
      <c r="R75" s="37"/>
      <c r="S75" s="23"/>
      <c r="T75" s="23"/>
      <c r="U75" s="23"/>
      <c r="V75" s="23"/>
      <c r="W75" s="23"/>
      <c r="X75" s="17"/>
      <c r="Y75" s="17"/>
    </row>
    <row r="76" spans="1:25" ht="24.75" hidden="1" customHeight="1" x14ac:dyDescent="0.25">
      <c r="A76" s="36" t="s">
        <v>150</v>
      </c>
      <c r="B76" s="73" t="s">
        <v>130</v>
      </c>
      <c r="C76" s="68" t="s">
        <v>147</v>
      </c>
      <c r="D76" s="68" t="s">
        <v>84</v>
      </c>
      <c r="E76" s="68" t="s">
        <v>104</v>
      </c>
      <c r="F76" s="68" t="s">
        <v>49</v>
      </c>
      <c r="G76" s="68" t="s">
        <v>34</v>
      </c>
      <c r="H76" s="68" t="s">
        <v>55</v>
      </c>
      <c r="I76" s="68" t="s">
        <v>19</v>
      </c>
      <c r="J76" s="68" t="s">
        <v>157</v>
      </c>
      <c r="K76" s="32"/>
      <c r="L76" s="23"/>
      <c r="M76" s="23"/>
      <c r="N76" s="23"/>
      <c r="O76" s="23"/>
      <c r="P76" s="23"/>
      <c r="Q76" s="23"/>
      <c r="R76" s="37"/>
      <c r="S76" s="23"/>
      <c r="T76" s="23"/>
      <c r="U76" s="23"/>
      <c r="V76" s="23"/>
      <c r="W76" s="23"/>
      <c r="X76" s="17"/>
      <c r="Y76" s="17"/>
    </row>
    <row r="77" spans="1:25" ht="15" x14ac:dyDescent="0.25">
      <c r="A77" s="74"/>
      <c r="B77" s="75" t="s">
        <v>106</v>
      </c>
      <c r="C77" s="26"/>
      <c r="D77" s="26"/>
      <c r="E77" s="26"/>
      <c r="F77" s="26"/>
      <c r="G77" s="26"/>
      <c r="H77" s="26"/>
      <c r="I77" s="26"/>
      <c r="J77" s="26"/>
      <c r="K77" s="27">
        <f t="shared" ref="K77:Y77" si="20">K11+K46</f>
        <v>5601</v>
      </c>
      <c r="L77" s="27" t="e">
        <f t="shared" si="20"/>
        <v>#REF!</v>
      </c>
      <c r="M77" s="27" t="e">
        <f t="shared" si="20"/>
        <v>#REF!</v>
      </c>
      <c r="N77" s="27" t="e">
        <f t="shared" si="20"/>
        <v>#REF!</v>
      </c>
      <c r="O77" s="27" t="e">
        <f t="shared" si="20"/>
        <v>#REF!</v>
      </c>
      <c r="P77" s="27" t="e">
        <f t="shared" si="20"/>
        <v>#REF!</v>
      </c>
      <c r="Q77" s="27" t="e">
        <f t="shared" si="20"/>
        <v>#REF!</v>
      </c>
      <c r="R77" s="27" t="e">
        <f t="shared" si="20"/>
        <v>#REF!</v>
      </c>
      <c r="S77" s="27" t="e">
        <f t="shared" si="20"/>
        <v>#REF!</v>
      </c>
      <c r="T77" s="27" t="e">
        <f t="shared" si="20"/>
        <v>#REF!</v>
      </c>
      <c r="U77" s="27" t="e">
        <f t="shared" si="20"/>
        <v>#REF!</v>
      </c>
      <c r="V77" s="27" t="e">
        <f t="shared" si="20"/>
        <v>#REF!</v>
      </c>
      <c r="W77" s="27" t="e">
        <f t="shared" si="20"/>
        <v>#REF!</v>
      </c>
      <c r="X77" s="27" t="e">
        <f t="shared" si="20"/>
        <v>#REF!</v>
      </c>
      <c r="Y77" s="27" t="e">
        <f t="shared" si="20"/>
        <v>#REF!</v>
      </c>
    </row>
    <row r="79" spans="1:25" ht="15" x14ac:dyDescent="0.25">
      <c r="K79" s="76"/>
    </row>
  </sheetData>
  <mergeCells count="8">
    <mergeCell ref="C9:C10"/>
    <mergeCell ref="D9:H9"/>
    <mergeCell ref="I9:J9"/>
    <mergeCell ref="C1:K3"/>
    <mergeCell ref="A5:K5"/>
    <mergeCell ref="B6:K6"/>
    <mergeCell ref="C7:J7"/>
    <mergeCell ref="C8:J8"/>
  </mergeCells>
  <hyperlinks>
    <hyperlink ref="B17" r:id="rId1" display="consultantplus://offline/ref=417D4DF0AFB94A350C758EC2BFC9189FDD22FEFBD8795D830F29815AC0DD7F15F6C979DBC892CANAM"/>
  </hyperlinks>
  <pageMargins left="0.70866141732283472" right="0.70866141732283472" top="0.74803149606299213" bottom="0.74803149606299213" header="0.31496062992125984" footer="0.31496062992125984"/>
  <pageSetup paperSize="9" scale="5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этап</vt:lpstr>
      <vt:lpstr>2 этап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2023-12-26T10:44:54Z</dcterms:modified>
</cp:coreProperties>
</file>