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2980" windowHeight="9552" activeTab="6"/>
  </bookViews>
  <sheets>
    <sheet name="2022" sheetId="2" r:id="rId1"/>
    <sheet name="14.01" sheetId="4" r:id="rId2"/>
    <sheet name="17.01" sheetId="6" r:id="rId3"/>
    <sheet name="20.01" sheetId="5" r:id="rId4"/>
    <sheet name="03.02" sheetId="7" r:id="rId5"/>
    <sheet name="07.02" sheetId="8" r:id="rId6"/>
    <sheet name="14.02" sheetId="9" r:id="rId7"/>
  </sheets>
  <calcPr calcId="125725" refMode="R1C1"/>
</workbook>
</file>

<file path=xl/calcChain.xml><?xml version="1.0" encoding="utf-8"?>
<calcChain xmlns="http://schemas.openxmlformats.org/spreadsheetml/2006/main">
  <c r="A94" i="9"/>
  <c r="I82"/>
  <c r="H82"/>
  <c r="J81"/>
  <c r="J82" s="1"/>
  <c r="I79"/>
  <c r="H79"/>
  <c r="J78"/>
  <c r="J79" s="1"/>
  <c r="I76"/>
  <c r="H76"/>
  <c r="J75"/>
  <c r="J76" s="1"/>
  <c r="I73"/>
  <c r="H73"/>
  <c r="J72"/>
  <c r="J71"/>
  <c r="J70"/>
  <c r="J69"/>
  <c r="J68"/>
  <c r="J67"/>
  <c r="J66"/>
  <c r="J65"/>
  <c r="J64"/>
  <c r="I62"/>
  <c r="H62"/>
  <c r="J61"/>
  <c r="J60"/>
  <c r="I58"/>
  <c r="H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B28"/>
  <c r="C28" s="1"/>
  <c r="D28" s="1"/>
  <c r="E28" s="1"/>
  <c r="F28" s="1"/>
  <c r="G28" s="1"/>
  <c r="J19"/>
  <c r="J13"/>
  <c r="J65" i="8"/>
  <c r="A95"/>
  <c r="J83"/>
  <c r="I83"/>
  <c r="H83"/>
  <c r="J82"/>
  <c r="J80"/>
  <c r="I80"/>
  <c r="H80"/>
  <c r="J79"/>
  <c r="J77"/>
  <c r="I77"/>
  <c r="H77"/>
  <c r="J76"/>
  <c r="I74"/>
  <c r="H74"/>
  <c r="J73"/>
  <c r="J72"/>
  <c r="J71"/>
  <c r="J70"/>
  <c r="J69"/>
  <c r="J68"/>
  <c r="J67"/>
  <c r="J66"/>
  <c r="J64"/>
  <c r="I62"/>
  <c r="H62"/>
  <c r="J61"/>
  <c r="J60"/>
  <c r="J62" s="1"/>
  <c r="I58"/>
  <c r="H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58" s="1"/>
  <c r="C28"/>
  <c r="D28" s="1"/>
  <c r="E28" s="1"/>
  <c r="F28" s="1"/>
  <c r="G28" s="1"/>
  <c r="B28"/>
  <c r="J19"/>
  <c r="J13"/>
  <c r="J73" i="7"/>
  <c r="I73"/>
  <c r="J68"/>
  <c r="J66"/>
  <c r="A94"/>
  <c r="J82"/>
  <c r="I82"/>
  <c r="H82"/>
  <c r="J81"/>
  <c r="J79"/>
  <c r="I79"/>
  <c r="H79"/>
  <c r="J78"/>
  <c r="J76"/>
  <c r="I76"/>
  <c r="H76"/>
  <c r="J75"/>
  <c r="H73"/>
  <c r="J72"/>
  <c r="J71"/>
  <c r="J70"/>
  <c r="J69"/>
  <c r="J67"/>
  <c r="J65"/>
  <c r="J64"/>
  <c r="I62"/>
  <c r="H62"/>
  <c r="J61"/>
  <c r="J60"/>
  <c r="J62" s="1"/>
  <c r="I58"/>
  <c r="H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58" s="1"/>
  <c r="C28"/>
  <c r="D28" s="1"/>
  <c r="E28" s="1"/>
  <c r="F28" s="1"/>
  <c r="G28" s="1"/>
  <c r="B28"/>
  <c r="J19"/>
  <c r="J13"/>
  <c r="A91" i="6"/>
  <c r="J79"/>
  <c r="I79"/>
  <c r="H79"/>
  <c r="J78"/>
  <c r="J76"/>
  <c r="I76"/>
  <c r="H76"/>
  <c r="J75"/>
  <c r="J73"/>
  <c r="I73"/>
  <c r="H73"/>
  <c r="J72"/>
  <c r="I70"/>
  <c r="H70"/>
  <c r="J69"/>
  <c r="J68"/>
  <c r="J67"/>
  <c r="J66"/>
  <c r="J65"/>
  <c r="J64"/>
  <c r="J63"/>
  <c r="I61"/>
  <c r="H61"/>
  <c r="J60"/>
  <c r="J59"/>
  <c r="J61" s="1"/>
  <c r="I57"/>
  <c r="H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B28"/>
  <c r="C28" s="1"/>
  <c r="D28" s="1"/>
  <c r="E28" s="1"/>
  <c r="F28" s="1"/>
  <c r="G28" s="1"/>
  <c r="J19"/>
  <c r="J13"/>
  <c r="I58" i="5"/>
  <c r="H58"/>
  <c r="J57"/>
  <c r="A92"/>
  <c r="J80"/>
  <c r="I80"/>
  <c r="H80"/>
  <c r="J79"/>
  <c r="J77"/>
  <c r="I77"/>
  <c r="H77"/>
  <c r="J76"/>
  <c r="J74"/>
  <c r="I74"/>
  <c r="H74"/>
  <c r="J73"/>
  <c r="I71"/>
  <c r="H71"/>
  <c r="J70"/>
  <c r="J69"/>
  <c r="J68"/>
  <c r="J67"/>
  <c r="J66"/>
  <c r="J65"/>
  <c r="J71" s="1"/>
  <c r="J64"/>
  <c r="I62"/>
  <c r="H62"/>
  <c r="J61"/>
  <c r="J60"/>
  <c r="J62" s="1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B28"/>
  <c r="C28" s="1"/>
  <c r="D28" s="1"/>
  <c r="E28" s="1"/>
  <c r="F28" s="1"/>
  <c r="G28" s="1"/>
  <c r="J19"/>
  <c r="J13"/>
  <c r="H76" i="2"/>
  <c r="H73"/>
  <c r="H70"/>
  <c r="H67"/>
  <c r="H59"/>
  <c r="H55"/>
  <c r="H77" s="1"/>
  <c r="C28"/>
  <c r="D28" s="1"/>
  <c r="E28" s="1"/>
  <c r="F28" s="1"/>
  <c r="G28" s="1"/>
  <c r="B28"/>
  <c r="J58" i="9" l="1"/>
  <c r="J62"/>
  <c r="I83"/>
  <c r="J73"/>
  <c r="J83" s="1"/>
  <c r="H83"/>
  <c r="H84" i="8"/>
  <c r="I84"/>
  <c r="J74"/>
  <c r="J84" s="1"/>
  <c r="J83" i="7"/>
  <c r="I83"/>
  <c r="H83"/>
  <c r="J58" i="5"/>
  <c r="J81" s="1"/>
  <c r="J70" i="6"/>
  <c r="I80"/>
  <c r="H80"/>
  <c r="J57"/>
  <c r="I81" i="5"/>
  <c r="H81"/>
  <c r="A91" i="4"/>
  <c r="J79"/>
  <c r="I79"/>
  <c r="H79"/>
  <c r="H80" s="1"/>
  <c r="J78"/>
  <c r="J76"/>
  <c r="I76"/>
  <c r="H76"/>
  <c r="J75"/>
  <c r="J73"/>
  <c r="I73"/>
  <c r="H73"/>
  <c r="J72"/>
  <c r="I70"/>
  <c r="H70"/>
  <c r="J69"/>
  <c r="J68"/>
  <c r="J67"/>
  <c r="J66"/>
  <c r="J65"/>
  <c r="J64"/>
  <c r="J70" s="1"/>
  <c r="J63"/>
  <c r="I61"/>
  <c r="H61"/>
  <c r="J60"/>
  <c r="J59"/>
  <c r="J61" s="1"/>
  <c r="I57"/>
  <c r="I80" s="1"/>
  <c r="H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57" s="1"/>
  <c r="B28"/>
  <c r="C28" s="1"/>
  <c r="D28" s="1"/>
  <c r="E28" s="1"/>
  <c r="F28" s="1"/>
  <c r="G28" s="1"/>
  <c r="J19"/>
  <c r="J13"/>
  <c r="J80" i="6" l="1"/>
  <c r="J80" i="4"/>
</calcChain>
</file>

<file path=xl/sharedStrings.xml><?xml version="1.0" encoding="utf-8"?>
<sst xmlns="http://schemas.openxmlformats.org/spreadsheetml/2006/main" count="2374" uniqueCount="154">
  <si>
    <t>УТВЕРЖДАЮ</t>
  </si>
  <si>
    <t>Глава Администрации Прионежского муниципального района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</si>
  <si>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</si>
  <si>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</si>
  <si>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</si>
  <si>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Г.Н. Шемет</t>
  </si>
  <si>
    <t>(расшифровка подписи)</t>
  </si>
  <si>
    <t>Форма по ОКУД</t>
  </si>
  <si>
    <t>Муниципальное дошкольное образовательное учреждение детский сад №19 "Солнышко" п.Деревянка</t>
  </si>
  <si>
    <t>Дата</t>
  </si>
  <si>
    <t>Получатель бюджетных средств</t>
  </si>
  <si>
    <t>по ОКПО</t>
  </si>
  <si>
    <t>Распорядитель бюджетных средств</t>
  </si>
  <si>
    <t xml:space="preserve">Администрация Прионежского муниципального района </t>
  </si>
  <si>
    <t>Главный распорядитель бюджетных средств</t>
  </si>
  <si>
    <t>Глава по БК</t>
  </si>
  <si>
    <t>Наименование бюджета</t>
  </si>
  <si>
    <t xml:space="preserve">Бюджет Прионежского муниципального района </t>
  </si>
  <si>
    <t>по ОКТМО</t>
  </si>
  <si>
    <t>Единица измерения: руб.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</si>
  <si>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</si>
  <si>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</si>
  <si>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</si>
  <si>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</si>
  <si>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</si>
  <si>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</si>
  <si>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</si>
  <si>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</si>
  <si>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</si>
  <si>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Сумма на текущий год</t>
  </si>
  <si>
    <t>Средства местного бюджета (КЦ 1000)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</si>
  <si>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</si>
  <si>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07</t>
  </si>
  <si>
    <t>01</t>
  </si>
  <si>
    <t>0220170200</t>
  </si>
  <si>
    <t>111</t>
  </si>
  <si>
    <t>211000</t>
  </si>
  <si>
    <t>1000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</si>
  <si>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</si>
  <si>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112</t>
  </si>
  <si>
    <t>214000</t>
  </si>
  <si>
    <t xml:space="preserve">Начисления на выплаты по оплате труда </t>
  </si>
  <si>
    <t>119</t>
  </si>
  <si>
    <t>213000</t>
  </si>
  <si>
    <t>Услуги связи (телефон)</t>
  </si>
  <si>
    <t>244</t>
  </si>
  <si>
    <t>221100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</si>
  <si>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</si>
  <si>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</si>
  <si>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</si>
  <si>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</si>
  <si>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</si>
  <si>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</si>
  <si>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</si>
  <si>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</si>
  <si>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</si>
  <si>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</si>
  <si>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</si>
  <si>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</si>
  <si>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Ведомственная, вневедомственная,пожарная охрана</t>
  </si>
  <si>
    <t>226400</t>
  </si>
  <si>
    <t>Другие расходы</t>
  </si>
  <si>
    <t>226900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</si>
  <si>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</si>
  <si>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</si>
  <si>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Продукты питания</t>
  </si>
  <si>
    <t>342000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</si>
  <si>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</si>
  <si>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</si>
  <si>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</si>
  <si>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</si>
  <si>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имущество</t>
  </si>
  <si>
    <t>851</t>
  </si>
  <si>
    <t>291200</t>
  </si>
  <si>
    <t>Земельный налог,в том числе в период строительства объекта</t>
  </si>
  <si>
    <t>291300</t>
  </si>
  <si>
    <t>Итого по КЦ 1000</t>
  </si>
  <si>
    <t>Средства, полученные от оказания платных услуг, безвозмездных поступлений (КЦ 8000)</t>
  </si>
  <si>
    <t>8000</t>
  </si>
  <si>
    <t>Итого по КЦ 8000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</si>
  <si>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 (КЦ 24219)</t>
  </si>
  <si>
    <t>Заработная плата</t>
  </si>
  <si>
    <t>0220142190</t>
  </si>
  <si>
    <t>24219</t>
  </si>
  <si>
    <t>266100</t>
  </si>
  <si>
    <t>Услуги связи (интернет)</t>
  </si>
  <si>
    <t>221200</t>
  </si>
  <si>
    <t>Итого по КЦ 24219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</si>
  <si>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(КЦ 24203)</t>
  </si>
  <si>
    <t>Пособия по социальной помощи населению в денежной форме</t>
  </si>
  <si>
    <t>10</t>
  </si>
  <si>
    <t>04</t>
  </si>
  <si>
    <t>0220142030</t>
  </si>
  <si>
    <t>321</t>
  </si>
  <si>
    <t>263000</t>
  </si>
  <si>
    <t>24203</t>
  </si>
  <si>
    <t>Итого по КЦ 24203</t>
  </si>
  <si>
    <t>Субвенции на осуществление государственных полномочий Республики Карелия по выплате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(КЦ 24204)</t>
  </si>
  <si>
    <t xml:space="preserve">Социальные пособия и компенсации персоналу в натуральной форме </t>
  </si>
  <si>
    <t>0220342040</t>
  </si>
  <si>
    <t>267000</t>
  </si>
  <si>
    <t>24204</t>
  </si>
  <si>
    <t>Итого по КЦ 24204</t>
  </si>
  <si>
    <t>Всего</t>
  </si>
  <si>
    <t>Заведующий</t>
  </si>
  <si>
    <t xml:space="preserve"> М.М. Пуранен</t>
  </si>
  <si>
    <t>(подпись)</t>
  </si>
  <si>
    <t>Главный бухгалтер МУ "ЦБ № 1"</t>
  </si>
  <si>
    <t>И.В. Ананьева</t>
  </si>
  <si>
    <t>Ведущий экономист МУ "ЦБ № 1"</t>
  </si>
  <si>
    <t>"24 декабря 2021г.</t>
  </si>
  <si>
    <t>СМЕТА НА 2022 ГОД</t>
  </si>
  <si>
    <t>310900</t>
  </si>
  <si>
    <t>Другие расходы стоимостью до 3000 рублей</t>
  </si>
  <si>
    <t>225700</t>
  </si>
  <si>
    <t>225900</t>
  </si>
  <si>
    <t>226200</t>
  </si>
  <si>
    <t>226800</t>
  </si>
  <si>
    <t>345000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</si>
  <si>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24210)</t>
  </si>
  <si>
    <t>Итого по КЦ 24210</t>
  </si>
  <si>
    <t>Содержание и обслуживание помещений и сетей инженерно-технического обеспечения</t>
  </si>
  <si>
    <t>Аттестация</t>
  </si>
  <si>
    <t xml:space="preserve">Медицинский осмотр работников учреждений, за исключением водителей транспортных средств </t>
  </si>
  <si>
    <t>И.В. Пружинина</t>
  </si>
  <si>
    <t>24 декабря 2021 г.</t>
  </si>
  <si>
    <t>№ 015/00420/001 от 24 декабря  2021 г.</t>
  </si>
  <si>
    <t>0501012</t>
  </si>
  <si>
    <t>015</t>
  </si>
  <si>
    <t>14 января  2022 г.</t>
  </si>
  <si>
    <t>изменения               (+, -)</t>
  </si>
  <si>
    <t>Итого</t>
  </si>
  <si>
    <t>-862675,89</t>
  </si>
  <si>
    <t>-22709,10</t>
  </si>
  <si>
    <t>247</t>
  </si>
  <si>
    <t>862675,89</t>
  </si>
  <si>
    <t>22709,10</t>
  </si>
  <si>
    <t xml:space="preserve">№ 015/00420/003, /004, /005, /006 от </t>
  </si>
  <si>
    <t>20 января  2022 г.</t>
  </si>
  <si>
    <t xml:space="preserve">№ 015/00420/012 от </t>
  </si>
  <si>
    <t>295000</t>
  </si>
  <si>
    <t>853</t>
  </si>
  <si>
    <t>Другие экономические санкции</t>
  </si>
  <si>
    <t>-3364,25</t>
  </si>
  <si>
    <t>3364,25</t>
  </si>
  <si>
    <t>17 января  2022 г.</t>
  </si>
  <si>
    <t xml:space="preserve">№ 015/00420/008, /009 от </t>
  </si>
  <si>
    <t>03 февраля  2022 г.</t>
  </si>
  <si>
    <t xml:space="preserve">№ 015/00420/021, /022 от </t>
  </si>
  <si>
    <t>07 февраля  2022 г.</t>
  </si>
  <si>
    <t xml:space="preserve">№ 015/00420/023, /024 от </t>
  </si>
  <si>
    <t>266200</t>
  </si>
  <si>
    <t>14 февраля  2022 г.</t>
  </si>
  <si>
    <t xml:space="preserve">№ 015/00420/026 от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</si>
</sst>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2" fillId="0" borderId="0" xfId="1" applyNumberFormat="1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/>
    <xf numFmtId="0" fontId="2" fillId="0" borderId="0" xfId="1" applyFont="1" applyBorder="1" applyAlignment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4" fillId="0" borderId="0" xfId="1" applyFont="1" applyAlignment="1"/>
    <xf numFmtId="0" fontId="4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left" wrapText="1"/>
    </xf>
    <xf numFmtId="0" fontId="2" fillId="3" borderId="0" xfId="1" applyFont="1" applyFill="1" applyAlignment="1">
      <alignment horizontal="right"/>
    </xf>
    <xf numFmtId="0" fontId="2" fillId="0" borderId="1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3" xfId="1" applyFont="1" applyBorder="1"/>
    <xf numFmtId="0" fontId="2" fillId="0" borderId="4" xfId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right" vertical="center"/>
    </xf>
    <xf numFmtId="4" fontId="4" fillId="5" borderId="4" xfId="1" applyNumberFormat="1" applyFont="1" applyFill="1" applyBorder="1" applyAlignment="1">
      <alignment horizontal="right" vertical="center"/>
    </xf>
    <xf numFmtId="4" fontId="4" fillId="5" borderId="4" xfId="1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49" fontId="2" fillId="7" borderId="4" xfId="1" applyNumberFormat="1" applyFont="1" applyFill="1" applyBorder="1" applyAlignment="1">
      <alignment horizontal="center" vertical="center" wrapText="1"/>
    </xf>
    <xf numFmtId="49" fontId="2" fillId="7" borderId="4" xfId="1" applyNumberFormat="1" applyFont="1" applyFill="1" applyBorder="1" applyAlignment="1">
      <alignment horizontal="center" vertical="center"/>
    </xf>
    <xf numFmtId="4" fontId="2" fillId="7" borderId="4" xfId="1" applyNumberFormat="1" applyFont="1" applyFill="1" applyBorder="1" applyAlignment="1">
      <alignment horizontal="right" vertical="center"/>
    </xf>
    <xf numFmtId="4" fontId="4" fillId="6" borderId="4" xfId="1" applyNumberFormat="1" applyFont="1" applyFill="1" applyBorder="1" applyAlignment="1">
      <alignment horizontal="righ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vertical="center"/>
    </xf>
    <xf numFmtId="4" fontId="4" fillId="6" borderId="4" xfId="0" applyNumberFormat="1" applyFont="1" applyFill="1" applyBorder="1" applyAlignment="1">
      <alignment horizontal="right" vertical="center"/>
    </xf>
    <xf numFmtId="49" fontId="2" fillId="3" borderId="4" xfId="1" applyNumberFormat="1" applyFont="1" applyFill="1" applyBorder="1" applyAlignment="1">
      <alignment horizontal="center" vertical="center"/>
    </xf>
    <xf numFmtId="4" fontId="2" fillId="3" borderId="4" xfId="1" applyNumberFormat="1" applyFont="1" applyFill="1" applyBorder="1" applyAlignment="1">
      <alignment horizontal="right" vertical="center"/>
    </xf>
    <xf numFmtId="4" fontId="4" fillId="0" borderId="4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/>
    <xf numFmtId="0" fontId="0" fillId="0" borderId="1" xfId="0" applyBorder="1" applyAlignment="1"/>
    <xf numFmtId="0" fontId="8" fillId="0" borderId="0" xfId="1" applyFont="1" applyAlignment="1">
      <alignment horizontal="left"/>
    </xf>
    <xf numFmtId="0" fontId="2" fillId="0" borderId="2" xfId="1" applyFont="1" applyBorder="1" applyAlignment="1"/>
    <xf numFmtId="0" fontId="2" fillId="0" borderId="0" xfId="1" applyFont="1" applyBorder="1"/>
    <xf numFmtId="0" fontId="2" fillId="0" borderId="1" xfId="1" applyFont="1" applyBorder="1" applyAlignment="1"/>
    <xf numFmtId="0" fontId="8" fillId="2" borderId="0" xfId="1" applyFont="1" applyFill="1" applyAlignment="1">
      <alignment horizontal="left"/>
    </xf>
    <xf numFmtId="0" fontId="2" fillId="0" borderId="0" xfId="1" applyFont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4" fillId="6" borderId="4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0" borderId="4" xfId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right" vertical="center" wrapText="1"/>
    </xf>
    <xf numFmtId="0" fontId="4" fillId="5" borderId="7" xfId="1" applyFont="1" applyFill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49" fontId="4" fillId="6" borderId="4" xfId="1" applyNumberFormat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left" wrapText="1"/>
    </xf>
    <xf numFmtId="0" fontId="2" fillId="0" borderId="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1" applyFont="1" applyBorder="1" applyAlignment="1">
      <alignment horizontal="left"/>
    </xf>
    <xf numFmtId="0" fontId="5" fillId="0" borderId="0" xfId="1" applyFont="1" applyBorder="1" applyAlignment="1"/>
    <xf numFmtId="49" fontId="2" fillId="0" borderId="9" xfId="1" applyNumberFormat="1" applyFont="1" applyBorder="1" applyAlignment="1">
      <alignment horizontal="center"/>
    </xf>
    <xf numFmtId="14" fontId="2" fillId="0" borderId="10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49" fontId="2" fillId="0" borderId="10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2" xfId="0" applyFont="1" applyBorder="1" applyAlignment="1"/>
    <xf numFmtId="14" fontId="2" fillId="0" borderId="4" xfId="0" applyNumberFormat="1" applyFont="1" applyBorder="1" applyAlignment="1">
      <alignment horizontal="center" vertical="center" wrapText="1"/>
    </xf>
    <xf numFmtId="4" fontId="4" fillId="5" borderId="4" xfId="1" applyNumberFormat="1" applyFont="1" applyFill="1" applyBorder="1" applyAlignment="1">
      <alignment horizontal="right" vertical="center" wrapText="1"/>
    </xf>
    <xf numFmtId="4" fontId="4" fillId="6" borderId="4" xfId="0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/>
    </xf>
    <xf numFmtId="49" fontId="4" fillId="6" borderId="4" xfId="1" applyNumberFormat="1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 wrapText="1"/>
    </xf>
    <xf numFmtId="4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49" fontId="4" fillId="6" borderId="4" xfId="1" applyNumberFormat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49" fontId="4" fillId="6" borderId="4" xfId="1" applyNumberFormat="1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49" fontId="4" fillId="6" borderId="4" xfId="1" applyNumberFormat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4" fillId="0" borderId="4" xfId="1" applyFont="1" applyBorder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4" fillId="5" borderId="6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5" borderId="4" xfId="1" applyFont="1" applyFill="1" applyBorder="1" applyAlignment="1">
      <alignment horizontal="left" vertical="center" wrapText="1"/>
    </xf>
    <xf numFmtId="49" fontId="4" fillId="5" borderId="4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top" wrapText="1"/>
    </xf>
    <xf numFmtId="49" fontId="4" fillId="6" borderId="4" xfId="1" applyNumberFormat="1" applyFont="1" applyFill="1" applyBorder="1" applyAlignment="1">
      <alignment horizontal="left" vertical="center" wrapText="1"/>
    </xf>
    <xf numFmtId="0" fontId="7" fillId="0" borderId="4" xfId="1" applyFont="1" applyBorder="1" applyAlignment="1">
      <alignment vertical="center" wrapText="1"/>
    </xf>
    <xf numFmtId="0" fontId="4" fillId="6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workbookViewId="0">
      <selection activeCell="A15" sqref="A15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7" style="1" customWidth="1"/>
    <col min="9" max="16384" width="9.109375" style="1"/>
  </cols>
  <sheetData>
    <row r="1" spans="1:12">
      <c r="E1" s="3"/>
      <c r="F1" s="3"/>
      <c r="G1" s="3"/>
      <c r="H1" s="3"/>
    </row>
    <row r="2" spans="1:12">
      <c r="D2" s="4"/>
      <c r="E2" s="3"/>
      <c r="F2" s="3"/>
      <c r="G2" s="3"/>
      <c r="H2" s="3"/>
    </row>
    <row r="3" spans="1:12" ht="14.4" customHeight="1">
      <c r="D3" s="4"/>
      <c r="E3" s="5"/>
      <c r="F3" s="131" t="s">
        <v>0</v>
      </c>
      <c r="G3" s="131"/>
    </row>
    <row r="4" spans="1:12" ht="13.2" customHeight="1">
      <c r="D4" s="4"/>
      <c r="E4" s="7"/>
      <c r="F4" s="132" t="s">
        <v>1</v>
      </c>
      <c r="G4" s="132"/>
    </row>
    <row r="5" spans="1:12">
      <c r="D5" s="4"/>
      <c r="E5" s="8"/>
      <c r="F5" s="8"/>
      <c r="G5" s="66" t="s">
        <v>2</v>
      </c>
      <c r="H5" s="2"/>
    </row>
    <row r="6" spans="1:12">
      <c r="D6" s="4"/>
      <c r="E6" s="9"/>
      <c r="F6" s="5"/>
      <c r="G6" s="65"/>
      <c r="H6" s="2"/>
    </row>
    <row r="7" spans="1:12">
      <c r="D7" s="4"/>
      <c r="E7" s="5"/>
      <c r="F7" s="5"/>
      <c r="G7" s="67" t="s">
        <v>3</v>
      </c>
      <c r="H7" s="59"/>
    </row>
    <row r="8" spans="1:12">
      <c r="D8" s="4"/>
      <c r="E8" s="10"/>
      <c r="F8" s="10"/>
      <c r="G8" s="133" t="s">
        <v>4</v>
      </c>
      <c r="H8" s="133"/>
    </row>
    <row r="9" spans="1:12">
      <c r="D9" s="4"/>
      <c r="E9" s="9"/>
      <c r="F9" s="5"/>
      <c r="G9" s="65"/>
      <c r="H9" s="2"/>
    </row>
    <row r="10" spans="1:12" ht="14.4" customHeight="1">
      <c r="D10" s="4"/>
      <c r="E10" s="9"/>
      <c r="F10" s="5"/>
      <c r="G10" s="59"/>
      <c r="H10" s="59" t="s">
        <v>5</v>
      </c>
    </row>
    <row r="11" spans="1:12" ht="9.6" customHeight="1">
      <c r="D11" s="4"/>
      <c r="E11" s="8"/>
      <c r="F11" s="8"/>
      <c r="G11" s="8"/>
      <c r="H11" s="8"/>
    </row>
    <row r="12" spans="1:12">
      <c r="D12" s="4"/>
      <c r="E12" s="9"/>
      <c r="F12" s="8"/>
      <c r="G12" s="8"/>
      <c r="H12" s="3"/>
    </row>
    <row r="13" spans="1:12">
      <c r="D13" s="4"/>
      <c r="E13" s="11"/>
      <c r="F13" s="11"/>
      <c r="G13" s="11"/>
      <c r="H13" s="11" t="s">
        <v>110</v>
      </c>
    </row>
    <row r="14" spans="1:12">
      <c r="D14" s="4"/>
      <c r="E14" s="4"/>
      <c r="F14" s="11"/>
      <c r="G14" s="11"/>
      <c r="H14" s="11"/>
    </row>
    <row r="15" spans="1:12">
      <c r="A15" s="12"/>
      <c r="B15" s="134" t="s">
        <v>111</v>
      </c>
      <c r="C15" s="134"/>
      <c r="D15" s="134"/>
      <c r="E15" s="134"/>
      <c r="F15" s="134"/>
      <c r="G15" s="134"/>
      <c r="H15" s="13"/>
      <c r="I15" s="12"/>
      <c r="J15" s="12"/>
      <c r="K15" s="12"/>
      <c r="L15" s="12"/>
    </row>
    <row r="16" spans="1:12" ht="28.2" customHeight="1">
      <c r="A16" s="14"/>
      <c r="B16" s="135" t="s">
        <v>126</v>
      </c>
      <c r="C16" s="135"/>
      <c r="D16" s="135"/>
      <c r="E16" s="135"/>
      <c r="F16" s="135"/>
      <c r="G16" s="135"/>
      <c r="H16" s="135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2" t="s">
        <v>7</v>
      </c>
    </row>
    <row r="19" spans="1:8">
      <c r="A19" s="14"/>
      <c r="B19" s="129" t="s">
        <v>8</v>
      </c>
      <c r="C19" s="129"/>
      <c r="D19" s="129"/>
      <c r="E19" s="129"/>
      <c r="F19" s="129"/>
      <c r="G19" s="129"/>
      <c r="H19" s="2" t="s">
        <v>9</v>
      </c>
    </row>
    <row r="20" spans="1:8">
      <c r="A20" s="1" t="s">
        <v>10</v>
      </c>
      <c r="B20" s="130"/>
      <c r="C20" s="130"/>
      <c r="D20" s="130"/>
      <c r="E20" s="130"/>
      <c r="F20" s="130"/>
      <c r="G20" s="130"/>
      <c r="H20" s="16" t="s">
        <v>11</v>
      </c>
    </row>
    <row r="21" spans="1:8">
      <c r="A21" s="1" t="s">
        <v>12</v>
      </c>
      <c r="B21" s="17" t="s">
        <v>13</v>
      </c>
      <c r="C21" s="17"/>
      <c r="D21" s="17"/>
      <c r="E21" s="17"/>
      <c r="F21" s="17"/>
      <c r="G21" s="17"/>
      <c r="H21" s="18"/>
    </row>
    <row r="22" spans="1:8">
      <c r="A22" s="1" t="s">
        <v>14</v>
      </c>
      <c r="B22" s="127" t="s">
        <v>13</v>
      </c>
      <c r="C22" s="127"/>
      <c r="D22" s="127"/>
      <c r="E22" s="127"/>
      <c r="F22" s="127"/>
      <c r="G22" s="127"/>
      <c r="H22" s="2" t="s">
        <v>15</v>
      </c>
    </row>
    <row r="23" spans="1:8">
      <c r="A23" s="1" t="s">
        <v>16</v>
      </c>
      <c r="B23" s="127" t="s">
        <v>17</v>
      </c>
      <c r="C23" s="127"/>
      <c r="D23" s="127"/>
      <c r="E23" s="127"/>
      <c r="F23" s="127"/>
      <c r="G23" s="127"/>
      <c r="H23" s="2" t="s">
        <v>18</v>
      </c>
    </row>
    <row r="24" spans="1:8">
      <c r="A24" s="1" t="s">
        <v>19</v>
      </c>
      <c r="B24" s="19" t="s">
        <v>20</v>
      </c>
      <c r="C24" s="19"/>
      <c r="D24" s="19"/>
      <c r="E24" s="19"/>
      <c r="F24" s="19"/>
      <c r="G24" s="19"/>
      <c r="H24" s="2" t="s">
        <v>21</v>
      </c>
    </row>
    <row r="26" spans="1:8" s="3" customForma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</row>
    <row r="27" spans="1:8" s="3" customFormat="1">
      <c r="A27" s="128"/>
      <c r="B27" s="128"/>
      <c r="C27" s="128"/>
      <c r="D27" s="128"/>
      <c r="E27" s="128"/>
      <c r="F27" s="128"/>
      <c r="G27" s="128"/>
      <c r="H27" s="116"/>
    </row>
    <row r="28" spans="1:8" s="3" customFormat="1">
      <c r="A28" s="20">
        <v>1</v>
      </c>
      <c r="B28" s="20">
        <f t="shared" ref="B28:G28" si="0">SUM(A28+1)</f>
        <v>2</v>
      </c>
      <c r="C28" s="20">
        <f t="shared" si="0"/>
        <v>3</v>
      </c>
      <c r="D28" s="20">
        <f t="shared" si="0"/>
        <v>4</v>
      </c>
      <c r="E28" s="20">
        <f t="shared" si="0"/>
        <v>5</v>
      </c>
      <c r="F28" s="20">
        <f t="shared" si="0"/>
        <v>6</v>
      </c>
      <c r="G28" s="20">
        <f t="shared" si="0"/>
        <v>7</v>
      </c>
      <c r="H28" s="20">
        <v>8</v>
      </c>
    </row>
    <row r="29" spans="1:8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</row>
    <row r="30" spans="1:8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</row>
    <row r="31" spans="1:8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</row>
    <row r="32" spans="1:8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</row>
    <row r="33" spans="1:8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</row>
    <row r="34" spans="1:8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</row>
    <row r="35" spans="1:8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862675.89</v>
      </c>
    </row>
    <row r="36" spans="1:8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22709.1</v>
      </c>
    </row>
    <row r="37" spans="1:8" s="3" customFormat="1">
      <c r="A37" s="26" t="s">
        <v>51</v>
      </c>
      <c r="B37" s="22" t="s">
        <v>32</v>
      </c>
      <c r="C37" s="22" t="s">
        <v>33</v>
      </c>
      <c r="D37" s="23" t="s">
        <v>34</v>
      </c>
      <c r="E37" s="23" t="s">
        <v>45</v>
      </c>
      <c r="F37" s="23" t="s">
        <v>52</v>
      </c>
      <c r="G37" s="23" t="s">
        <v>37</v>
      </c>
      <c r="H37" s="24">
        <v>46355.31</v>
      </c>
    </row>
    <row r="38" spans="1:8" s="3" customFormat="1">
      <c r="A38" s="26" t="s">
        <v>53</v>
      </c>
      <c r="B38" s="22" t="s">
        <v>32</v>
      </c>
      <c r="C38" s="22" t="s">
        <v>33</v>
      </c>
      <c r="D38" s="23" t="s">
        <v>34</v>
      </c>
      <c r="E38" s="23" t="s">
        <v>45</v>
      </c>
      <c r="F38" s="23" t="s">
        <v>54</v>
      </c>
      <c r="G38" s="23" t="s">
        <v>37</v>
      </c>
      <c r="H38" s="24">
        <v>73958.63</v>
      </c>
    </row>
    <row r="39" spans="1:8" s="3" customFormat="1">
      <c r="A39" s="27" t="s">
        <v>55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56</v>
      </c>
      <c r="G39" s="23" t="s">
        <v>37</v>
      </c>
      <c r="H39" s="24">
        <v>25113.97</v>
      </c>
    </row>
    <row r="40" spans="1:8" ht="26.4">
      <c r="A40" s="22" t="s">
        <v>57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58</v>
      </c>
      <c r="G40" s="23" t="s">
        <v>37</v>
      </c>
      <c r="H40" s="24">
        <v>18000</v>
      </c>
    </row>
    <row r="41" spans="1:8" ht="26.4">
      <c r="A41" s="22" t="s">
        <v>121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114</v>
      </c>
      <c r="G41" s="23" t="s">
        <v>37</v>
      </c>
      <c r="H41" s="24">
        <v>65000</v>
      </c>
    </row>
    <row r="42" spans="1:8">
      <c r="A42" s="22" t="s">
        <v>61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115</v>
      </c>
      <c r="G42" s="23" t="s">
        <v>37</v>
      </c>
      <c r="H42" s="24">
        <v>42400</v>
      </c>
    </row>
    <row r="43" spans="1:8">
      <c r="A43" s="22" t="s">
        <v>122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116</v>
      </c>
      <c r="G43" s="23" t="s">
        <v>37</v>
      </c>
      <c r="H43" s="24">
        <v>10000</v>
      </c>
    </row>
    <row r="44" spans="1:8">
      <c r="A44" s="27" t="s">
        <v>59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60</v>
      </c>
      <c r="G44" s="23" t="s">
        <v>37</v>
      </c>
      <c r="H44" s="24">
        <v>46527</v>
      </c>
    </row>
    <row r="45" spans="1:8" ht="26.4">
      <c r="A45" s="63" t="s">
        <v>123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117</v>
      </c>
      <c r="G45" s="23" t="s">
        <v>37</v>
      </c>
      <c r="H45" s="24">
        <v>93600</v>
      </c>
    </row>
    <row r="46" spans="1:8">
      <c r="A46" s="27" t="s">
        <v>61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62</v>
      </c>
      <c r="G46" s="23" t="s">
        <v>37</v>
      </c>
      <c r="H46" s="24">
        <v>46520</v>
      </c>
    </row>
    <row r="47" spans="1:8" ht="26.4">
      <c r="A47" s="21" t="s">
        <v>63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64</v>
      </c>
      <c r="G47" s="23" t="s">
        <v>37</v>
      </c>
      <c r="H47" s="24">
        <v>80000</v>
      </c>
    </row>
    <row r="48" spans="1:8">
      <c r="A48" s="64" t="s">
        <v>113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112</v>
      </c>
      <c r="G48" s="23" t="s">
        <v>37</v>
      </c>
      <c r="H48" s="24">
        <v>10000</v>
      </c>
    </row>
    <row r="49" spans="1:8">
      <c r="A49" s="22" t="s">
        <v>65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66</v>
      </c>
      <c r="G49" s="23" t="s">
        <v>37</v>
      </c>
      <c r="H49" s="24">
        <v>197171.24</v>
      </c>
    </row>
    <row r="50" spans="1:8">
      <c r="A50" s="27" t="s">
        <v>67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68</v>
      </c>
      <c r="G50" s="23" t="s">
        <v>37</v>
      </c>
      <c r="H50" s="24">
        <v>10000</v>
      </c>
    </row>
    <row r="51" spans="1:8">
      <c r="A51" s="57" t="s">
        <v>67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118</v>
      </c>
      <c r="G51" s="23" t="s">
        <v>37</v>
      </c>
      <c r="H51" s="24">
        <v>10000</v>
      </c>
    </row>
    <row r="52" spans="1:8">
      <c r="A52" s="27" t="s">
        <v>69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70</v>
      </c>
      <c r="G52" s="23" t="s">
        <v>37</v>
      </c>
      <c r="H52" s="24">
        <v>80000</v>
      </c>
    </row>
    <row r="53" spans="1:8">
      <c r="A53" s="28" t="s">
        <v>71</v>
      </c>
      <c r="B53" s="28" t="s">
        <v>32</v>
      </c>
      <c r="C53" s="28" t="s">
        <v>33</v>
      </c>
      <c r="D53" s="29" t="s">
        <v>34</v>
      </c>
      <c r="E53" s="29" t="s">
        <v>72</v>
      </c>
      <c r="F53" s="29" t="s">
        <v>73</v>
      </c>
      <c r="G53" s="29" t="s">
        <v>37</v>
      </c>
      <c r="H53" s="30">
        <v>6044</v>
      </c>
    </row>
    <row r="54" spans="1:8">
      <c r="A54" s="28" t="s">
        <v>74</v>
      </c>
      <c r="B54" s="28" t="s">
        <v>32</v>
      </c>
      <c r="C54" s="28" t="s">
        <v>33</v>
      </c>
      <c r="D54" s="29" t="s">
        <v>34</v>
      </c>
      <c r="E54" s="29" t="s">
        <v>72</v>
      </c>
      <c r="F54" s="29" t="s">
        <v>75</v>
      </c>
      <c r="G54" s="29" t="s">
        <v>37</v>
      </c>
      <c r="H54" s="30">
        <v>14179</v>
      </c>
    </row>
    <row r="55" spans="1:8">
      <c r="A55" s="119" t="s">
        <v>76</v>
      </c>
      <c r="B55" s="119"/>
      <c r="C55" s="119"/>
      <c r="D55" s="119"/>
      <c r="E55" s="119"/>
      <c r="F55" s="119"/>
      <c r="G55" s="119"/>
      <c r="H55" s="31">
        <f>SUM(H30:H54)</f>
        <v>3316919.3900000006</v>
      </c>
    </row>
    <row r="56" spans="1:8">
      <c r="A56" s="120" t="s">
        <v>77</v>
      </c>
      <c r="B56" s="121"/>
      <c r="C56" s="121"/>
      <c r="D56" s="121"/>
      <c r="E56" s="121"/>
      <c r="F56" s="121"/>
      <c r="G56" s="121"/>
      <c r="H56" s="121"/>
    </row>
    <row r="57" spans="1:8">
      <c r="A57" s="22" t="s">
        <v>65</v>
      </c>
      <c r="B57" s="22" t="s">
        <v>32</v>
      </c>
      <c r="C57" s="22" t="s">
        <v>33</v>
      </c>
      <c r="D57" s="23" t="s">
        <v>34</v>
      </c>
      <c r="E57" s="23" t="s">
        <v>45</v>
      </c>
      <c r="F57" s="23" t="s">
        <v>66</v>
      </c>
      <c r="G57" s="23" t="s">
        <v>78</v>
      </c>
      <c r="H57" s="24">
        <v>990000</v>
      </c>
    </row>
    <row r="58" spans="1:8">
      <c r="A58" s="27" t="s">
        <v>69</v>
      </c>
      <c r="B58" s="22" t="s">
        <v>32</v>
      </c>
      <c r="C58" s="22" t="s">
        <v>33</v>
      </c>
      <c r="D58" s="23" t="s">
        <v>34</v>
      </c>
      <c r="E58" s="23" t="s">
        <v>45</v>
      </c>
      <c r="F58" s="23" t="s">
        <v>70</v>
      </c>
      <c r="G58" s="23" t="s">
        <v>78</v>
      </c>
      <c r="H58" s="24">
        <v>110000</v>
      </c>
    </row>
    <row r="59" spans="1:8">
      <c r="A59" s="119" t="s">
        <v>79</v>
      </c>
      <c r="B59" s="119"/>
      <c r="C59" s="119"/>
      <c r="D59" s="119"/>
      <c r="E59" s="119"/>
      <c r="F59" s="119"/>
      <c r="G59" s="119"/>
      <c r="H59" s="32">
        <f>SUM(H57:H58)</f>
        <v>1100000</v>
      </c>
    </row>
    <row r="60" spans="1:8">
      <c r="A60" s="122" t="s">
        <v>80</v>
      </c>
      <c r="B60" s="122"/>
      <c r="C60" s="122"/>
      <c r="D60" s="122"/>
      <c r="E60" s="122"/>
      <c r="F60" s="122"/>
      <c r="G60" s="122"/>
      <c r="H60" s="122"/>
    </row>
    <row r="61" spans="1:8">
      <c r="A61" s="21" t="s">
        <v>81</v>
      </c>
      <c r="B61" s="21" t="s">
        <v>32</v>
      </c>
      <c r="C61" s="21" t="s">
        <v>33</v>
      </c>
      <c r="D61" s="33" t="s">
        <v>82</v>
      </c>
      <c r="E61" s="33" t="s">
        <v>35</v>
      </c>
      <c r="F61" s="33" t="s">
        <v>36</v>
      </c>
      <c r="G61" s="33" t="s">
        <v>83</v>
      </c>
      <c r="H61" s="34">
        <v>7245856.5800000001</v>
      </c>
    </row>
    <row r="62" spans="1:8">
      <c r="A62" s="21" t="s">
        <v>41</v>
      </c>
      <c r="B62" s="21" t="s">
        <v>32</v>
      </c>
      <c r="C62" s="21" t="s">
        <v>33</v>
      </c>
      <c r="D62" s="33" t="s">
        <v>82</v>
      </c>
      <c r="E62" s="33" t="s">
        <v>42</v>
      </c>
      <c r="F62" s="33" t="s">
        <v>43</v>
      </c>
      <c r="G62" s="33" t="s">
        <v>83</v>
      </c>
      <c r="H62" s="34">
        <v>2188248.69</v>
      </c>
    </row>
    <row r="63" spans="1:8">
      <c r="A63" s="35" t="s">
        <v>85</v>
      </c>
      <c r="B63" s="35" t="s">
        <v>32</v>
      </c>
      <c r="C63" s="35" t="s">
        <v>33</v>
      </c>
      <c r="D63" s="36" t="s">
        <v>82</v>
      </c>
      <c r="E63" s="36" t="s">
        <v>45</v>
      </c>
      <c r="F63" s="36" t="s">
        <v>86</v>
      </c>
      <c r="G63" s="36" t="s">
        <v>83</v>
      </c>
      <c r="H63" s="37">
        <v>30000</v>
      </c>
    </row>
    <row r="64" spans="1:8" ht="26.4">
      <c r="A64" s="21" t="s">
        <v>63</v>
      </c>
      <c r="B64" s="21" t="s">
        <v>32</v>
      </c>
      <c r="C64" s="21" t="s">
        <v>33</v>
      </c>
      <c r="D64" s="33" t="s">
        <v>82</v>
      </c>
      <c r="E64" s="33" t="s">
        <v>45</v>
      </c>
      <c r="F64" s="33" t="s">
        <v>64</v>
      </c>
      <c r="G64" s="33" t="s">
        <v>83</v>
      </c>
      <c r="H64" s="34">
        <v>400000</v>
      </c>
    </row>
    <row r="65" spans="1:8">
      <c r="A65" s="56" t="s">
        <v>113</v>
      </c>
      <c r="B65" s="21" t="s">
        <v>32</v>
      </c>
      <c r="C65" s="21" t="s">
        <v>33</v>
      </c>
      <c r="D65" s="33" t="s">
        <v>82</v>
      </c>
      <c r="E65" s="33" t="s">
        <v>45</v>
      </c>
      <c r="F65" s="33" t="s">
        <v>112</v>
      </c>
      <c r="G65" s="33" t="s">
        <v>83</v>
      </c>
      <c r="H65" s="34">
        <v>100000</v>
      </c>
    </row>
    <row r="66" spans="1:8">
      <c r="A66" s="57" t="s">
        <v>69</v>
      </c>
      <c r="B66" s="21" t="s">
        <v>32</v>
      </c>
      <c r="C66" s="21" t="s">
        <v>33</v>
      </c>
      <c r="D66" s="33" t="s">
        <v>82</v>
      </c>
      <c r="E66" s="33" t="s">
        <v>45</v>
      </c>
      <c r="F66" s="33" t="s">
        <v>70</v>
      </c>
      <c r="G66" s="33" t="s">
        <v>83</v>
      </c>
      <c r="H66" s="34">
        <v>170423.1</v>
      </c>
    </row>
    <row r="67" spans="1:8" ht="13.8">
      <c r="A67" s="123" t="s">
        <v>87</v>
      </c>
      <c r="B67" s="123"/>
      <c r="C67" s="123"/>
      <c r="D67" s="123"/>
      <c r="E67" s="123"/>
      <c r="F67" s="123"/>
      <c r="G67" s="124"/>
      <c r="H67" s="38">
        <f>SUM(H61:H66)</f>
        <v>10134528.369999999</v>
      </c>
    </row>
    <row r="68" spans="1:8">
      <c r="A68" s="125" t="s">
        <v>88</v>
      </c>
      <c r="B68" s="125"/>
      <c r="C68" s="125"/>
      <c r="D68" s="125"/>
      <c r="E68" s="125"/>
      <c r="F68" s="125"/>
      <c r="G68" s="125"/>
      <c r="H68" s="125"/>
    </row>
    <row r="69" spans="1:8">
      <c r="A69" s="39" t="s">
        <v>89</v>
      </c>
      <c r="B69" s="39" t="s">
        <v>90</v>
      </c>
      <c r="C69" s="39" t="s">
        <v>91</v>
      </c>
      <c r="D69" s="40" t="s">
        <v>92</v>
      </c>
      <c r="E69" s="40" t="s">
        <v>93</v>
      </c>
      <c r="F69" s="40" t="s">
        <v>94</v>
      </c>
      <c r="G69" s="40" t="s">
        <v>95</v>
      </c>
      <c r="H69" s="41">
        <v>500000</v>
      </c>
    </row>
    <row r="70" spans="1:8">
      <c r="A70" s="126" t="s">
        <v>96</v>
      </c>
      <c r="B70" s="126"/>
      <c r="C70" s="126"/>
      <c r="D70" s="126"/>
      <c r="E70" s="126"/>
      <c r="F70" s="126"/>
      <c r="G70" s="126"/>
      <c r="H70" s="42">
        <f>H69</f>
        <v>500000</v>
      </c>
    </row>
    <row r="71" spans="1:8">
      <c r="A71" s="122" t="s">
        <v>97</v>
      </c>
      <c r="B71" s="122"/>
      <c r="C71" s="122"/>
      <c r="D71" s="122"/>
      <c r="E71" s="122"/>
      <c r="F71" s="122"/>
      <c r="G71" s="122"/>
      <c r="H71" s="122"/>
    </row>
    <row r="72" spans="1:8">
      <c r="A72" s="27" t="s">
        <v>98</v>
      </c>
      <c r="B72" s="27" t="s">
        <v>32</v>
      </c>
      <c r="C72" s="27" t="s">
        <v>33</v>
      </c>
      <c r="D72" s="43" t="s">
        <v>99</v>
      </c>
      <c r="E72" s="43" t="s">
        <v>39</v>
      </c>
      <c r="F72" s="43" t="s">
        <v>100</v>
      </c>
      <c r="G72" s="43" t="s">
        <v>101</v>
      </c>
      <c r="H72" s="44">
        <v>0</v>
      </c>
    </row>
    <row r="73" spans="1:8">
      <c r="A73" s="123" t="s">
        <v>102</v>
      </c>
      <c r="B73" s="123"/>
      <c r="C73" s="123"/>
      <c r="D73" s="123"/>
      <c r="E73" s="123"/>
      <c r="F73" s="123"/>
      <c r="G73" s="123"/>
      <c r="H73" s="38">
        <f>H72</f>
        <v>0</v>
      </c>
    </row>
    <row r="74" spans="1:8">
      <c r="A74" s="114" t="s">
        <v>119</v>
      </c>
      <c r="B74" s="115"/>
      <c r="C74" s="115"/>
      <c r="D74" s="115"/>
      <c r="E74" s="115"/>
      <c r="F74" s="115"/>
      <c r="G74" s="115"/>
      <c r="H74" s="115"/>
    </row>
    <row r="75" spans="1:8">
      <c r="A75" s="60" t="s">
        <v>69</v>
      </c>
      <c r="B75" s="27" t="s">
        <v>32</v>
      </c>
      <c r="C75" s="22" t="s">
        <v>33</v>
      </c>
      <c r="D75" s="60">
        <v>220242100</v>
      </c>
      <c r="E75" s="60">
        <v>244</v>
      </c>
      <c r="F75" s="60">
        <v>24210</v>
      </c>
      <c r="G75" s="60">
        <v>346000</v>
      </c>
      <c r="H75" s="61">
        <v>87472</v>
      </c>
    </row>
    <row r="76" spans="1:8">
      <c r="A76" s="62" t="s">
        <v>120</v>
      </c>
      <c r="B76" s="58"/>
      <c r="C76" s="58"/>
      <c r="D76" s="58"/>
      <c r="E76" s="58"/>
      <c r="F76" s="58"/>
      <c r="G76" s="58"/>
      <c r="H76" s="38">
        <f>SUM(H75)</f>
        <v>87472</v>
      </c>
    </row>
    <row r="77" spans="1:8">
      <c r="A77" s="111" t="s">
        <v>103</v>
      </c>
      <c r="B77" s="111"/>
      <c r="C77" s="111"/>
      <c r="D77" s="111"/>
      <c r="E77" s="111"/>
      <c r="F77" s="111"/>
      <c r="G77" s="111"/>
      <c r="H77" s="45">
        <f>H55+H59+H67+H69+H73+H76</f>
        <v>15138919.76</v>
      </c>
    </row>
    <row r="78" spans="1:8">
      <c r="A78" s="46"/>
      <c r="B78" s="46"/>
      <c r="C78" s="46"/>
      <c r="D78" s="3"/>
      <c r="E78" s="3"/>
      <c r="G78" s="2"/>
      <c r="H78" s="18"/>
    </row>
    <row r="79" spans="1:8">
      <c r="A79" s="46"/>
      <c r="B79" s="46"/>
      <c r="C79" s="46"/>
      <c r="D79" s="3"/>
      <c r="E79" s="3"/>
      <c r="G79" s="2"/>
      <c r="H79" s="18"/>
    </row>
    <row r="80" spans="1:8">
      <c r="A80" s="46"/>
      <c r="B80" s="46"/>
      <c r="C80" s="46"/>
      <c r="D80" s="3"/>
      <c r="E80" s="3"/>
      <c r="G80" s="2"/>
      <c r="H80" s="2"/>
    </row>
    <row r="81" spans="1:8" ht="14.4">
      <c r="A81" s="47" t="s">
        <v>104</v>
      </c>
      <c r="B81" s="9"/>
      <c r="C81" s="48"/>
      <c r="D81" s="48"/>
      <c r="E81" s="48"/>
      <c r="F81" s="112" t="s">
        <v>105</v>
      </c>
      <c r="G81" s="112"/>
      <c r="H81" s="54"/>
    </row>
    <row r="82" spans="1:8">
      <c r="A82" s="49"/>
      <c r="B82" s="9"/>
      <c r="C82" s="50" t="s">
        <v>106</v>
      </c>
      <c r="D82" s="50"/>
      <c r="E82" s="50"/>
      <c r="F82" s="50" t="s">
        <v>6</v>
      </c>
      <c r="G82" s="50"/>
      <c r="H82" s="9"/>
    </row>
    <row r="83" spans="1:8">
      <c r="A83" s="47" t="s">
        <v>107</v>
      </c>
      <c r="B83" s="51"/>
      <c r="C83" s="47"/>
      <c r="D83" s="47"/>
      <c r="E83" s="52"/>
      <c r="F83" s="112" t="s">
        <v>108</v>
      </c>
      <c r="G83" s="112"/>
      <c r="H83" s="54"/>
    </row>
    <row r="84" spans="1:8">
      <c r="A84" s="49"/>
      <c r="B84" s="9"/>
      <c r="C84" s="50" t="s">
        <v>106</v>
      </c>
      <c r="D84" s="50"/>
      <c r="E84" s="50"/>
      <c r="F84" s="50" t="s">
        <v>6</v>
      </c>
      <c r="G84" s="50"/>
      <c r="H84" s="9"/>
    </row>
    <row r="86" spans="1:8">
      <c r="A86" s="47" t="s">
        <v>109</v>
      </c>
      <c r="B86" s="51"/>
      <c r="C86" s="47"/>
      <c r="D86" s="47"/>
      <c r="E86" s="52"/>
      <c r="F86" s="112" t="s">
        <v>124</v>
      </c>
      <c r="G86" s="112"/>
      <c r="H86" s="54"/>
    </row>
    <row r="87" spans="1:8">
      <c r="A87" s="53"/>
      <c r="B87" s="9"/>
      <c r="C87" s="50" t="s">
        <v>106</v>
      </c>
      <c r="D87" s="50"/>
      <c r="E87" s="50"/>
      <c r="F87" s="50" t="s">
        <v>6</v>
      </c>
      <c r="G87" s="50"/>
      <c r="H87" s="9"/>
    </row>
    <row r="88" spans="1:8">
      <c r="A88" s="51" t="s">
        <v>125</v>
      </c>
      <c r="B88" s="51"/>
      <c r="C88" s="51"/>
      <c r="D88" s="51"/>
      <c r="E88" s="9"/>
      <c r="F88" s="113"/>
      <c r="G88" s="113"/>
      <c r="H88" s="9"/>
    </row>
    <row r="89" spans="1:8">
      <c r="A89" s="55"/>
      <c r="B89" s="9"/>
      <c r="C89" s="9"/>
      <c r="D89" s="9"/>
      <c r="E89" s="9"/>
      <c r="F89" s="9"/>
      <c r="G89" s="9"/>
      <c r="H89" s="9"/>
    </row>
    <row r="90" spans="1:8">
      <c r="A90" s="51"/>
      <c r="B90" s="54"/>
      <c r="C90" s="54"/>
      <c r="D90" s="54"/>
      <c r="E90" s="54"/>
      <c r="F90" s="54"/>
      <c r="G90" s="54"/>
      <c r="H90" s="54"/>
    </row>
  </sheetData>
  <mergeCells count="32">
    <mergeCell ref="B19:G20"/>
    <mergeCell ref="F3:G3"/>
    <mergeCell ref="F4:G4"/>
    <mergeCell ref="G8:H8"/>
    <mergeCell ref="B15:G15"/>
    <mergeCell ref="B16:H16"/>
    <mergeCell ref="B22:G22"/>
    <mergeCell ref="B23:G23"/>
    <mergeCell ref="A26:A27"/>
    <mergeCell ref="B26:B27"/>
    <mergeCell ref="C26:C27"/>
    <mergeCell ref="D26:D27"/>
    <mergeCell ref="E26:E27"/>
    <mergeCell ref="F26:F27"/>
    <mergeCell ref="G26:G27"/>
    <mergeCell ref="A74:H74"/>
    <mergeCell ref="H26:H27"/>
    <mergeCell ref="A29:H29"/>
    <mergeCell ref="A55:G55"/>
    <mergeCell ref="A56:H56"/>
    <mergeCell ref="A59:G59"/>
    <mergeCell ref="A60:H60"/>
    <mergeCell ref="A67:G67"/>
    <mergeCell ref="A68:H68"/>
    <mergeCell ref="A70:G70"/>
    <mergeCell ref="A71:H71"/>
    <mergeCell ref="A73:G73"/>
    <mergeCell ref="A77:G77"/>
    <mergeCell ref="F81:G81"/>
    <mergeCell ref="F83:G83"/>
    <mergeCell ref="F86:G86"/>
    <mergeCell ref="F88:G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3"/>
  <sheetViews>
    <sheetView topLeftCell="A25" workbookViewId="0">
      <selection activeCell="D24" sqref="D24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2.88671875" style="1" customWidth="1"/>
    <col min="9" max="9" width="13.6640625" style="1" customWidth="1"/>
    <col min="10" max="10" width="17" style="1" customWidth="1"/>
    <col min="11" max="16384" width="9.109375" style="1"/>
  </cols>
  <sheetData>
    <row r="1" spans="1:14">
      <c r="E1" s="3"/>
      <c r="F1" s="3"/>
      <c r="G1" s="3"/>
      <c r="H1" s="3"/>
      <c r="I1" s="3"/>
      <c r="J1" s="3"/>
    </row>
    <row r="2" spans="1:14">
      <c r="D2" s="4"/>
      <c r="E2" s="3"/>
      <c r="F2" s="3"/>
      <c r="G2" s="3"/>
      <c r="H2" s="3"/>
      <c r="I2" s="3"/>
      <c r="J2" s="3"/>
    </row>
    <row r="3" spans="1:14" ht="14.4" customHeight="1">
      <c r="D3" s="4"/>
      <c r="E3" s="5"/>
      <c r="F3" s="131" t="s">
        <v>0</v>
      </c>
      <c r="G3" s="131"/>
      <c r="H3" s="6"/>
      <c r="I3" s="6"/>
    </row>
    <row r="4" spans="1:14" ht="13.2" customHeight="1">
      <c r="D4" s="4"/>
      <c r="E4" s="7"/>
      <c r="F4" s="132" t="s">
        <v>1</v>
      </c>
      <c r="G4" s="132"/>
      <c r="H4" s="74"/>
      <c r="I4" s="74"/>
    </row>
    <row r="5" spans="1:14">
      <c r="D5" s="4"/>
      <c r="E5" s="8"/>
      <c r="F5" s="8"/>
      <c r="G5" s="66" t="s">
        <v>2</v>
      </c>
      <c r="H5" s="66"/>
      <c r="I5" s="66"/>
      <c r="J5" s="2"/>
    </row>
    <row r="6" spans="1:14">
      <c r="D6" s="4"/>
      <c r="E6" s="9"/>
      <c r="F6" s="5"/>
      <c r="G6" s="65"/>
      <c r="H6" s="65"/>
      <c r="I6" s="65"/>
      <c r="J6" s="2"/>
    </row>
    <row r="7" spans="1:14">
      <c r="D7" s="4"/>
      <c r="E7" s="5"/>
      <c r="F7" s="5"/>
      <c r="G7" s="67" t="s">
        <v>3</v>
      </c>
      <c r="H7" s="67"/>
      <c r="I7" s="67"/>
      <c r="J7" s="59"/>
    </row>
    <row r="8" spans="1:14" ht="13.2" customHeight="1">
      <c r="D8" s="4"/>
      <c r="E8" s="10"/>
      <c r="F8" s="82" t="s">
        <v>4</v>
      </c>
      <c r="G8" s="82"/>
      <c r="H8" s="82"/>
      <c r="I8" s="82"/>
    </row>
    <row r="9" spans="1:14">
      <c r="D9" s="4"/>
      <c r="E9" s="9"/>
      <c r="F9" s="5"/>
      <c r="G9" s="65"/>
      <c r="H9" s="65"/>
      <c r="I9" s="65"/>
      <c r="J9" s="2"/>
    </row>
    <row r="10" spans="1:14" ht="14.4" customHeight="1">
      <c r="D10" s="4"/>
      <c r="E10" s="9"/>
      <c r="F10" s="5"/>
      <c r="G10" s="59"/>
      <c r="H10" s="59"/>
      <c r="I10" s="59"/>
      <c r="J10" s="59" t="s">
        <v>5</v>
      </c>
    </row>
    <row r="11" spans="1:14" ht="9.6" customHeight="1">
      <c r="D11" s="4"/>
      <c r="E11" s="8"/>
      <c r="F11" s="8"/>
      <c r="G11" s="8"/>
      <c r="H11" s="8"/>
      <c r="I11" s="8"/>
      <c r="J11" s="8"/>
    </row>
    <row r="12" spans="1:14">
      <c r="D12" s="4"/>
      <c r="E12" s="9"/>
      <c r="F12" s="8"/>
      <c r="G12" s="8"/>
      <c r="H12" s="8"/>
      <c r="I12" s="8"/>
      <c r="J12" s="3"/>
    </row>
    <row r="13" spans="1:14">
      <c r="D13" s="4"/>
      <c r="E13" s="11"/>
      <c r="F13" s="11"/>
      <c r="G13" s="11"/>
      <c r="H13" s="11"/>
      <c r="I13" s="11"/>
      <c r="J13" s="11" t="str">
        <f>E16</f>
        <v>14 января  2022 г.</v>
      </c>
    </row>
    <row r="14" spans="1:14">
      <c r="D14" s="4"/>
      <c r="E14" s="4"/>
      <c r="F14" s="11"/>
      <c r="G14" s="11"/>
      <c r="H14" s="11"/>
      <c r="I14" s="11"/>
      <c r="J14" s="11"/>
    </row>
    <row r="15" spans="1:14">
      <c r="A15" s="12"/>
      <c r="B15" s="134" t="s">
        <v>111</v>
      </c>
      <c r="C15" s="134"/>
      <c r="D15" s="134"/>
      <c r="E15" s="134"/>
      <c r="F15" s="134"/>
      <c r="G15" s="134"/>
      <c r="H15" s="13"/>
      <c r="I15" s="13"/>
      <c r="J15" s="13"/>
      <c r="K15" s="12"/>
      <c r="L15" s="12"/>
      <c r="M15" s="12"/>
      <c r="N15" s="12"/>
    </row>
    <row r="16" spans="1:14" ht="28.2" customHeight="1">
      <c r="A16" s="14"/>
      <c r="B16" s="76" t="s">
        <v>137</v>
      </c>
      <c r="C16" s="76"/>
      <c r="D16" s="76"/>
      <c r="E16" s="76" t="s">
        <v>129</v>
      </c>
      <c r="F16" s="76"/>
      <c r="G16" s="76"/>
      <c r="H16" s="76"/>
      <c r="I16" s="76"/>
      <c r="J16" s="76"/>
    </row>
    <row r="17" spans="1:10" ht="13.8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2" t="s">
        <v>7</v>
      </c>
      <c r="J18" s="77" t="s">
        <v>127</v>
      </c>
    </row>
    <row r="19" spans="1:10">
      <c r="A19" s="14"/>
      <c r="B19" s="129" t="s">
        <v>8</v>
      </c>
      <c r="C19" s="129"/>
      <c r="D19" s="129"/>
      <c r="E19" s="129"/>
      <c r="F19" s="129"/>
      <c r="G19" s="129"/>
      <c r="H19" s="15"/>
      <c r="I19" s="2" t="s">
        <v>9</v>
      </c>
      <c r="J19" s="78" t="str">
        <f>E16</f>
        <v>14 января  2022 г.</v>
      </c>
    </row>
    <row r="20" spans="1:10">
      <c r="A20" s="1" t="s">
        <v>10</v>
      </c>
      <c r="B20" s="130"/>
      <c r="C20" s="130"/>
      <c r="D20" s="130"/>
      <c r="E20" s="130"/>
      <c r="F20" s="130"/>
      <c r="G20" s="130"/>
      <c r="H20" s="15"/>
      <c r="I20" s="16" t="s">
        <v>11</v>
      </c>
      <c r="J20" s="79">
        <v>57747150</v>
      </c>
    </row>
    <row r="21" spans="1:10">
      <c r="A21" s="1" t="s">
        <v>12</v>
      </c>
      <c r="B21" s="17" t="s">
        <v>13</v>
      </c>
      <c r="C21" s="17"/>
      <c r="D21" s="17"/>
      <c r="E21" s="17"/>
      <c r="F21" s="17"/>
      <c r="G21" s="17"/>
      <c r="H21" s="75"/>
      <c r="I21" s="18"/>
      <c r="J21" s="79"/>
    </row>
    <row r="22" spans="1:10">
      <c r="A22" s="1" t="s">
        <v>14</v>
      </c>
      <c r="B22" s="127" t="s">
        <v>13</v>
      </c>
      <c r="C22" s="127"/>
      <c r="D22" s="127"/>
      <c r="E22" s="127"/>
      <c r="F22" s="127"/>
      <c r="G22" s="127"/>
      <c r="H22" s="75"/>
      <c r="I22" s="2" t="s">
        <v>15</v>
      </c>
      <c r="J22" s="80" t="s">
        <v>128</v>
      </c>
    </row>
    <row r="23" spans="1:10">
      <c r="A23" s="1" t="s">
        <v>16</v>
      </c>
      <c r="B23" s="127" t="s">
        <v>17</v>
      </c>
      <c r="C23" s="127"/>
      <c r="D23" s="127"/>
      <c r="E23" s="127"/>
      <c r="F23" s="127"/>
      <c r="G23" s="127"/>
      <c r="H23" s="75"/>
      <c r="I23" s="2" t="s">
        <v>18</v>
      </c>
      <c r="J23" s="79">
        <v>86636420</v>
      </c>
    </row>
    <row r="24" spans="1:10" ht="13.8" thickBot="1">
      <c r="A24" s="1" t="s">
        <v>19</v>
      </c>
      <c r="B24" s="19" t="s">
        <v>20</v>
      </c>
      <c r="C24" s="19"/>
      <c r="D24" s="19"/>
      <c r="E24" s="19"/>
      <c r="F24" s="19"/>
      <c r="G24" s="19"/>
      <c r="H24" s="51"/>
      <c r="I24" s="2" t="s">
        <v>21</v>
      </c>
      <c r="J24" s="81">
        <v>383</v>
      </c>
    </row>
    <row r="26" spans="1:10" s="3" customFormat="1" ht="13.2" customHeigh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  <c r="I26" s="116"/>
      <c r="J26" s="116"/>
    </row>
    <row r="27" spans="1:10" s="3" customFormat="1" ht="26.4">
      <c r="A27" s="128"/>
      <c r="B27" s="128"/>
      <c r="C27" s="128"/>
      <c r="D27" s="128"/>
      <c r="E27" s="128"/>
      <c r="F27" s="128"/>
      <c r="G27" s="128"/>
      <c r="H27" s="83">
        <v>44551</v>
      </c>
      <c r="I27" s="20" t="s">
        <v>130</v>
      </c>
      <c r="J27" s="20" t="s">
        <v>131</v>
      </c>
    </row>
    <row r="28" spans="1:10" s="3" customFormat="1">
      <c r="A28" s="20">
        <v>1</v>
      </c>
      <c r="B28" s="20">
        <f t="shared" ref="B28:G28" si="0">SUM(A28+1)</f>
        <v>2</v>
      </c>
      <c r="C28" s="20">
        <f t="shared" si="0"/>
        <v>3</v>
      </c>
      <c r="D28" s="20">
        <f t="shared" si="0"/>
        <v>4</v>
      </c>
      <c r="E28" s="20">
        <f t="shared" si="0"/>
        <v>5</v>
      </c>
      <c r="F28" s="20">
        <f t="shared" si="0"/>
        <v>6</v>
      </c>
      <c r="G28" s="20">
        <f t="shared" si="0"/>
        <v>7</v>
      </c>
      <c r="H28" s="20">
        <v>8</v>
      </c>
      <c r="I28" s="20">
        <v>9</v>
      </c>
      <c r="J28" s="20">
        <v>10</v>
      </c>
    </row>
    <row r="29" spans="1:10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  <c r="I30" s="23"/>
      <c r="J30" s="24">
        <f>H30+I30</f>
        <v>1126020.83</v>
      </c>
    </row>
    <row r="31" spans="1:10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  <c r="I31" s="23"/>
      <c r="J31" s="24">
        <f t="shared" ref="J31:J56" si="1">H31+I31</f>
        <v>14186.17</v>
      </c>
    </row>
    <row r="32" spans="1:10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  <c r="I32" s="23"/>
      <c r="J32" s="24">
        <f t="shared" si="1"/>
        <v>40000</v>
      </c>
    </row>
    <row r="33" spans="1:12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  <c r="I33" s="23"/>
      <c r="J33" s="24">
        <f t="shared" si="1"/>
        <v>340058.29</v>
      </c>
    </row>
    <row r="34" spans="1:12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  <c r="I34" s="23"/>
      <c r="J34" s="24">
        <f t="shared" si="1"/>
        <v>36399.96</v>
      </c>
    </row>
    <row r="35" spans="1:12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862675.89</v>
      </c>
      <c r="I35" s="24">
        <v>-862675.89</v>
      </c>
      <c r="J35" s="24">
        <f t="shared" si="1"/>
        <v>0</v>
      </c>
      <c r="L35" s="24" t="s">
        <v>132</v>
      </c>
    </row>
    <row r="36" spans="1:12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22709.1</v>
      </c>
      <c r="I36" s="24">
        <v>-22709.1</v>
      </c>
      <c r="J36" s="24">
        <f t="shared" si="1"/>
        <v>0</v>
      </c>
      <c r="L36" s="24" t="s">
        <v>133</v>
      </c>
    </row>
    <row r="37" spans="1:12" s="3" customFormat="1">
      <c r="A37" s="26" t="s">
        <v>47</v>
      </c>
      <c r="B37" s="22" t="s">
        <v>32</v>
      </c>
      <c r="C37" s="22" t="s">
        <v>33</v>
      </c>
      <c r="D37" s="23" t="s">
        <v>34</v>
      </c>
      <c r="E37" s="23" t="s">
        <v>134</v>
      </c>
      <c r="F37" s="23" t="s">
        <v>48</v>
      </c>
      <c r="G37" s="23" t="s">
        <v>37</v>
      </c>
      <c r="H37" s="24">
        <v>0</v>
      </c>
      <c r="I37" s="24">
        <v>862675.89</v>
      </c>
      <c r="J37" s="24">
        <f t="shared" si="1"/>
        <v>862675.89</v>
      </c>
      <c r="L37" s="24" t="s">
        <v>135</v>
      </c>
    </row>
    <row r="38" spans="1:12" s="3" customFormat="1">
      <c r="A38" s="26" t="s">
        <v>49</v>
      </c>
      <c r="B38" s="22" t="s">
        <v>32</v>
      </c>
      <c r="C38" s="22" t="s">
        <v>33</v>
      </c>
      <c r="D38" s="23" t="s">
        <v>34</v>
      </c>
      <c r="E38" s="23" t="s">
        <v>134</v>
      </c>
      <c r="F38" s="23" t="s">
        <v>50</v>
      </c>
      <c r="G38" s="23" t="s">
        <v>37</v>
      </c>
      <c r="H38" s="24">
        <v>0</v>
      </c>
      <c r="I38" s="24">
        <v>22709.1</v>
      </c>
      <c r="J38" s="24">
        <f t="shared" si="1"/>
        <v>22709.1</v>
      </c>
      <c r="L38" s="24" t="s">
        <v>136</v>
      </c>
    </row>
    <row r="39" spans="1:12" s="3" customFormat="1">
      <c r="A39" s="26" t="s">
        <v>51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52</v>
      </c>
      <c r="G39" s="23" t="s">
        <v>37</v>
      </c>
      <c r="H39" s="24">
        <v>46355.31</v>
      </c>
      <c r="I39" s="23"/>
      <c r="J39" s="24">
        <f t="shared" si="1"/>
        <v>46355.31</v>
      </c>
    </row>
    <row r="40" spans="1:12" s="3" customFormat="1">
      <c r="A40" s="26" t="s">
        <v>53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54</v>
      </c>
      <c r="G40" s="23" t="s">
        <v>37</v>
      </c>
      <c r="H40" s="24">
        <v>73958.63</v>
      </c>
      <c r="I40" s="23"/>
      <c r="J40" s="24">
        <f t="shared" si="1"/>
        <v>73958.63</v>
      </c>
    </row>
    <row r="41" spans="1:12" s="3" customFormat="1">
      <c r="A41" s="27" t="s">
        <v>55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56</v>
      </c>
      <c r="G41" s="23" t="s">
        <v>37</v>
      </c>
      <c r="H41" s="24">
        <v>25113.97</v>
      </c>
      <c r="I41" s="23"/>
      <c r="J41" s="24">
        <f t="shared" si="1"/>
        <v>25113.97</v>
      </c>
    </row>
    <row r="42" spans="1:12" ht="26.4">
      <c r="A42" s="22" t="s">
        <v>57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58</v>
      </c>
      <c r="G42" s="23" t="s">
        <v>37</v>
      </c>
      <c r="H42" s="24">
        <v>18000</v>
      </c>
      <c r="I42" s="23"/>
      <c r="J42" s="24">
        <f t="shared" si="1"/>
        <v>18000</v>
      </c>
    </row>
    <row r="43" spans="1:12" ht="26.4">
      <c r="A43" s="22" t="s">
        <v>121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114</v>
      </c>
      <c r="G43" s="23" t="s">
        <v>37</v>
      </c>
      <c r="H43" s="24">
        <v>65000</v>
      </c>
      <c r="I43" s="23"/>
      <c r="J43" s="24">
        <f t="shared" si="1"/>
        <v>65000</v>
      </c>
    </row>
    <row r="44" spans="1:12">
      <c r="A44" s="22" t="s">
        <v>61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115</v>
      </c>
      <c r="G44" s="23" t="s">
        <v>37</v>
      </c>
      <c r="H44" s="24">
        <v>42400</v>
      </c>
      <c r="I44" s="23"/>
      <c r="J44" s="24">
        <f t="shared" si="1"/>
        <v>42400</v>
      </c>
    </row>
    <row r="45" spans="1:12">
      <c r="A45" s="22" t="s">
        <v>122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116</v>
      </c>
      <c r="G45" s="23" t="s">
        <v>37</v>
      </c>
      <c r="H45" s="24">
        <v>10000</v>
      </c>
      <c r="I45" s="23"/>
      <c r="J45" s="24">
        <f t="shared" si="1"/>
        <v>10000</v>
      </c>
    </row>
    <row r="46" spans="1:12">
      <c r="A46" s="27" t="s">
        <v>59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60</v>
      </c>
      <c r="G46" s="23" t="s">
        <v>37</v>
      </c>
      <c r="H46" s="24">
        <v>46527</v>
      </c>
      <c r="I46" s="23"/>
      <c r="J46" s="24">
        <f t="shared" si="1"/>
        <v>46527</v>
      </c>
    </row>
    <row r="47" spans="1:12" ht="26.4">
      <c r="A47" s="63" t="s">
        <v>123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117</v>
      </c>
      <c r="G47" s="23" t="s">
        <v>37</v>
      </c>
      <c r="H47" s="24">
        <v>93600</v>
      </c>
      <c r="I47" s="23"/>
      <c r="J47" s="24">
        <f t="shared" si="1"/>
        <v>93600</v>
      </c>
    </row>
    <row r="48" spans="1:12">
      <c r="A48" s="27" t="s">
        <v>61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62</v>
      </c>
      <c r="G48" s="23" t="s">
        <v>37</v>
      </c>
      <c r="H48" s="24">
        <v>46520</v>
      </c>
      <c r="I48" s="23"/>
      <c r="J48" s="24">
        <f t="shared" si="1"/>
        <v>46520</v>
      </c>
    </row>
    <row r="49" spans="1:10" ht="26.4">
      <c r="A49" s="21" t="s">
        <v>63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64</v>
      </c>
      <c r="G49" s="23" t="s">
        <v>37</v>
      </c>
      <c r="H49" s="24">
        <v>80000</v>
      </c>
      <c r="I49" s="23"/>
      <c r="J49" s="24">
        <f t="shared" si="1"/>
        <v>80000</v>
      </c>
    </row>
    <row r="50" spans="1:10">
      <c r="A50" s="64" t="s">
        <v>113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112</v>
      </c>
      <c r="G50" s="23" t="s">
        <v>37</v>
      </c>
      <c r="H50" s="24">
        <v>10000</v>
      </c>
      <c r="I50" s="23"/>
      <c r="J50" s="24">
        <f t="shared" si="1"/>
        <v>10000</v>
      </c>
    </row>
    <row r="51" spans="1:10">
      <c r="A51" s="22" t="s">
        <v>65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66</v>
      </c>
      <c r="G51" s="23" t="s">
        <v>37</v>
      </c>
      <c r="H51" s="24">
        <v>197171.24</v>
      </c>
      <c r="I51" s="23"/>
      <c r="J51" s="24">
        <f t="shared" si="1"/>
        <v>197171.24</v>
      </c>
    </row>
    <row r="52" spans="1:10">
      <c r="A52" s="27" t="s">
        <v>67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68</v>
      </c>
      <c r="G52" s="23" t="s">
        <v>37</v>
      </c>
      <c r="H52" s="24">
        <v>10000</v>
      </c>
      <c r="I52" s="23"/>
      <c r="J52" s="24">
        <f t="shared" si="1"/>
        <v>10000</v>
      </c>
    </row>
    <row r="53" spans="1:10">
      <c r="A53" s="57" t="s">
        <v>67</v>
      </c>
      <c r="B53" s="22" t="s">
        <v>32</v>
      </c>
      <c r="C53" s="22" t="s">
        <v>33</v>
      </c>
      <c r="D53" s="23" t="s">
        <v>34</v>
      </c>
      <c r="E53" s="23" t="s">
        <v>45</v>
      </c>
      <c r="F53" s="23" t="s">
        <v>118</v>
      </c>
      <c r="G53" s="23" t="s">
        <v>37</v>
      </c>
      <c r="H53" s="24">
        <v>10000</v>
      </c>
      <c r="I53" s="23"/>
      <c r="J53" s="24">
        <f t="shared" si="1"/>
        <v>10000</v>
      </c>
    </row>
    <row r="54" spans="1:10">
      <c r="A54" s="27" t="s">
        <v>69</v>
      </c>
      <c r="B54" s="22" t="s">
        <v>32</v>
      </c>
      <c r="C54" s="22" t="s">
        <v>33</v>
      </c>
      <c r="D54" s="23" t="s">
        <v>34</v>
      </c>
      <c r="E54" s="23" t="s">
        <v>45</v>
      </c>
      <c r="F54" s="23" t="s">
        <v>70</v>
      </c>
      <c r="G54" s="23" t="s">
        <v>37</v>
      </c>
      <c r="H54" s="24">
        <v>80000</v>
      </c>
      <c r="I54" s="23"/>
      <c r="J54" s="24">
        <f t="shared" si="1"/>
        <v>80000</v>
      </c>
    </row>
    <row r="55" spans="1:10">
      <c r="A55" s="28" t="s">
        <v>71</v>
      </c>
      <c r="B55" s="28" t="s">
        <v>32</v>
      </c>
      <c r="C55" s="28" t="s">
        <v>33</v>
      </c>
      <c r="D55" s="29" t="s">
        <v>34</v>
      </c>
      <c r="E55" s="29" t="s">
        <v>72</v>
      </c>
      <c r="F55" s="29" t="s">
        <v>73</v>
      </c>
      <c r="G55" s="29" t="s">
        <v>37</v>
      </c>
      <c r="H55" s="30">
        <v>6044</v>
      </c>
      <c r="I55" s="29"/>
      <c r="J55" s="24">
        <f t="shared" si="1"/>
        <v>6044</v>
      </c>
    </row>
    <row r="56" spans="1:10">
      <c r="A56" s="28" t="s">
        <v>74</v>
      </c>
      <c r="B56" s="28" t="s">
        <v>32</v>
      </c>
      <c r="C56" s="28" t="s">
        <v>33</v>
      </c>
      <c r="D56" s="29" t="s">
        <v>34</v>
      </c>
      <c r="E56" s="29" t="s">
        <v>72</v>
      </c>
      <c r="F56" s="29" t="s">
        <v>75</v>
      </c>
      <c r="G56" s="29" t="s">
        <v>37</v>
      </c>
      <c r="H56" s="30">
        <v>14179</v>
      </c>
      <c r="I56" s="29"/>
      <c r="J56" s="24">
        <f t="shared" si="1"/>
        <v>14179</v>
      </c>
    </row>
    <row r="57" spans="1:10">
      <c r="A57" s="119" t="s">
        <v>76</v>
      </c>
      <c r="B57" s="119"/>
      <c r="C57" s="119"/>
      <c r="D57" s="119"/>
      <c r="E57" s="119"/>
      <c r="F57" s="119"/>
      <c r="G57" s="119"/>
      <c r="H57" s="84">
        <f>SUM(H30:H56)</f>
        <v>3316919.3900000006</v>
      </c>
      <c r="I57" s="84">
        <f t="shared" ref="I57:J57" si="2">SUM(I30:I56)</f>
        <v>0</v>
      </c>
      <c r="J57" s="84">
        <f t="shared" si="2"/>
        <v>3316919.3900000006</v>
      </c>
    </row>
    <row r="58" spans="1:10">
      <c r="A58" s="120" t="s">
        <v>77</v>
      </c>
      <c r="B58" s="121"/>
      <c r="C58" s="121"/>
      <c r="D58" s="121"/>
      <c r="E58" s="121"/>
      <c r="F58" s="121"/>
      <c r="G58" s="121"/>
      <c r="H58" s="121"/>
      <c r="I58" s="121"/>
      <c r="J58" s="121"/>
    </row>
    <row r="59" spans="1:10">
      <c r="A59" s="22" t="s">
        <v>65</v>
      </c>
      <c r="B59" s="22" t="s">
        <v>32</v>
      </c>
      <c r="C59" s="22" t="s">
        <v>33</v>
      </c>
      <c r="D59" s="23" t="s">
        <v>34</v>
      </c>
      <c r="E59" s="23" t="s">
        <v>45</v>
      </c>
      <c r="F59" s="23" t="s">
        <v>66</v>
      </c>
      <c r="G59" s="23" t="s">
        <v>78</v>
      </c>
      <c r="H59" s="24">
        <v>990000</v>
      </c>
      <c r="I59" s="23"/>
      <c r="J59" s="24">
        <f t="shared" ref="J59:J60" si="3">H59+I59</f>
        <v>990000</v>
      </c>
    </row>
    <row r="60" spans="1:10">
      <c r="A60" s="27" t="s">
        <v>69</v>
      </c>
      <c r="B60" s="22" t="s">
        <v>32</v>
      </c>
      <c r="C60" s="22" t="s">
        <v>33</v>
      </c>
      <c r="D60" s="23" t="s">
        <v>34</v>
      </c>
      <c r="E60" s="23" t="s">
        <v>45</v>
      </c>
      <c r="F60" s="23" t="s">
        <v>70</v>
      </c>
      <c r="G60" s="23" t="s">
        <v>78</v>
      </c>
      <c r="H60" s="24">
        <v>110000</v>
      </c>
      <c r="I60" s="23"/>
      <c r="J60" s="24">
        <f t="shared" si="3"/>
        <v>110000</v>
      </c>
    </row>
    <row r="61" spans="1:10">
      <c r="A61" s="119" t="s">
        <v>79</v>
      </c>
      <c r="B61" s="119"/>
      <c r="C61" s="119"/>
      <c r="D61" s="119"/>
      <c r="E61" s="119"/>
      <c r="F61" s="119"/>
      <c r="G61" s="119"/>
      <c r="H61" s="84">
        <f>SUM(H59:H60)</f>
        <v>1100000</v>
      </c>
      <c r="I61" s="84">
        <f t="shared" ref="I61:J61" si="4">SUM(I59:I60)</f>
        <v>0</v>
      </c>
      <c r="J61" s="84">
        <f t="shared" si="4"/>
        <v>1100000</v>
      </c>
    </row>
    <row r="62" spans="1:10">
      <c r="A62" s="122" t="s">
        <v>80</v>
      </c>
      <c r="B62" s="122"/>
      <c r="C62" s="122"/>
      <c r="D62" s="122"/>
      <c r="E62" s="122"/>
      <c r="F62" s="122"/>
      <c r="G62" s="122"/>
      <c r="H62" s="122"/>
      <c r="I62" s="122"/>
      <c r="J62" s="122"/>
    </row>
    <row r="63" spans="1:10">
      <c r="A63" s="21" t="s">
        <v>81</v>
      </c>
      <c r="B63" s="21" t="s">
        <v>32</v>
      </c>
      <c r="C63" s="21" t="s">
        <v>33</v>
      </c>
      <c r="D63" s="33" t="s">
        <v>82</v>
      </c>
      <c r="E63" s="33" t="s">
        <v>35</v>
      </c>
      <c r="F63" s="33" t="s">
        <v>36</v>
      </c>
      <c r="G63" s="33" t="s">
        <v>83</v>
      </c>
      <c r="H63" s="34">
        <v>7245856.5800000001</v>
      </c>
      <c r="I63" s="33"/>
      <c r="J63" s="24">
        <f t="shared" ref="J63:J69" si="5">H63+I63</f>
        <v>7245856.5800000001</v>
      </c>
    </row>
    <row r="64" spans="1:10">
      <c r="A64" s="21" t="s">
        <v>41</v>
      </c>
      <c r="B64" s="21" t="s">
        <v>32</v>
      </c>
      <c r="C64" s="21" t="s">
        <v>33</v>
      </c>
      <c r="D64" s="33" t="s">
        <v>82</v>
      </c>
      <c r="E64" s="33" t="s">
        <v>42</v>
      </c>
      <c r="F64" s="33" t="s">
        <v>43</v>
      </c>
      <c r="G64" s="33" t="s">
        <v>83</v>
      </c>
      <c r="H64" s="34">
        <v>2188248.69</v>
      </c>
      <c r="I64" s="33"/>
      <c r="J64" s="24">
        <f t="shared" si="5"/>
        <v>2188248.69</v>
      </c>
    </row>
    <row r="65" spans="1:10">
      <c r="A65" s="35" t="s">
        <v>85</v>
      </c>
      <c r="B65" s="35" t="s">
        <v>32</v>
      </c>
      <c r="C65" s="35" t="s">
        <v>33</v>
      </c>
      <c r="D65" s="36" t="s">
        <v>82</v>
      </c>
      <c r="E65" s="36" t="s">
        <v>45</v>
      </c>
      <c r="F65" s="36" t="s">
        <v>86</v>
      </c>
      <c r="G65" s="36" t="s">
        <v>83</v>
      </c>
      <c r="H65" s="37">
        <v>30000</v>
      </c>
      <c r="I65" s="36"/>
      <c r="J65" s="24">
        <f t="shared" si="5"/>
        <v>30000</v>
      </c>
    </row>
    <row r="66" spans="1:10">
      <c r="A66" s="27" t="s">
        <v>61</v>
      </c>
      <c r="B66" s="35" t="s">
        <v>32</v>
      </c>
      <c r="C66" s="35" t="s">
        <v>33</v>
      </c>
      <c r="D66" s="36" t="s">
        <v>82</v>
      </c>
      <c r="E66" s="36" t="s">
        <v>45</v>
      </c>
      <c r="F66" s="36" t="s">
        <v>62</v>
      </c>
      <c r="G66" s="36" t="s">
        <v>83</v>
      </c>
      <c r="H66" s="37">
        <v>0</v>
      </c>
      <c r="I66" s="24">
        <v>39208</v>
      </c>
      <c r="J66" s="24">
        <f t="shared" si="5"/>
        <v>39208</v>
      </c>
    </row>
    <row r="67" spans="1:10" ht="26.4">
      <c r="A67" s="21" t="s">
        <v>63</v>
      </c>
      <c r="B67" s="21" t="s">
        <v>32</v>
      </c>
      <c r="C67" s="21" t="s">
        <v>33</v>
      </c>
      <c r="D67" s="33" t="s">
        <v>82</v>
      </c>
      <c r="E67" s="33" t="s">
        <v>45</v>
      </c>
      <c r="F67" s="33" t="s">
        <v>64</v>
      </c>
      <c r="G67" s="33" t="s">
        <v>83</v>
      </c>
      <c r="H67" s="34">
        <v>400000</v>
      </c>
      <c r="I67" s="33"/>
      <c r="J67" s="24">
        <f t="shared" si="5"/>
        <v>400000</v>
      </c>
    </row>
    <row r="68" spans="1:10">
      <c r="A68" s="56" t="s">
        <v>113</v>
      </c>
      <c r="B68" s="21" t="s">
        <v>32</v>
      </c>
      <c r="C68" s="21" t="s">
        <v>33</v>
      </c>
      <c r="D68" s="33" t="s">
        <v>82</v>
      </c>
      <c r="E68" s="33" t="s">
        <v>45</v>
      </c>
      <c r="F68" s="33" t="s">
        <v>112</v>
      </c>
      <c r="G68" s="33" t="s">
        <v>83</v>
      </c>
      <c r="H68" s="34">
        <v>100000</v>
      </c>
      <c r="I68" s="24">
        <v>-39208</v>
      </c>
      <c r="J68" s="24">
        <f t="shared" si="5"/>
        <v>60792</v>
      </c>
    </row>
    <row r="69" spans="1:10">
      <c r="A69" s="57" t="s">
        <v>69</v>
      </c>
      <c r="B69" s="21" t="s">
        <v>32</v>
      </c>
      <c r="C69" s="21" t="s">
        <v>33</v>
      </c>
      <c r="D69" s="33" t="s">
        <v>82</v>
      </c>
      <c r="E69" s="33" t="s">
        <v>45</v>
      </c>
      <c r="F69" s="33" t="s">
        <v>70</v>
      </c>
      <c r="G69" s="33" t="s">
        <v>83</v>
      </c>
      <c r="H69" s="34">
        <v>170423.1</v>
      </c>
      <c r="I69" s="33"/>
      <c r="J69" s="24">
        <f t="shared" si="5"/>
        <v>170423.1</v>
      </c>
    </row>
    <row r="70" spans="1:10" ht="13.8">
      <c r="A70" s="123" t="s">
        <v>87</v>
      </c>
      <c r="B70" s="123"/>
      <c r="C70" s="123"/>
      <c r="D70" s="123"/>
      <c r="E70" s="123"/>
      <c r="F70" s="123"/>
      <c r="G70" s="124"/>
      <c r="H70" s="38">
        <f t="shared" ref="H70:I70" si="6">SUM(H63:H69)</f>
        <v>10134528.369999999</v>
      </c>
      <c r="I70" s="38">
        <f t="shared" si="6"/>
        <v>0</v>
      </c>
      <c r="J70" s="38">
        <f>SUM(J63:J69)</f>
        <v>10134528.369999999</v>
      </c>
    </row>
    <row r="71" spans="1:10">
      <c r="A71" s="125" t="s">
        <v>88</v>
      </c>
      <c r="B71" s="125"/>
      <c r="C71" s="125"/>
      <c r="D71" s="125"/>
      <c r="E71" s="125"/>
      <c r="F71" s="125"/>
      <c r="G71" s="125"/>
      <c r="H71" s="125"/>
      <c r="I71" s="125"/>
      <c r="J71" s="125"/>
    </row>
    <row r="72" spans="1:10">
      <c r="A72" s="39" t="s">
        <v>89</v>
      </c>
      <c r="B72" s="39" t="s">
        <v>90</v>
      </c>
      <c r="C72" s="39" t="s">
        <v>91</v>
      </c>
      <c r="D72" s="40" t="s">
        <v>92</v>
      </c>
      <c r="E72" s="40" t="s">
        <v>93</v>
      </c>
      <c r="F72" s="40" t="s">
        <v>94</v>
      </c>
      <c r="G72" s="40" t="s">
        <v>95</v>
      </c>
      <c r="H72" s="41">
        <v>500000</v>
      </c>
      <c r="I72" s="40"/>
      <c r="J72" s="24">
        <f t="shared" ref="J72" si="7">H72+I72</f>
        <v>500000</v>
      </c>
    </row>
    <row r="73" spans="1:10">
      <c r="A73" s="126" t="s">
        <v>96</v>
      </c>
      <c r="B73" s="126"/>
      <c r="C73" s="126"/>
      <c r="D73" s="126"/>
      <c r="E73" s="126"/>
      <c r="F73" s="126"/>
      <c r="G73" s="126"/>
      <c r="H73" s="85">
        <f>SUM(H72)</f>
        <v>500000</v>
      </c>
      <c r="I73" s="85">
        <f t="shared" ref="I73:J73" si="8">SUM(I72)</f>
        <v>0</v>
      </c>
      <c r="J73" s="85">
        <f t="shared" si="8"/>
        <v>500000</v>
      </c>
    </row>
    <row r="74" spans="1:10">
      <c r="A74" s="122" t="s">
        <v>97</v>
      </c>
      <c r="B74" s="122"/>
      <c r="C74" s="122"/>
      <c r="D74" s="122"/>
      <c r="E74" s="122"/>
      <c r="F74" s="122"/>
      <c r="G74" s="122"/>
      <c r="H74" s="122"/>
      <c r="I74" s="122"/>
      <c r="J74" s="122"/>
    </row>
    <row r="75" spans="1:10">
      <c r="A75" s="27" t="s">
        <v>98</v>
      </c>
      <c r="B75" s="27" t="s">
        <v>32</v>
      </c>
      <c r="C75" s="27" t="s">
        <v>33</v>
      </c>
      <c r="D75" s="43" t="s">
        <v>99</v>
      </c>
      <c r="E75" s="43" t="s">
        <v>39</v>
      </c>
      <c r="F75" s="43" t="s">
        <v>100</v>
      </c>
      <c r="G75" s="43" t="s">
        <v>101</v>
      </c>
      <c r="H75" s="44">
        <v>0</v>
      </c>
      <c r="I75" s="43"/>
      <c r="J75" s="24">
        <f t="shared" ref="J75" si="9">H75+I75</f>
        <v>0</v>
      </c>
    </row>
    <row r="76" spans="1:10">
      <c r="A76" s="123" t="s">
        <v>102</v>
      </c>
      <c r="B76" s="123"/>
      <c r="C76" s="123"/>
      <c r="D76" s="123"/>
      <c r="E76" s="123"/>
      <c r="F76" s="123"/>
      <c r="G76" s="123"/>
      <c r="H76" s="38">
        <f>SUM(H75)</f>
        <v>0</v>
      </c>
      <c r="I76" s="38">
        <f t="shared" ref="I76:J76" si="10">SUM(I75)</f>
        <v>0</v>
      </c>
      <c r="J76" s="38">
        <f t="shared" si="10"/>
        <v>0</v>
      </c>
    </row>
    <row r="77" spans="1:10" ht="13.2" customHeight="1">
      <c r="A77" s="114" t="s">
        <v>119</v>
      </c>
      <c r="B77" s="115"/>
      <c r="C77" s="115"/>
      <c r="D77" s="115"/>
      <c r="E77" s="115"/>
      <c r="F77" s="115"/>
      <c r="G77" s="115"/>
      <c r="H77" s="115"/>
      <c r="I77" s="115"/>
      <c r="J77" s="115"/>
    </row>
    <row r="78" spans="1:10">
      <c r="A78" s="60" t="s">
        <v>69</v>
      </c>
      <c r="B78" s="27" t="s">
        <v>32</v>
      </c>
      <c r="C78" s="22" t="s">
        <v>33</v>
      </c>
      <c r="D78" s="60">
        <v>220242100</v>
      </c>
      <c r="E78" s="60">
        <v>244</v>
      </c>
      <c r="F78" s="60">
        <v>24210</v>
      </c>
      <c r="G78" s="60">
        <v>346000</v>
      </c>
      <c r="H78" s="61">
        <v>87472</v>
      </c>
      <c r="I78" s="60"/>
      <c r="J78" s="24">
        <f t="shared" ref="J78" si="11">H78+I78</f>
        <v>87472</v>
      </c>
    </row>
    <row r="79" spans="1:10">
      <c r="A79" s="62" t="s">
        <v>120</v>
      </c>
      <c r="B79" s="58"/>
      <c r="C79" s="58"/>
      <c r="D79" s="58"/>
      <c r="E79" s="58"/>
      <c r="F79" s="58"/>
      <c r="G79" s="58"/>
      <c r="H79" s="38">
        <f t="shared" ref="H79:I79" si="12">SUM(H78)</f>
        <v>87472</v>
      </c>
      <c r="I79" s="38">
        <f t="shared" si="12"/>
        <v>0</v>
      </c>
      <c r="J79" s="38">
        <f>SUM(J78)</f>
        <v>87472</v>
      </c>
    </row>
    <row r="80" spans="1:10">
      <c r="A80" s="111" t="s">
        <v>103</v>
      </c>
      <c r="B80" s="111"/>
      <c r="C80" s="111"/>
      <c r="D80" s="111"/>
      <c r="E80" s="111"/>
      <c r="F80" s="111"/>
      <c r="G80" s="111"/>
      <c r="H80" s="45">
        <f>H79+H76+H73+H70+H61+H57</f>
        <v>15138919.76</v>
      </c>
      <c r="I80" s="45">
        <f t="shared" ref="I80:J80" si="13">I79+I76+I73+I70+I61+I57</f>
        <v>0</v>
      </c>
      <c r="J80" s="45">
        <f t="shared" si="13"/>
        <v>15138919.76</v>
      </c>
    </row>
    <row r="81" spans="1:10">
      <c r="A81" s="46"/>
      <c r="B81" s="46"/>
      <c r="C81" s="46"/>
      <c r="D81" s="3"/>
      <c r="E81" s="3"/>
      <c r="G81" s="2"/>
      <c r="H81" s="2"/>
      <c r="I81" s="2"/>
      <c r="J81" s="18"/>
    </row>
    <row r="82" spans="1:10">
      <c r="A82" s="46"/>
      <c r="B82" s="46"/>
      <c r="C82" s="46"/>
      <c r="D82" s="3"/>
      <c r="E82" s="3"/>
      <c r="G82" s="2"/>
      <c r="H82" s="2"/>
      <c r="I82" s="2"/>
      <c r="J82" s="18"/>
    </row>
    <row r="83" spans="1:10">
      <c r="A83" s="46"/>
      <c r="B83" s="46"/>
      <c r="C83" s="46"/>
      <c r="D83" s="3"/>
      <c r="E83" s="3"/>
      <c r="G83" s="2"/>
      <c r="H83" s="2"/>
      <c r="I83" s="2"/>
      <c r="J83" s="2"/>
    </row>
    <row r="84" spans="1:10" ht="14.4">
      <c r="A84" s="47" t="s">
        <v>104</v>
      </c>
      <c r="B84" s="9"/>
      <c r="C84" s="48"/>
      <c r="D84" s="48"/>
      <c r="E84" s="48"/>
      <c r="F84" s="112" t="s">
        <v>105</v>
      </c>
      <c r="G84" s="112"/>
      <c r="H84" s="54"/>
      <c r="I84" s="54"/>
      <c r="J84" s="54"/>
    </row>
    <row r="85" spans="1:10">
      <c r="A85" s="49"/>
      <c r="B85" s="9"/>
      <c r="C85" s="50" t="s">
        <v>106</v>
      </c>
      <c r="D85" s="50"/>
      <c r="E85" s="50"/>
      <c r="F85" s="50" t="s">
        <v>6</v>
      </c>
      <c r="G85" s="50"/>
      <c r="H85" s="9"/>
      <c r="I85" s="9"/>
      <c r="J85" s="9"/>
    </row>
    <row r="86" spans="1:10">
      <c r="A86" s="47" t="s">
        <v>107</v>
      </c>
      <c r="B86" s="51"/>
      <c r="C86" s="47"/>
      <c r="D86" s="47"/>
      <c r="E86" s="52"/>
      <c r="F86" s="112" t="s">
        <v>108</v>
      </c>
      <c r="G86" s="112"/>
      <c r="H86" s="54"/>
      <c r="I86" s="54"/>
      <c r="J86" s="54"/>
    </row>
    <row r="87" spans="1:10">
      <c r="A87" s="49"/>
      <c r="B87" s="9"/>
      <c r="C87" s="50" t="s">
        <v>106</v>
      </c>
      <c r="D87" s="50"/>
      <c r="E87" s="50"/>
      <c r="F87" s="50" t="s">
        <v>6</v>
      </c>
      <c r="G87" s="50"/>
      <c r="H87" s="9"/>
      <c r="I87" s="9"/>
      <c r="J87" s="9"/>
    </row>
    <row r="89" spans="1:10">
      <c r="A89" s="47" t="s">
        <v>109</v>
      </c>
      <c r="B89" s="51"/>
      <c r="C89" s="47"/>
      <c r="D89" s="47"/>
      <c r="E89" s="52"/>
      <c r="F89" s="112" t="s">
        <v>124</v>
      </c>
      <c r="G89" s="112"/>
      <c r="H89" s="54"/>
      <c r="I89" s="54"/>
      <c r="J89" s="54"/>
    </row>
    <row r="90" spans="1:10">
      <c r="A90" s="53"/>
      <c r="B90" s="9"/>
      <c r="C90" s="50" t="s">
        <v>106</v>
      </c>
      <c r="D90" s="50"/>
      <c r="E90" s="50"/>
      <c r="F90" s="50" t="s">
        <v>6</v>
      </c>
      <c r="G90" s="50"/>
      <c r="H90" s="9"/>
      <c r="I90" s="9"/>
      <c r="J90" s="9"/>
    </row>
    <row r="91" spans="1:10">
      <c r="A91" s="51" t="str">
        <f>E16</f>
        <v>14 января  2022 г.</v>
      </c>
      <c r="B91" s="51"/>
      <c r="C91" s="51"/>
      <c r="D91" s="51"/>
      <c r="E91" s="9"/>
      <c r="F91" s="113"/>
      <c r="G91" s="113"/>
      <c r="H91" s="54"/>
      <c r="I91" s="54"/>
      <c r="J91" s="9"/>
    </row>
    <row r="92" spans="1:10">
      <c r="A92" s="55"/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51"/>
      <c r="B93" s="54"/>
      <c r="C93" s="54"/>
      <c r="D93" s="54"/>
      <c r="E93" s="54"/>
      <c r="F93" s="54"/>
      <c r="G93" s="54"/>
      <c r="H93" s="54"/>
      <c r="I93" s="54"/>
      <c r="J93" s="54"/>
    </row>
  </sheetData>
  <mergeCells count="30">
    <mergeCell ref="B23:G23"/>
    <mergeCell ref="F3:G3"/>
    <mergeCell ref="F4:G4"/>
    <mergeCell ref="B15:G15"/>
    <mergeCell ref="B19:G20"/>
    <mergeCell ref="B22:G22"/>
    <mergeCell ref="A61:G61"/>
    <mergeCell ref="A26:A27"/>
    <mergeCell ref="B26:B27"/>
    <mergeCell ref="C26:C27"/>
    <mergeCell ref="D26:D27"/>
    <mergeCell ref="E26:E27"/>
    <mergeCell ref="F26:F27"/>
    <mergeCell ref="G26:G27"/>
    <mergeCell ref="H26:J26"/>
    <mergeCell ref="A29:J29"/>
    <mergeCell ref="A57:G57"/>
    <mergeCell ref="A58:J58"/>
    <mergeCell ref="F91:G91"/>
    <mergeCell ref="A62:J62"/>
    <mergeCell ref="A70:G70"/>
    <mergeCell ref="A71:J71"/>
    <mergeCell ref="A73:G73"/>
    <mergeCell ref="A74:J74"/>
    <mergeCell ref="A76:G76"/>
    <mergeCell ref="A77:J77"/>
    <mergeCell ref="A80:G80"/>
    <mergeCell ref="F84:G84"/>
    <mergeCell ref="F86:G86"/>
    <mergeCell ref="F89:G89"/>
  </mergeCells>
  <pageMargins left="0.31" right="0.23622047244094491" top="0.43307086614173229" bottom="0.23622047244094491" header="0.23622047244094491" footer="0.15748031496062992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3"/>
  <sheetViews>
    <sheetView topLeftCell="A25" workbookViewId="0">
      <selection activeCell="J41" sqref="J41:J44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2.88671875" style="1" customWidth="1"/>
    <col min="9" max="9" width="13.6640625" style="1" customWidth="1"/>
    <col min="10" max="10" width="17" style="1" customWidth="1"/>
    <col min="11" max="16384" width="9.109375" style="1"/>
  </cols>
  <sheetData>
    <row r="1" spans="1:13">
      <c r="E1" s="3"/>
      <c r="F1" s="3"/>
      <c r="G1" s="3"/>
      <c r="H1" s="3"/>
      <c r="I1" s="3"/>
      <c r="J1" s="3"/>
    </row>
    <row r="2" spans="1:13">
      <c r="D2" s="4"/>
      <c r="E2" s="3"/>
      <c r="F2" s="3"/>
      <c r="G2" s="3"/>
      <c r="H2" s="3"/>
      <c r="I2" s="3"/>
      <c r="J2" s="3"/>
    </row>
    <row r="3" spans="1:13" ht="14.4" customHeight="1">
      <c r="D3" s="4"/>
      <c r="E3" s="5"/>
      <c r="F3" s="131" t="s">
        <v>0</v>
      </c>
      <c r="G3" s="131"/>
      <c r="H3" s="89"/>
      <c r="I3" s="89"/>
    </row>
    <row r="4" spans="1:13" ht="13.2" customHeight="1">
      <c r="D4" s="4"/>
      <c r="E4" s="7"/>
      <c r="F4" s="132" t="s">
        <v>1</v>
      </c>
      <c r="G4" s="132"/>
      <c r="H4" s="74"/>
      <c r="I4" s="74"/>
    </row>
    <row r="5" spans="1:13">
      <c r="D5" s="4"/>
      <c r="E5" s="8"/>
      <c r="F5" s="8"/>
      <c r="G5" s="66" t="s">
        <v>2</v>
      </c>
      <c r="H5" s="66"/>
      <c r="I5" s="66"/>
      <c r="J5" s="2"/>
    </row>
    <row r="6" spans="1:13">
      <c r="D6" s="4"/>
      <c r="E6" s="9"/>
      <c r="F6" s="5"/>
      <c r="G6" s="65"/>
      <c r="H6" s="65"/>
      <c r="I6" s="65"/>
      <c r="J6" s="2"/>
    </row>
    <row r="7" spans="1:13">
      <c r="D7" s="4"/>
      <c r="E7" s="5"/>
      <c r="F7" s="5"/>
      <c r="G7" s="67" t="s">
        <v>3</v>
      </c>
      <c r="H7" s="67"/>
      <c r="I7" s="67"/>
      <c r="J7" s="59"/>
    </row>
    <row r="8" spans="1:13" ht="13.2" customHeight="1">
      <c r="D8" s="4"/>
      <c r="E8" s="10"/>
      <c r="F8" s="82" t="s">
        <v>4</v>
      </c>
      <c r="G8" s="82"/>
      <c r="H8" s="82"/>
      <c r="I8" s="82"/>
    </row>
    <row r="9" spans="1:13">
      <c r="D9" s="4"/>
      <c r="E9" s="9"/>
      <c r="F9" s="5"/>
      <c r="G9" s="65"/>
      <c r="H9" s="65"/>
      <c r="I9" s="65"/>
      <c r="J9" s="2"/>
    </row>
    <row r="10" spans="1:13" ht="14.4" customHeight="1">
      <c r="D10" s="4"/>
      <c r="E10" s="9"/>
      <c r="F10" s="5"/>
      <c r="G10" s="59"/>
      <c r="H10" s="59"/>
      <c r="I10" s="59"/>
      <c r="J10" s="59" t="s">
        <v>5</v>
      </c>
    </row>
    <row r="11" spans="1:13" ht="9.6" customHeight="1">
      <c r="D11" s="4"/>
      <c r="E11" s="8"/>
      <c r="F11" s="8"/>
      <c r="G11" s="8"/>
      <c r="H11" s="8"/>
      <c r="I11" s="8"/>
      <c r="J11" s="8"/>
    </row>
    <row r="12" spans="1:13">
      <c r="D12" s="4"/>
      <c r="E12" s="9"/>
      <c r="F12" s="8"/>
      <c r="G12" s="8"/>
      <c r="H12" s="8"/>
      <c r="I12" s="8"/>
      <c r="J12" s="3"/>
    </row>
    <row r="13" spans="1:13">
      <c r="D13" s="4"/>
      <c r="E13" s="11"/>
      <c r="F13" s="11"/>
      <c r="G13" s="11"/>
      <c r="H13" s="11"/>
      <c r="I13" s="11"/>
      <c r="J13" s="11" t="str">
        <f>E16</f>
        <v>17 января  2022 г.</v>
      </c>
    </row>
    <row r="14" spans="1:13">
      <c r="D14" s="4"/>
      <c r="E14" s="4"/>
      <c r="F14" s="11"/>
      <c r="G14" s="11"/>
      <c r="H14" s="11"/>
      <c r="I14" s="11"/>
      <c r="J14" s="11"/>
    </row>
    <row r="15" spans="1:13">
      <c r="A15" s="12"/>
      <c r="B15" s="134" t="s">
        <v>111</v>
      </c>
      <c r="C15" s="134"/>
      <c r="D15" s="134"/>
      <c r="E15" s="134"/>
      <c r="F15" s="134"/>
      <c r="G15" s="134"/>
      <c r="H15" s="90"/>
      <c r="I15" s="90"/>
      <c r="J15" s="90"/>
      <c r="K15" s="12"/>
      <c r="L15" s="12"/>
      <c r="M15" s="12"/>
    </row>
    <row r="16" spans="1:13" ht="28.2" customHeight="1">
      <c r="A16" s="136" t="s">
        <v>146</v>
      </c>
      <c r="B16" s="136"/>
      <c r="C16" s="136"/>
      <c r="D16" s="76"/>
      <c r="E16" s="76" t="s">
        <v>145</v>
      </c>
      <c r="F16" s="76"/>
      <c r="G16" s="76"/>
      <c r="H16" s="76"/>
      <c r="I16" s="76"/>
      <c r="J16" s="76"/>
    </row>
    <row r="17" spans="1:10" ht="13.8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2" t="s">
        <v>7</v>
      </c>
      <c r="J18" s="77" t="s">
        <v>127</v>
      </c>
    </row>
    <row r="19" spans="1:10">
      <c r="A19" s="14"/>
      <c r="B19" s="129" t="s">
        <v>8</v>
      </c>
      <c r="C19" s="129"/>
      <c r="D19" s="129"/>
      <c r="E19" s="129"/>
      <c r="F19" s="129"/>
      <c r="G19" s="129"/>
      <c r="H19" s="91"/>
      <c r="I19" s="2" t="s">
        <v>9</v>
      </c>
      <c r="J19" s="78" t="str">
        <f>E16</f>
        <v>17 января  2022 г.</v>
      </c>
    </row>
    <row r="20" spans="1:10">
      <c r="A20" s="1" t="s">
        <v>10</v>
      </c>
      <c r="B20" s="130"/>
      <c r="C20" s="130"/>
      <c r="D20" s="130"/>
      <c r="E20" s="130"/>
      <c r="F20" s="130"/>
      <c r="G20" s="130"/>
      <c r="H20" s="91"/>
      <c r="I20" s="16" t="s">
        <v>11</v>
      </c>
      <c r="J20" s="79">
        <v>57747150</v>
      </c>
    </row>
    <row r="21" spans="1:10">
      <c r="A21" s="1" t="s">
        <v>12</v>
      </c>
      <c r="B21" s="17" t="s">
        <v>13</v>
      </c>
      <c r="C21" s="17"/>
      <c r="D21" s="17"/>
      <c r="E21" s="17"/>
      <c r="F21" s="17"/>
      <c r="G21" s="17"/>
      <c r="H21" s="75"/>
      <c r="I21" s="18"/>
      <c r="J21" s="79"/>
    </row>
    <row r="22" spans="1:10">
      <c r="A22" s="1" t="s">
        <v>14</v>
      </c>
      <c r="B22" s="127" t="s">
        <v>13</v>
      </c>
      <c r="C22" s="127"/>
      <c r="D22" s="127"/>
      <c r="E22" s="127"/>
      <c r="F22" s="127"/>
      <c r="G22" s="127"/>
      <c r="H22" s="75"/>
      <c r="I22" s="2" t="s">
        <v>15</v>
      </c>
      <c r="J22" s="80" t="s">
        <v>128</v>
      </c>
    </row>
    <row r="23" spans="1:10">
      <c r="A23" s="1" t="s">
        <v>16</v>
      </c>
      <c r="B23" s="127" t="s">
        <v>17</v>
      </c>
      <c r="C23" s="127"/>
      <c r="D23" s="127"/>
      <c r="E23" s="127"/>
      <c r="F23" s="127"/>
      <c r="G23" s="127"/>
      <c r="H23" s="75"/>
      <c r="I23" s="2" t="s">
        <v>18</v>
      </c>
      <c r="J23" s="79">
        <v>86636420</v>
      </c>
    </row>
    <row r="24" spans="1:10" ht="13.8" thickBot="1">
      <c r="A24" s="1" t="s">
        <v>19</v>
      </c>
      <c r="B24" s="19" t="s">
        <v>20</v>
      </c>
      <c r="C24" s="19"/>
      <c r="D24" s="19"/>
      <c r="E24" s="19"/>
      <c r="F24" s="19"/>
      <c r="G24" s="19"/>
      <c r="H24" s="51"/>
      <c r="I24" s="2" t="s">
        <v>21</v>
      </c>
      <c r="J24" s="81">
        <v>383</v>
      </c>
    </row>
    <row r="26" spans="1:10" s="3" customFormat="1" ht="13.2" customHeigh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  <c r="I26" s="116"/>
      <c r="J26" s="116"/>
    </row>
    <row r="27" spans="1:10" s="3" customFormat="1" ht="26.4">
      <c r="A27" s="128"/>
      <c r="B27" s="128"/>
      <c r="C27" s="128"/>
      <c r="D27" s="128"/>
      <c r="E27" s="128"/>
      <c r="F27" s="128"/>
      <c r="G27" s="128"/>
      <c r="H27" s="83">
        <v>44575</v>
      </c>
      <c r="I27" s="88" t="s">
        <v>130</v>
      </c>
      <c r="J27" s="88" t="s">
        <v>131</v>
      </c>
    </row>
    <row r="28" spans="1:10" s="3" customFormat="1">
      <c r="A28" s="88">
        <v>1</v>
      </c>
      <c r="B28" s="88">
        <f t="shared" ref="B28:G28" si="0">SUM(A28+1)</f>
        <v>2</v>
      </c>
      <c r="C28" s="88">
        <f t="shared" si="0"/>
        <v>3</v>
      </c>
      <c r="D28" s="88">
        <f t="shared" si="0"/>
        <v>4</v>
      </c>
      <c r="E28" s="88">
        <f t="shared" si="0"/>
        <v>5</v>
      </c>
      <c r="F28" s="88">
        <f t="shared" si="0"/>
        <v>6</v>
      </c>
      <c r="G28" s="88">
        <f t="shared" si="0"/>
        <v>7</v>
      </c>
      <c r="H28" s="88">
        <v>8</v>
      </c>
      <c r="I28" s="88">
        <v>9</v>
      </c>
      <c r="J28" s="88">
        <v>10</v>
      </c>
    </row>
    <row r="29" spans="1:10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  <c r="I30" s="23"/>
      <c r="J30" s="24">
        <f>H30+I30</f>
        <v>1126020.83</v>
      </c>
    </row>
    <row r="31" spans="1:10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  <c r="I31" s="23"/>
      <c r="J31" s="24">
        <f t="shared" ref="J31:J56" si="1">H31+I31</f>
        <v>14186.17</v>
      </c>
    </row>
    <row r="32" spans="1:10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  <c r="I32" s="23"/>
      <c r="J32" s="24">
        <f t="shared" si="1"/>
        <v>40000</v>
      </c>
    </row>
    <row r="33" spans="1:10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  <c r="I33" s="23"/>
      <c r="J33" s="24">
        <f t="shared" si="1"/>
        <v>340058.29</v>
      </c>
    </row>
    <row r="34" spans="1:10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  <c r="I34" s="23"/>
      <c r="J34" s="24">
        <f t="shared" si="1"/>
        <v>36399.96</v>
      </c>
    </row>
    <row r="35" spans="1:10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0</v>
      </c>
      <c r="I35" s="24"/>
      <c r="J35" s="24">
        <f t="shared" si="1"/>
        <v>0</v>
      </c>
    </row>
    <row r="36" spans="1:10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0</v>
      </c>
      <c r="I36" s="24"/>
      <c r="J36" s="24">
        <f t="shared" si="1"/>
        <v>0</v>
      </c>
    </row>
    <row r="37" spans="1:10" s="3" customFormat="1">
      <c r="A37" s="26" t="s">
        <v>47</v>
      </c>
      <c r="B37" s="22" t="s">
        <v>32</v>
      </c>
      <c r="C37" s="22" t="s">
        <v>33</v>
      </c>
      <c r="D37" s="23" t="s">
        <v>34</v>
      </c>
      <c r="E37" s="23" t="s">
        <v>134</v>
      </c>
      <c r="F37" s="23" t="s">
        <v>48</v>
      </c>
      <c r="G37" s="23" t="s">
        <v>37</v>
      </c>
      <c r="H37" s="24">
        <v>862675.89</v>
      </c>
      <c r="I37" s="24"/>
      <c r="J37" s="24">
        <f t="shared" si="1"/>
        <v>862675.89</v>
      </c>
    </row>
    <row r="38" spans="1:10" s="3" customFormat="1">
      <c r="A38" s="26" t="s">
        <v>49</v>
      </c>
      <c r="B38" s="22" t="s">
        <v>32</v>
      </c>
      <c r="C38" s="22" t="s">
        <v>33</v>
      </c>
      <c r="D38" s="23" t="s">
        <v>34</v>
      </c>
      <c r="E38" s="23" t="s">
        <v>134</v>
      </c>
      <c r="F38" s="23" t="s">
        <v>50</v>
      </c>
      <c r="G38" s="23" t="s">
        <v>37</v>
      </c>
      <c r="H38" s="24">
        <v>22709.1</v>
      </c>
      <c r="I38" s="24"/>
      <c r="J38" s="24">
        <f t="shared" si="1"/>
        <v>22709.1</v>
      </c>
    </row>
    <row r="39" spans="1:10" s="3" customFormat="1">
      <c r="A39" s="26" t="s">
        <v>51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52</v>
      </c>
      <c r="G39" s="23" t="s">
        <v>37</v>
      </c>
      <c r="H39" s="24">
        <v>46355.31</v>
      </c>
      <c r="I39" s="23"/>
      <c r="J39" s="24">
        <f t="shared" si="1"/>
        <v>46355.31</v>
      </c>
    </row>
    <row r="40" spans="1:10" s="3" customFormat="1">
      <c r="A40" s="26" t="s">
        <v>53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54</v>
      </c>
      <c r="G40" s="23" t="s">
        <v>37</v>
      </c>
      <c r="H40" s="24">
        <v>73958.63</v>
      </c>
      <c r="I40" s="23"/>
      <c r="J40" s="24">
        <f t="shared" si="1"/>
        <v>73958.63</v>
      </c>
    </row>
    <row r="41" spans="1:10" s="3" customFormat="1">
      <c r="A41" s="27" t="s">
        <v>55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56</v>
      </c>
      <c r="G41" s="23" t="s">
        <v>37</v>
      </c>
      <c r="H41" s="24">
        <v>25113.97</v>
      </c>
      <c r="I41" s="23" t="s">
        <v>144</v>
      </c>
      <c r="J41" s="24">
        <f t="shared" si="1"/>
        <v>28478.22</v>
      </c>
    </row>
    <row r="42" spans="1:10" ht="26.4">
      <c r="A42" s="22" t="s">
        <v>57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58</v>
      </c>
      <c r="G42" s="23" t="s">
        <v>37</v>
      </c>
      <c r="H42" s="24">
        <v>18000</v>
      </c>
      <c r="I42" s="23"/>
      <c r="J42" s="24">
        <f t="shared" si="1"/>
        <v>18000</v>
      </c>
    </row>
    <row r="43" spans="1:10" ht="26.4">
      <c r="A43" s="22" t="s">
        <v>121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114</v>
      </c>
      <c r="G43" s="23" t="s">
        <v>37</v>
      </c>
      <c r="H43" s="24">
        <v>65000</v>
      </c>
      <c r="I43" s="23"/>
      <c r="J43" s="24">
        <f t="shared" si="1"/>
        <v>65000</v>
      </c>
    </row>
    <row r="44" spans="1:10">
      <c r="A44" s="22" t="s">
        <v>61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115</v>
      </c>
      <c r="G44" s="23" t="s">
        <v>37</v>
      </c>
      <c r="H44" s="24">
        <v>42400</v>
      </c>
      <c r="I44" s="23" t="s">
        <v>143</v>
      </c>
      <c r="J44" s="24">
        <f t="shared" si="1"/>
        <v>39035.75</v>
      </c>
    </row>
    <row r="45" spans="1:10">
      <c r="A45" s="22" t="s">
        <v>122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116</v>
      </c>
      <c r="G45" s="23" t="s">
        <v>37</v>
      </c>
      <c r="H45" s="24">
        <v>10000</v>
      </c>
      <c r="I45" s="23"/>
      <c r="J45" s="24">
        <f t="shared" si="1"/>
        <v>10000</v>
      </c>
    </row>
    <row r="46" spans="1:10">
      <c r="A46" s="27" t="s">
        <v>59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60</v>
      </c>
      <c r="G46" s="23" t="s">
        <v>37</v>
      </c>
      <c r="H46" s="24">
        <v>46527</v>
      </c>
      <c r="I46" s="23"/>
      <c r="J46" s="24">
        <f t="shared" si="1"/>
        <v>46527</v>
      </c>
    </row>
    <row r="47" spans="1:10" ht="26.4">
      <c r="A47" s="63" t="s">
        <v>123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117</v>
      </c>
      <c r="G47" s="23" t="s">
        <v>37</v>
      </c>
      <c r="H47" s="24">
        <v>93600</v>
      </c>
      <c r="I47" s="23"/>
      <c r="J47" s="24">
        <f t="shared" si="1"/>
        <v>93600</v>
      </c>
    </row>
    <row r="48" spans="1:10">
      <c r="A48" s="27" t="s">
        <v>61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62</v>
      </c>
      <c r="G48" s="23" t="s">
        <v>37</v>
      </c>
      <c r="H48" s="24">
        <v>46520</v>
      </c>
      <c r="I48" s="23"/>
      <c r="J48" s="24">
        <f t="shared" si="1"/>
        <v>46520</v>
      </c>
    </row>
    <row r="49" spans="1:10" ht="26.4">
      <c r="A49" s="21" t="s">
        <v>63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64</v>
      </c>
      <c r="G49" s="23" t="s">
        <v>37</v>
      </c>
      <c r="H49" s="24">
        <v>80000</v>
      </c>
      <c r="I49" s="23"/>
      <c r="J49" s="24">
        <f t="shared" si="1"/>
        <v>80000</v>
      </c>
    </row>
    <row r="50" spans="1:10">
      <c r="A50" s="64" t="s">
        <v>113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112</v>
      </c>
      <c r="G50" s="23" t="s">
        <v>37</v>
      </c>
      <c r="H50" s="24">
        <v>10000</v>
      </c>
      <c r="I50" s="23"/>
      <c r="J50" s="24">
        <f t="shared" si="1"/>
        <v>10000</v>
      </c>
    </row>
    <row r="51" spans="1:10">
      <c r="A51" s="22" t="s">
        <v>65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66</v>
      </c>
      <c r="G51" s="23" t="s">
        <v>37</v>
      </c>
      <c r="H51" s="24">
        <v>197171.24</v>
      </c>
      <c r="I51" s="23"/>
      <c r="J51" s="24">
        <f t="shared" si="1"/>
        <v>197171.24</v>
      </c>
    </row>
    <row r="52" spans="1:10">
      <c r="A52" s="27" t="s">
        <v>67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68</v>
      </c>
      <c r="G52" s="23" t="s">
        <v>37</v>
      </c>
      <c r="H52" s="24">
        <v>10000</v>
      </c>
      <c r="I52" s="23"/>
      <c r="J52" s="24">
        <f t="shared" si="1"/>
        <v>10000</v>
      </c>
    </row>
    <row r="53" spans="1:10">
      <c r="A53" s="57" t="s">
        <v>67</v>
      </c>
      <c r="B53" s="22" t="s">
        <v>32</v>
      </c>
      <c r="C53" s="22" t="s">
        <v>33</v>
      </c>
      <c r="D53" s="23" t="s">
        <v>34</v>
      </c>
      <c r="E53" s="23" t="s">
        <v>45</v>
      </c>
      <c r="F53" s="23" t="s">
        <v>118</v>
      </c>
      <c r="G53" s="23" t="s">
        <v>37</v>
      </c>
      <c r="H53" s="24">
        <v>10000</v>
      </c>
      <c r="I53" s="23"/>
      <c r="J53" s="24">
        <f t="shared" si="1"/>
        <v>10000</v>
      </c>
    </row>
    <row r="54" spans="1:10">
      <c r="A54" s="27" t="s">
        <v>69</v>
      </c>
      <c r="B54" s="22" t="s">
        <v>32</v>
      </c>
      <c r="C54" s="22" t="s">
        <v>33</v>
      </c>
      <c r="D54" s="23" t="s">
        <v>34</v>
      </c>
      <c r="E54" s="23" t="s">
        <v>45</v>
      </c>
      <c r="F54" s="23" t="s">
        <v>70</v>
      </c>
      <c r="G54" s="23" t="s">
        <v>37</v>
      </c>
      <c r="H54" s="24">
        <v>80000</v>
      </c>
      <c r="I54" s="23"/>
      <c r="J54" s="24">
        <f t="shared" si="1"/>
        <v>80000</v>
      </c>
    </row>
    <row r="55" spans="1:10">
      <c r="A55" s="28" t="s">
        <v>71</v>
      </c>
      <c r="B55" s="28" t="s">
        <v>32</v>
      </c>
      <c r="C55" s="28" t="s">
        <v>33</v>
      </c>
      <c r="D55" s="29" t="s">
        <v>34</v>
      </c>
      <c r="E55" s="29" t="s">
        <v>72</v>
      </c>
      <c r="F55" s="29" t="s">
        <v>73</v>
      </c>
      <c r="G55" s="29" t="s">
        <v>37</v>
      </c>
      <c r="H55" s="30">
        <v>6044</v>
      </c>
      <c r="I55" s="29"/>
      <c r="J55" s="24">
        <f t="shared" si="1"/>
        <v>6044</v>
      </c>
    </row>
    <row r="56" spans="1:10">
      <c r="A56" s="28" t="s">
        <v>74</v>
      </c>
      <c r="B56" s="28" t="s">
        <v>32</v>
      </c>
      <c r="C56" s="28" t="s">
        <v>33</v>
      </c>
      <c r="D56" s="29" t="s">
        <v>34</v>
      </c>
      <c r="E56" s="29" t="s">
        <v>72</v>
      </c>
      <c r="F56" s="29" t="s">
        <v>75</v>
      </c>
      <c r="G56" s="29" t="s">
        <v>37</v>
      </c>
      <c r="H56" s="30">
        <v>14179</v>
      </c>
      <c r="I56" s="29"/>
      <c r="J56" s="24">
        <f t="shared" si="1"/>
        <v>14179</v>
      </c>
    </row>
    <row r="57" spans="1:10">
      <c r="A57" s="119" t="s">
        <v>76</v>
      </c>
      <c r="B57" s="119"/>
      <c r="C57" s="119"/>
      <c r="D57" s="119"/>
      <c r="E57" s="119"/>
      <c r="F57" s="119"/>
      <c r="G57" s="119"/>
      <c r="H57" s="84">
        <f>SUM(H30:H56)</f>
        <v>3316919.3900000006</v>
      </c>
      <c r="I57" s="84">
        <f t="shared" ref="I57:J57" si="2">SUM(I30:I56)</f>
        <v>0</v>
      </c>
      <c r="J57" s="84">
        <f t="shared" si="2"/>
        <v>3316919.3900000006</v>
      </c>
    </row>
    <row r="58" spans="1:10">
      <c r="A58" s="120" t="s">
        <v>77</v>
      </c>
      <c r="B58" s="121"/>
      <c r="C58" s="121"/>
      <c r="D58" s="121"/>
      <c r="E58" s="121"/>
      <c r="F58" s="121"/>
      <c r="G58" s="121"/>
      <c r="H58" s="121"/>
      <c r="I58" s="121"/>
      <c r="J58" s="121"/>
    </row>
    <row r="59" spans="1:10">
      <c r="A59" s="22" t="s">
        <v>65</v>
      </c>
      <c r="B59" s="22" t="s">
        <v>32</v>
      </c>
      <c r="C59" s="22" t="s">
        <v>33</v>
      </c>
      <c r="D59" s="23" t="s">
        <v>34</v>
      </c>
      <c r="E59" s="23" t="s">
        <v>45</v>
      </c>
      <c r="F59" s="23" t="s">
        <v>66</v>
      </c>
      <c r="G59" s="23" t="s">
        <v>78</v>
      </c>
      <c r="H59" s="24">
        <v>990000</v>
      </c>
      <c r="I59" s="23"/>
      <c r="J59" s="24">
        <f t="shared" ref="J59:J60" si="3">H59+I59</f>
        <v>990000</v>
      </c>
    </row>
    <row r="60" spans="1:10">
      <c r="A60" s="27" t="s">
        <v>69</v>
      </c>
      <c r="B60" s="22" t="s">
        <v>32</v>
      </c>
      <c r="C60" s="22" t="s">
        <v>33</v>
      </c>
      <c r="D60" s="23" t="s">
        <v>34</v>
      </c>
      <c r="E60" s="23" t="s">
        <v>45</v>
      </c>
      <c r="F60" s="23" t="s">
        <v>70</v>
      </c>
      <c r="G60" s="23" t="s">
        <v>78</v>
      </c>
      <c r="H60" s="24">
        <v>110000</v>
      </c>
      <c r="I60" s="23"/>
      <c r="J60" s="24">
        <f t="shared" si="3"/>
        <v>110000</v>
      </c>
    </row>
    <row r="61" spans="1:10">
      <c r="A61" s="119" t="s">
        <v>79</v>
      </c>
      <c r="B61" s="119"/>
      <c r="C61" s="119"/>
      <c r="D61" s="119"/>
      <c r="E61" s="119"/>
      <c r="F61" s="119"/>
      <c r="G61" s="119"/>
      <c r="H61" s="84">
        <f>SUM(H59:H60)</f>
        <v>1100000</v>
      </c>
      <c r="I61" s="84">
        <f t="shared" ref="I61:J61" si="4">SUM(I59:I60)</f>
        <v>0</v>
      </c>
      <c r="J61" s="84">
        <f t="shared" si="4"/>
        <v>1100000</v>
      </c>
    </row>
    <row r="62" spans="1:10">
      <c r="A62" s="122" t="s">
        <v>80</v>
      </c>
      <c r="B62" s="122"/>
      <c r="C62" s="122"/>
      <c r="D62" s="122"/>
      <c r="E62" s="122"/>
      <c r="F62" s="122"/>
      <c r="G62" s="122"/>
      <c r="H62" s="122"/>
      <c r="I62" s="122"/>
      <c r="J62" s="122"/>
    </row>
    <row r="63" spans="1:10">
      <c r="A63" s="21" t="s">
        <v>81</v>
      </c>
      <c r="B63" s="21" t="s">
        <v>32</v>
      </c>
      <c r="C63" s="21" t="s">
        <v>33</v>
      </c>
      <c r="D63" s="33" t="s">
        <v>82</v>
      </c>
      <c r="E63" s="33" t="s">
        <v>35</v>
      </c>
      <c r="F63" s="33" t="s">
        <v>36</v>
      </c>
      <c r="G63" s="33" t="s">
        <v>83</v>
      </c>
      <c r="H63" s="34">
        <v>7245856.5800000001</v>
      </c>
      <c r="I63" s="33"/>
      <c r="J63" s="24">
        <f t="shared" ref="J63:J69" si="5">H63+I63</f>
        <v>7245856.5800000001</v>
      </c>
    </row>
    <row r="64" spans="1:10">
      <c r="A64" s="21" t="s">
        <v>41</v>
      </c>
      <c r="B64" s="21" t="s">
        <v>32</v>
      </c>
      <c r="C64" s="21" t="s">
        <v>33</v>
      </c>
      <c r="D64" s="33" t="s">
        <v>82</v>
      </c>
      <c r="E64" s="33" t="s">
        <v>42</v>
      </c>
      <c r="F64" s="33" t="s">
        <v>43</v>
      </c>
      <c r="G64" s="33" t="s">
        <v>83</v>
      </c>
      <c r="H64" s="34">
        <v>2188248.69</v>
      </c>
      <c r="I64" s="33"/>
      <c r="J64" s="24">
        <f t="shared" si="5"/>
        <v>2188248.69</v>
      </c>
    </row>
    <row r="65" spans="1:10">
      <c r="A65" s="35" t="s">
        <v>85</v>
      </c>
      <c r="B65" s="35" t="s">
        <v>32</v>
      </c>
      <c r="C65" s="35" t="s">
        <v>33</v>
      </c>
      <c r="D65" s="36" t="s">
        <v>82</v>
      </c>
      <c r="E65" s="36" t="s">
        <v>45</v>
      </c>
      <c r="F65" s="36" t="s">
        <v>86</v>
      </c>
      <c r="G65" s="36" t="s">
        <v>83</v>
      </c>
      <c r="H65" s="37">
        <v>30000</v>
      </c>
      <c r="I65" s="36"/>
      <c r="J65" s="24">
        <f t="shared" si="5"/>
        <v>30000</v>
      </c>
    </row>
    <row r="66" spans="1:10">
      <c r="A66" s="27" t="s">
        <v>61</v>
      </c>
      <c r="B66" s="35" t="s">
        <v>32</v>
      </c>
      <c r="C66" s="35" t="s">
        <v>33</v>
      </c>
      <c r="D66" s="36" t="s">
        <v>82</v>
      </c>
      <c r="E66" s="36" t="s">
        <v>45</v>
      </c>
      <c r="F66" s="36" t="s">
        <v>62</v>
      </c>
      <c r="G66" s="36" t="s">
        <v>83</v>
      </c>
      <c r="H66" s="37">
        <v>39208</v>
      </c>
      <c r="I66" s="24"/>
      <c r="J66" s="24">
        <f t="shared" si="5"/>
        <v>39208</v>
      </c>
    </row>
    <row r="67" spans="1:10" ht="26.4">
      <c r="A67" s="21" t="s">
        <v>63</v>
      </c>
      <c r="B67" s="21" t="s">
        <v>32</v>
      </c>
      <c r="C67" s="21" t="s">
        <v>33</v>
      </c>
      <c r="D67" s="33" t="s">
        <v>82</v>
      </c>
      <c r="E67" s="33" t="s">
        <v>45</v>
      </c>
      <c r="F67" s="33" t="s">
        <v>64</v>
      </c>
      <c r="G67" s="33" t="s">
        <v>83</v>
      </c>
      <c r="H67" s="34">
        <v>400000</v>
      </c>
      <c r="I67" s="33"/>
      <c r="J67" s="24">
        <f t="shared" si="5"/>
        <v>400000</v>
      </c>
    </row>
    <row r="68" spans="1:10">
      <c r="A68" s="56" t="s">
        <v>113</v>
      </c>
      <c r="B68" s="21" t="s">
        <v>32</v>
      </c>
      <c r="C68" s="21" t="s">
        <v>33</v>
      </c>
      <c r="D68" s="33" t="s">
        <v>82</v>
      </c>
      <c r="E68" s="33" t="s">
        <v>45</v>
      </c>
      <c r="F68" s="33" t="s">
        <v>112</v>
      </c>
      <c r="G68" s="33" t="s">
        <v>83</v>
      </c>
      <c r="H68" s="34">
        <v>60792</v>
      </c>
      <c r="I68" s="24"/>
      <c r="J68" s="24">
        <f t="shared" si="5"/>
        <v>60792</v>
      </c>
    </row>
    <row r="69" spans="1:10">
      <c r="A69" s="57" t="s">
        <v>69</v>
      </c>
      <c r="B69" s="21" t="s">
        <v>32</v>
      </c>
      <c r="C69" s="21" t="s">
        <v>33</v>
      </c>
      <c r="D69" s="33" t="s">
        <v>82</v>
      </c>
      <c r="E69" s="33" t="s">
        <v>45</v>
      </c>
      <c r="F69" s="33" t="s">
        <v>70</v>
      </c>
      <c r="G69" s="33" t="s">
        <v>83</v>
      </c>
      <c r="H69" s="34">
        <v>170423.1</v>
      </c>
      <c r="I69" s="33"/>
      <c r="J69" s="24">
        <f t="shared" si="5"/>
        <v>170423.1</v>
      </c>
    </row>
    <row r="70" spans="1:10" ht="13.8">
      <c r="A70" s="123" t="s">
        <v>87</v>
      </c>
      <c r="B70" s="123"/>
      <c r="C70" s="123"/>
      <c r="D70" s="123"/>
      <c r="E70" s="123"/>
      <c r="F70" s="123"/>
      <c r="G70" s="124"/>
      <c r="H70" s="38">
        <f t="shared" ref="H70:I70" si="6">SUM(H63:H69)</f>
        <v>10134528.369999999</v>
      </c>
      <c r="I70" s="38">
        <f t="shared" si="6"/>
        <v>0</v>
      </c>
      <c r="J70" s="38">
        <f>SUM(J63:J69)</f>
        <v>10134528.369999999</v>
      </c>
    </row>
    <row r="71" spans="1:10">
      <c r="A71" s="125" t="s">
        <v>88</v>
      </c>
      <c r="B71" s="125"/>
      <c r="C71" s="125"/>
      <c r="D71" s="125"/>
      <c r="E71" s="125"/>
      <c r="F71" s="125"/>
      <c r="G71" s="125"/>
      <c r="H71" s="125"/>
      <c r="I71" s="125"/>
      <c r="J71" s="125"/>
    </row>
    <row r="72" spans="1:10">
      <c r="A72" s="39" t="s">
        <v>89</v>
      </c>
      <c r="B72" s="39" t="s">
        <v>90</v>
      </c>
      <c r="C72" s="39" t="s">
        <v>91</v>
      </c>
      <c r="D72" s="40" t="s">
        <v>92</v>
      </c>
      <c r="E72" s="40" t="s">
        <v>93</v>
      </c>
      <c r="F72" s="40" t="s">
        <v>94</v>
      </c>
      <c r="G72" s="40" t="s">
        <v>95</v>
      </c>
      <c r="H72" s="41">
        <v>500000</v>
      </c>
      <c r="I72" s="40"/>
      <c r="J72" s="24">
        <f t="shared" ref="J72" si="7">H72+I72</f>
        <v>500000</v>
      </c>
    </row>
    <row r="73" spans="1:10">
      <c r="A73" s="126" t="s">
        <v>96</v>
      </c>
      <c r="B73" s="126"/>
      <c r="C73" s="126"/>
      <c r="D73" s="126"/>
      <c r="E73" s="126"/>
      <c r="F73" s="126"/>
      <c r="G73" s="126"/>
      <c r="H73" s="85">
        <f>SUM(H72)</f>
        <v>500000</v>
      </c>
      <c r="I73" s="85">
        <f t="shared" ref="I73:J73" si="8">SUM(I72)</f>
        <v>0</v>
      </c>
      <c r="J73" s="85">
        <f t="shared" si="8"/>
        <v>500000</v>
      </c>
    </row>
    <row r="74" spans="1:10">
      <c r="A74" s="122" t="s">
        <v>97</v>
      </c>
      <c r="B74" s="122"/>
      <c r="C74" s="122"/>
      <c r="D74" s="122"/>
      <c r="E74" s="122"/>
      <c r="F74" s="122"/>
      <c r="G74" s="122"/>
      <c r="H74" s="122"/>
      <c r="I74" s="122"/>
      <c r="J74" s="122"/>
    </row>
    <row r="75" spans="1:10">
      <c r="A75" s="27" t="s">
        <v>98</v>
      </c>
      <c r="B75" s="27" t="s">
        <v>32</v>
      </c>
      <c r="C75" s="27" t="s">
        <v>33</v>
      </c>
      <c r="D75" s="43" t="s">
        <v>99</v>
      </c>
      <c r="E75" s="43" t="s">
        <v>39</v>
      </c>
      <c r="F75" s="43" t="s">
        <v>100</v>
      </c>
      <c r="G75" s="43" t="s">
        <v>101</v>
      </c>
      <c r="H75" s="44">
        <v>0</v>
      </c>
      <c r="I75" s="43"/>
      <c r="J75" s="24">
        <f t="shared" ref="J75" si="9">H75+I75</f>
        <v>0</v>
      </c>
    </row>
    <row r="76" spans="1:10">
      <c r="A76" s="123" t="s">
        <v>102</v>
      </c>
      <c r="B76" s="123"/>
      <c r="C76" s="123"/>
      <c r="D76" s="123"/>
      <c r="E76" s="123"/>
      <c r="F76" s="123"/>
      <c r="G76" s="123"/>
      <c r="H76" s="38">
        <f>SUM(H75)</f>
        <v>0</v>
      </c>
      <c r="I76" s="38">
        <f t="shared" ref="I76:J76" si="10">SUM(I75)</f>
        <v>0</v>
      </c>
      <c r="J76" s="38">
        <f t="shared" si="10"/>
        <v>0</v>
      </c>
    </row>
    <row r="77" spans="1:10" ht="13.2" customHeight="1">
      <c r="A77" s="114" t="s">
        <v>119</v>
      </c>
      <c r="B77" s="115"/>
      <c r="C77" s="115"/>
      <c r="D77" s="115"/>
      <c r="E77" s="115"/>
      <c r="F77" s="115"/>
      <c r="G77" s="115"/>
      <c r="H77" s="115"/>
      <c r="I77" s="115"/>
      <c r="J77" s="115"/>
    </row>
    <row r="78" spans="1:10">
      <c r="A78" s="60" t="s">
        <v>69</v>
      </c>
      <c r="B78" s="27" t="s">
        <v>32</v>
      </c>
      <c r="C78" s="22" t="s">
        <v>33</v>
      </c>
      <c r="D78" s="60">
        <v>220242100</v>
      </c>
      <c r="E78" s="60">
        <v>244</v>
      </c>
      <c r="F78" s="60">
        <v>24210</v>
      </c>
      <c r="G78" s="60">
        <v>346000</v>
      </c>
      <c r="H78" s="61">
        <v>87472</v>
      </c>
      <c r="I78" s="60"/>
      <c r="J78" s="24">
        <f t="shared" ref="J78" si="11">H78+I78</f>
        <v>87472</v>
      </c>
    </row>
    <row r="79" spans="1:10">
      <c r="A79" s="62" t="s">
        <v>120</v>
      </c>
      <c r="B79" s="87"/>
      <c r="C79" s="87"/>
      <c r="D79" s="87"/>
      <c r="E79" s="87"/>
      <c r="F79" s="87"/>
      <c r="G79" s="87"/>
      <c r="H79" s="38">
        <f t="shared" ref="H79:I79" si="12">SUM(H78)</f>
        <v>87472</v>
      </c>
      <c r="I79" s="38">
        <f t="shared" si="12"/>
        <v>0</v>
      </c>
      <c r="J79" s="38">
        <f>SUM(J78)</f>
        <v>87472</v>
      </c>
    </row>
    <row r="80" spans="1:10">
      <c r="A80" s="111" t="s">
        <v>103</v>
      </c>
      <c r="B80" s="111"/>
      <c r="C80" s="111"/>
      <c r="D80" s="111"/>
      <c r="E80" s="111"/>
      <c r="F80" s="111"/>
      <c r="G80" s="111"/>
      <c r="H80" s="45">
        <f>H79+H76+H73+H70+H61+H57</f>
        <v>15138919.76</v>
      </c>
      <c r="I80" s="45">
        <f t="shared" ref="I80:J80" si="13">I79+I76+I73+I70+I61+I57</f>
        <v>0</v>
      </c>
      <c r="J80" s="45">
        <f t="shared" si="13"/>
        <v>15138919.76</v>
      </c>
    </row>
    <row r="81" spans="1:10">
      <c r="A81" s="46"/>
      <c r="B81" s="46"/>
      <c r="C81" s="46"/>
      <c r="D81" s="3"/>
      <c r="E81" s="3"/>
      <c r="G81" s="2"/>
      <c r="H81" s="2"/>
      <c r="I81" s="2"/>
      <c r="J81" s="18"/>
    </row>
    <row r="82" spans="1:10">
      <c r="A82" s="46"/>
      <c r="B82" s="46"/>
      <c r="C82" s="46"/>
      <c r="D82" s="3"/>
      <c r="E82" s="3"/>
      <c r="G82" s="2"/>
      <c r="H82" s="2"/>
      <c r="I82" s="2"/>
      <c r="J82" s="18"/>
    </row>
    <row r="83" spans="1:10">
      <c r="A83" s="46"/>
      <c r="B83" s="46"/>
      <c r="C83" s="46"/>
      <c r="D83" s="3"/>
      <c r="E83" s="3"/>
      <c r="G83" s="2"/>
      <c r="H83" s="2"/>
      <c r="I83" s="2"/>
      <c r="J83" s="2"/>
    </row>
    <row r="84" spans="1:10" ht="14.4">
      <c r="A84" s="47" t="s">
        <v>104</v>
      </c>
      <c r="B84" s="9"/>
      <c r="C84" s="48"/>
      <c r="D84" s="48"/>
      <c r="E84" s="48"/>
      <c r="F84" s="112" t="s">
        <v>105</v>
      </c>
      <c r="G84" s="112"/>
      <c r="H84" s="86"/>
      <c r="I84" s="86"/>
      <c r="J84" s="86"/>
    </row>
    <row r="85" spans="1:10">
      <c r="A85" s="49"/>
      <c r="B85" s="9"/>
      <c r="C85" s="50" t="s">
        <v>106</v>
      </c>
      <c r="D85" s="50"/>
      <c r="E85" s="50"/>
      <c r="F85" s="50" t="s">
        <v>6</v>
      </c>
      <c r="G85" s="50"/>
      <c r="H85" s="9"/>
      <c r="I85" s="9"/>
      <c r="J85" s="9"/>
    </row>
    <row r="86" spans="1:10">
      <c r="A86" s="47" t="s">
        <v>107</v>
      </c>
      <c r="B86" s="51"/>
      <c r="C86" s="47"/>
      <c r="D86" s="47"/>
      <c r="E86" s="52"/>
      <c r="F86" s="112" t="s">
        <v>108</v>
      </c>
      <c r="G86" s="112"/>
      <c r="H86" s="86"/>
      <c r="I86" s="86"/>
      <c r="J86" s="86"/>
    </row>
    <row r="87" spans="1:10">
      <c r="A87" s="49"/>
      <c r="B87" s="9"/>
      <c r="C87" s="50" t="s">
        <v>106</v>
      </c>
      <c r="D87" s="50"/>
      <c r="E87" s="50"/>
      <c r="F87" s="50" t="s">
        <v>6</v>
      </c>
      <c r="G87" s="50"/>
      <c r="H87" s="9"/>
      <c r="I87" s="9"/>
      <c r="J87" s="9"/>
    </row>
    <row r="89" spans="1:10">
      <c r="A89" s="47" t="s">
        <v>109</v>
      </c>
      <c r="B89" s="51"/>
      <c r="C89" s="47"/>
      <c r="D89" s="47"/>
      <c r="E89" s="52"/>
      <c r="F89" s="112" t="s">
        <v>124</v>
      </c>
      <c r="G89" s="112"/>
      <c r="H89" s="86"/>
      <c r="I89" s="86"/>
      <c r="J89" s="86"/>
    </row>
    <row r="90" spans="1:10">
      <c r="A90" s="53"/>
      <c r="B90" s="9"/>
      <c r="C90" s="50" t="s">
        <v>106</v>
      </c>
      <c r="D90" s="50"/>
      <c r="E90" s="50"/>
      <c r="F90" s="50" t="s">
        <v>6</v>
      </c>
      <c r="G90" s="50"/>
      <c r="H90" s="9"/>
      <c r="I90" s="9"/>
      <c r="J90" s="9"/>
    </row>
    <row r="91" spans="1:10">
      <c r="A91" s="51" t="str">
        <f>E16</f>
        <v>17 января  2022 г.</v>
      </c>
      <c r="B91" s="51"/>
      <c r="C91" s="51"/>
      <c r="D91" s="51"/>
      <c r="E91" s="9"/>
      <c r="F91" s="113"/>
      <c r="G91" s="113"/>
      <c r="H91" s="86"/>
      <c r="I91" s="86"/>
      <c r="J91" s="9"/>
    </row>
    <row r="92" spans="1:10">
      <c r="A92" s="55"/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51"/>
      <c r="B93" s="86"/>
      <c r="C93" s="86"/>
      <c r="D93" s="86"/>
      <c r="E93" s="86"/>
      <c r="F93" s="86"/>
      <c r="G93" s="86"/>
      <c r="H93" s="86"/>
      <c r="I93" s="86"/>
      <c r="J93" s="86"/>
    </row>
  </sheetData>
  <mergeCells count="31">
    <mergeCell ref="B23:G23"/>
    <mergeCell ref="A16:C16"/>
    <mergeCell ref="F3:G3"/>
    <mergeCell ref="F4:G4"/>
    <mergeCell ref="B15:G15"/>
    <mergeCell ref="B19:G20"/>
    <mergeCell ref="B22:G22"/>
    <mergeCell ref="A61:G61"/>
    <mergeCell ref="A26:A27"/>
    <mergeCell ref="B26:B27"/>
    <mergeCell ref="C26:C27"/>
    <mergeCell ref="D26:D27"/>
    <mergeCell ref="E26:E27"/>
    <mergeCell ref="F26:F27"/>
    <mergeCell ref="G26:G27"/>
    <mergeCell ref="H26:J26"/>
    <mergeCell ref="A29:J29"/>
    <mergeCell ref="A57:G57"/>
    <mergeCell ref="A58:J58"/>
    <mergeCell ref="F91:G91"/>
    <mergeCell ref="A62:J62"/>
    <mergeCell ref="A70:G70"/>
    <mergeCell ref="A71:J71"/>
    <mergeCell ref="A73:G73"/>
    <mergeCell ref="A74:J74"/>
    <mergeCell ref="A76:G76"/>
    <mergeCell ref="A77:J77"/>
    <mergeCell ref="A80:G80"/>
    <mergeCell ref="F84:G84"/>
    <mergeCell ref="F86:G86"/>
    <mergeCell ref="F89:G89"/>
  </mergeCells>
  <pageMargins left="0.31" right="0.23622047244094491" top="0.43307086614173229" bottom="0.23622047244094491" header="0.23622047244094491" footer="0.15748031496062992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4"/>
  <sheetViews>
    <sheetView topLeftCell="A63" workbookViewId="0">
      <selection sqref="A1:J92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2.88671875" style="1" customWidth="1"/>
    <col min="9" max="9" width="13.6640625" style="1" customWidth="1"/>
    <col min="10" max="10" width="17" style="1" customWidth="1"/>
    <col min="11" max="16384" width="9.109375" style="1"/>
  </cols>
  <sheetData>
    <row r="1" spans="1:14">
      <c r="E1" s="3"/>
      <c r="F1" s="3"/>
      <c r="G1" s="3"/>
      <c r="H1" s="3"/>
      <c r="I1" s="3"/>
      <c r="J1" s="3"/>
    </row>
    <row r="2" spans="1:14">
      <c r="D2" s="4"/>
      <c r="E2" s="3"/>
      <c r="F2" s="3"/>
      <c r="G2" s="3"/>
      <c r="H2" s="3"/>
      <c r="I2" s="3"/>
      <c r="J2" s="3"/>
    </row>
    <row r="3" spans="1:14" ht="14.4" customHeight="1">
      <c r="D3" s="4"/>
      <c r="E3" s="5"/>
      <c r="F3" s="131" t="s">
        <v>0</v>
      </c>
      <c r="G3" s="131"/>
      <c r="H3" s="73"/>
      <c r="I3" s="73"/>
    </row>
    <row r="4" spans="1:14" ht="13.2" customHeight="1">
      <c r="D4" s="4"/>
      <c r="E4" s="7"/>
      <c r="F4" s="132" t="s">
        <v>1</v>
      </c>
      <c r="G4" s="132"/>
      <c r="H4" s="74"/>
      <c r="I4" s="74"/>
    </row>
    <row r="5" spans="1:14">
      <c r="D5" s="4"/>
      <c r="E5" s="8"/>
      <c r="F5" s="8"/>
      <c r="G5" s="66" t="s">
        <v>2</v>
      </c>
      <c r="H5" s="66"/>
      <c r="I5" s="66"/>
      <c r="J5" s="2"/>
    </row>
    <row r="6" spans="1:14">
      <c r="D6" s="4"/>
      <c r="E6" s="9"/>
      <c r="F6" s="5"/>
      <c r="G6" s="65"/>
      <c r="H6" s="65"/>
      <c r="I6" s="65"/>
      <c r="J6" s="2"/>
    </row>
    <row r="7" spans="1:14">
      <c r="D7" s="4"/>
      <c r="E7" s="5"/>
      <c r="F7" s="5"/>
      <c r="G7" s="67" t="s">
        <v>3</v>
      </c>
      <c r="H7" s="67"/>
      <c r="I7" s="67"/>
      <c r="J7" s="59"/>
    </row>
    <row r="8" spans="1:14" ht="13.2" customHeight="1">
      <c r="D8" s="4"/>
      <c r="E8" s="10"/>
      <c r="F8" s="82" t="s">
        <v>4</v>
      </c>
      <c r="G8" s="82"/>
      <c r="H8" s="82"/>
      <c r="I8" s="82"/>
    </row>
    <row r="9" spans="1:14">
      <c r="D9" s="4"/>
      <c r="E9" s="9"/>
      <c r="F9" s="5"/>
      <c r="G9" s="65"/>
      <c r="H9" s="65"/>
      <c r="I9" s="65"/>
      <c r="J9" s="2"/>
    </row>
    <row r="10" spans="1:14" ht="14.4" customHeight="1">
      <c r="D10" s="4"/>
      <c r="E10" s="9"/>
      <c r="F10" s="5"/>
      <c r="G10" s="59"/>
      <c r="H10" s="59"/>
      <c r="I10" s="59"/>
      <c r="J10" s="59" t="s">
        <v>5</v>
      </c>
    </row>
    <row r="11" spans="1:14" ht="9.6" customHeight="1">
      <c r="D11" s="4"/>
      <c r="E11" s="8"/>
      <c r="F11" s="8"/>
      <c r="G11" s="8"/>
      <c r="H11" s="8"/>
      <c r="I11" s="8"/>
      <c r="J11" s="8"/>
    </row>
    <row r="12" spans="1:14">
      <c r="D12" s="4"/>
      <c r="E12" s="9"/>
      <c r="F12" s="8"/>
      <c r="G12" s="8"/>
      <c r="H12" s="8"/>
      <c r="I12" s="8"/>
      <c r="J12" s="3"/>
    </row>
    <row r="13" spans="1:14">
      <c r="D13" s="4"/>
      <c r="E13" s="11"/>
      <c r="F13" s="11"/>
      <c r="G13" s="11"/>
      <c r="H13" s="11"/>
      <c r="I13" s="11"/>
      <c r="J13" s="11" t="str">
        <f>E16</f>
        <v>20 января  2022 г.</v>
      </c>
    </row>
    <row r="14" spans="1:14">
      <c r="D14" s="4"/>
      <c r="E14" s="4"/>
      <c r="F14" s="11"/>
      <c r="G14" s="11"/>
      <c r="H14" s="11"/>
      <c r="I14" s="11"/>
      <c r="J14" s="11"/>
    </row>
    <row r="15" spans="1:14">
      <c r="A15" s="12"/>
      <c r="B15" s="134" t="s">
        <v>111</v>
      </c>
      <c r="C15" s="134"/>
      <c r="D15" s="134"/>
      <c r="E15" s="134"/>
      <c r="F15" s="134"/>
      <c r="G15" s="134"/>
      <c r="H15" s="72"/>
      <c r="I15" s="72"/>
      <c r="J15" s="72"/>
      <c r="K15" s="12"/>
      <c r="L15" s="12"/>
      <c r="M15" s="12"/>
      <c r="N15" s="12"/>
    </row>
    <row r="16" spans="1:14" ht="28.2" customHeight="1">
      <c r="A16" s="14"/>
      <c r="B16" s="76" t="s">
        <v>139</v>
      </c>
      <c r="C16" s="76"/>
      <c r="D16" s="76"/>
      <c r="E16" s="76" t="s">
        <v>138</v>
      </c>
      <c r="F16" s="76"/>
      <c r="G16" s="76"/>
      <c r="H16" s="76"/>
      <c r="I16" s="76"/>
      <c r="J16" s="76"/>
    </row>
    <row r="17" spans="1:10" ht="13.8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2" t="s">
        <v>7</v>
      </c>
      <c r="J18" s="77" t="s">
        <v>127</v>
      </c>
    </row>
    <row r="19" spans="1:10">
      <c r="A19" s="14"/>
      <c r="B19" s="129" t="s">
        <v>8</v>
      </c>
      <c r="C19" s="129"/>
      <c r="D19" s="129"/>
      <c r="E19" s="129"/>
      <c r="F19" s="129"/>
      <c r="G19" s="129"/>
      <c r="H19" s="70"/>
      <c r="I19" s="2" t="s">
        <v>9</v>
      </c>
      <c r="J19" s="78" t="str">
        <f>E16</f>
        <v>20 января  2022 г.</v>
      </c>
    </row>
    <row r="20" spans="1:10">
      <c r="A20" s="1" t="s">
        <v>10</v>
      </c>
      <c r="B20" s="130"/>
      <c r="C20" s="130"/>
      <c r="D20" s="130"/>
      <c r="E20" s="130"/>
      <c r="F20" s="130"/>
      <c r="G20" s="130"/>
      <c r="H20" s="70"/>
      <c r="I20" s="16" t="s">
        <v>11</v>
      </c>
      <c r="J20" s="79">
        <v>57747150</v>
      </c>
    </row>
    <row r="21" spans="1:10">
      <c r="A21" s="1" t="s">
        <v>12</v>
      </c>
      <c r="B21" s="17" t="s">
        <v>13</v>
      </c>
      <c r="C21" s="17"/>
      <c r="D21" s="17"/>
      <c r="E21" s="17"/>
      <c r="F21" s="17"/>
      <c r="G21" s="17"/>
      <c r="H21" s="75"/>
      <c r="I21" s="18"/>
      <c r="J21" s="79"/>
    </row>
    <row r="22" spans="1:10">
      <c r="A22" s="1" t="s">
        <v>14</v>
      </c>
      <c r="B22" s="127" t="s">
        <v>13</v>
      </c>
      <c r="C22" s="127"/>
      <c r="D22" s="127"/>
      <c r="E22" s="127"/>
      <c r="F22" s="127"/>
      <c r="G22" s="127"/>
      <c r="H22" s="75"/>
      <c r="I22" s="2" t="s">
        <v>15</v>
      </c>
      <c r="J22" s="80" t="s">
        <v>128</v>
      </c>
    </row>
    <row r="23" spans="1:10">
      <c r="A23" s="1" t="s">
        <v>16</v>
      </c>
      <c r="B23" s="127" t="s">
        <v>17</v>
      </c>
      <c r="C23" s="127"/>
      <c r="D23" s="127"/>
      <c r="E23" s="127"/>
      <c r="F23" s="127"/>
      <c r="G23" s="127"/>
      <c r="H23" s="75"/>
      <c r="I23" s="2" t="s">
        <v>18</v>
      </c>
      <c r="J23" s="79">
        <v>86636420</v>
      </c>
    </row>
    <row r="24" spans="1:10" ht="13.8" thickBot="1">
      <c r="A24" s="1" t="s">
        <v>19</v>
      </c>
      <c r="B24" s="19" t="s">
        <v>20</v>
      </c>
      <c r="C24" s="19"/>
      <c r="D24" s="19"/>
      <c r="E24" s="19"/>
      <c r="F24" s="19"/>
      <c r="G24" s="19"/>
      <c r="H24" s="51"/>
      <c r="I24" s="2" t="s">
        <v>21</v>
      </c>
      <c r="J24" s="81">
        <v>383</v>
      </c>
    </row>
    <row r="26" spans="1:10" s="3" customFormat="1" ht="13.2" customHeigh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  <c r="I26" s="116"/>
      <c r="J26" s="116"/>
    </row>
    <row r="27" spans="1:10" s="3" customFormat="1" ht="26.4">
      <c r="A27" s="128"/>
      <c r="B27" s="128"/>
      <c r="C27" s="128"/>
      <c r="D27" s="128"/>
      <c r="E27" s="128"/>
      <c r="F27" s="128"/>
      <c r="G27" s="128"/>
      <c r="H27" s="83">
        <v>44575</v>
      </c>
      <c r="I27" s="71" t="s">
        <v>130</v>
      </c>
      <c r="J27" s="71" t="s">
        <v>131</v>
      </c>
    </row>
    <row r="28" spans="1:10" s="3" customFormat="1">
      <c r="A28" s="71">
        <v>1</v>
      </c>
      <c r="B28" s="71">
        <f t="shared" ref="B28:G28" si="0">SUM(A28+1)</f>
        <v>2</v>
      </c>
      <c r="C28" s="71">
        <f t="shared" si="0"/>
        <v>3</v>
      </c>
      <c r="D28" s="71">
        <f t="shared" si="0"/>
        <v>4</v>
      </c>
      <c r="E28" s="71">
        <f t="shared" si="0"/>
        <v>5</v>
      </c>
      <c r="F28" s="71">
        <f t="shared" si="0"/>
        <v>6</v>
      </c>
      <c r="G28" s="71">
        <f t="shared" si="0"/>
        <v>7</v>
      </c>
      <c r="H28" s="71">
        <v>8</v>
      </c>
      <c r="I28" s="71">
        <v>9</v>
      </c>
      <c r="J28" s="71">
        <v>10</v>
      </c>
    </row>
    <row r="29" spans="1:10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  <c r="I30" s="23"/>
      <c r="J30" s="24">
        <f>H30+I30</f>
        <v>1126020.83</v>
      </c>
    </row>
    <row r="31" spans="1:10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  <c r="I31" s="23"/>
      <c r="J31" s="24">
        <f t="shared" ref="J31:J57" si="1">H31+I31</f>
        <v>14186.17</v>
      </c>
    </row>
    <row r="32" spans="1:10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  <c r="I32" s="23"/>
      <c r="J32" s="24">
        <f t="shared" si="1"/>
        <v>40000</v>
      </c>
    </row>
    <row r="33" spans="1:12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  <c r="I33" s="23"/>
      <c r="J33" s="24">
        <f t="shared" si="1"/>
        <v>340058.29</v>
      </c>
    </row>
    <row r="34" spans="1:12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  <c r="I34" s="23"/>
      <c r="J34" s="24">
        <f t="shared" si="1"/>
        <v>36399.96</v>
      </c>
    </row>
    <row r="35" spans="1:12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0</v>
      </c>
      <c r="I35" s="24"/>
      <c r="J35" s="24">
        <f t="shared" si="1"/>
        <v>0</v>
      </c>
      <c r="L35" s="92"/>
    </row>
    <row r="36" spans="1:12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0</v>
      </c>
      <c r="I36" s="24"/>
      <c r="J36" s="24">
        <f t="shared" si="1"/>
        <v>0</v>
      </c>
      <c r="L36" s="92"/>
    </row>
    <row r="37" spans="1:12" s="3" customFormat="1">
      <c r="A37" s="26" t="s">
        <v>47</v>
      </c>
      <c r="B37" s="22" t="s">
        <v>32</v>
      </c>
      <c r="C37" s="22" t="s">
        <v>33</v>
      </c>
      <c r="D37" s="23" t="s">
        <v>34</v>
      </c>
      <c r="E37" s="23" t="s">
        <v>134</v>
      </c>
      <c r="F37" s="23" t="s">
        <v>48</v>
      </c>
      <c r="G37" s="23" t="s">
        <v>37</v>
      </c>
      <c r="H37" s="24">
        <v>862675.89</v>
      </c>
      <c r="I37" s="24"/>
      <c r="J37" s="24">
        <f t="shared" si="1"/>
        <v>862675.89</v>
      </c>
      <c r="L37" s="92"/>
    </row>
    <row r="38" spans="1:12" s="3" customFormat="1">
      <c r="A38" s="26" t="s">
        <v>49</v>
      </c>
      <c r="B38" s="22" t="s">
        <v>32</v>
      </c>
      <c r="C38" s="22" t="s">
        <v>33</v>
      </c>
      <c r="D38" s="23" t="s">
        <v>34</v>
      </c>
      <c r="E38" s="23" t="s">
        <v>134</v>
      </c>
      <c r="F38" s="23" t="s">
        <v>50</v>
      </c>
      <c r="G38" s="23" t="s">
        <v>37</v>
      </c>
      <c r="H38" s="24">
        <v>22709.1</v>
      </c>
      <c r="I38" s="24"/>
      <c r="J38" s="24">
        <f t="shared" si="1"/>
        <v>22709.1</v>
      </c>
      <c r="L38" s="92"/>
    </row>
    <row r="39" spans="1:12" s="3" customFormat="1">
      <c r="A39" s="26" t="s">
        <v>51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52</v>
      </c>
      <c r="G39" s="23" t="s">
        <v>37</v>
      </c>
      <c r="H39" s="24">
        <v>46355.31</v>
      </c>
      <c r="I39" s="23"/>
      <c r="J39" s="24">
        <f t="shared" si="1"/>
        <v>46355.31</v>
      </c>
    </row>
    <row r="40" spans="1:12" s="3" customFormat="1">
      <c r="A40" s="26" t="s">
        <v>53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54</v>
      </c>
      <c r="G40" s="23" t="s">
        <v>37</v>
      </c>
      <c r="H40" s="24">
        <v>73958.63</v>
      </c>
      <c r="I40" s="23"/>
      <c r="J40" s="24">
        <f t="shared" si="1"/>
        <v>73958.63</v>
      </c>
    </row>
    <row r="41" spans="1:12" s="3" customFormat="1">
      <c r="A41" s="27" t="s">
        <v>55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56</v>
      </c>
      <c r="G41" s="23" t="s">
        <v>37</v>
      </c>
      <c r="H41" s="24">
        <v>28478.22</v>
      </c>
      <c r="I41" s="23"/>
      <c r="J41" s="24">
        <f t="shared" si="1"/>
        <v>28478.22</v>
      </c>
    </row>
    <row r="42" spans="1:12" ht="26.4">
      <c r="A42" s="22" t="s">
        <v>57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58</v>
      </c>
      <c r="G42" s="23" t="s">
        <v>37</v>
      </c>
      <c r="H42" s="24">
        <v>18000</v>
      </c>
      <c r="I42" s="23"/>
      <c r="J42" s="24">
        <f t="shared" si="1"/>
        <v>18000</v>
      </c>
    </row>
    <row r="43" spans="1:12" ht="26.4">
      <c r="A43" s="22" t="s">
        <v>121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114</v>
      </c>
      <c r="G43" s="23" t="s">
        <v>37</v>
      </c>
      <c r="H43" s="24">
        <v>65000</v>
      </c>
      <c r="I43" s="23"/>
      <c r="J43" s="24">
        <f t="shared" si="1"/>
        <v>65000</v>
      </c>
    </row>
    <row r="44" spans="1:12">
      <c r="A44" s="22" t="s">
        <v>61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115</v>
      </c>
      <c r="G44" s="23" t="s">
        <v>37</v>
      </c>
      <c r="H44" s="24">
        <v>39035.75</v>
      </c>
      <c r="I44" s="23"/>
      <c r="J44" s="24">
        <f t="shared" si="1"/>
        <v>39035.75</v>
      </c>
    </row>
    <row r="45" spans="1:12">
      <c r="A45" s="22" t="s">
        <v>122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116</v>
      </c>
      <c r="G45" s="23" t="s">
        <v>37</v>
      </c>
      <c r="H45" s="24">
        <v>10000</v>
      </c>
      <c r="I45" s="23"/>
      <c r="J45" s="24">
        <f t="shared" si="1"/>
        <v>10000</v>
      </c>
    </row>
    <row r="46" spans="1:12">
      <c r="A46" s="27" t="s">
        <v>59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60</v>
      </c>
      <c r="G46" s="23" t="s">
        <v>37</v>
      </c>
      <c r="H46" s="24">
        <v>46527</v>
      </c>
      <c r="I46" s="23"/>
      <c r="J46" s="24">
        <f t="shared" si="1"/>
        <v>46527</v>
      </c>
    </row>
    <row r="47" spans="1:12" ht="26.4">
      <c r="A47" s="63" t="s">
        <v>123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117</v>
      </c>
      <c r="G47" s="23" t="s">
        <v>37</v>
      </c>
      <c r="H47" s="24">
        <v>93600</v>
      </c>
      <c r="I47" s="23"/>
      <c r="J47" s="24">
        <f t="shared" si="1"/>
        <v>93600</v>
      </c>
    </row>
    <row r="48" spans="1:12">
      <c r="A48" s="27" t="s">
        <v>61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62</v>
      </c>
      <c r="G48" s="23" t="s">
        <v>37</v>
      </c>
      <c r="H48" s="24">
        <v>46520</v>
      </c>
      <c r="I48" s="23"/>
      <c r="J48" s="24">
        <f t="shared" si="1"/>
        <v>46520</v>
      </c>
    </row>
    <row r="49" spans="1:10" ht="26.4">
      <c r="A49" s="21" t="s">
        <v>63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64</v>
      </c>
      <c r="G49" s="23" t="s">
        <v>37</v>
      </c>
      <c r="H49" s="24">
        <v>80000</v>
      </c>
      <c r="I49" s="23"/>
      <c r="J49" s="24">
        <f t="shared" si="1"/>
        <v>80000</v>
      </c>
    </row>
    <row r="50" spans="1:10">
      <c r="A50" s="64" t="s">
        <v>113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112</v>
      </c>
      <c r="G50" s="23" t="s">
        <v>37</v>
      </c>
      <c r="H50" s="24">
        <v>10000</v>
      </c>
      <c r="I50" s="23"/>
      <c r="J50" s="24">
        <f t="shared" si="1"/>
        <v>10000</v>
      </c>
    </row>
    <row r="51" spans="1:10">
      <c r="A51" s="22" t="s">
        <v>65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66</v>
      </c>
      <c r="G51" s="23" t="s">
        <v>37</v>
      </c>
      <c r="H51" s="24">
        <v>197171.24</v>
      </c>
      <c r="I51" s="23"/>
      <c r="J51" s="24">
        <f t="shared" si="1"/>
        <v>197171.24</v>
      </c>
    </row>
    <row r="52" spans="1:10">
      <c r="A52" s="27" t="s">
        <v>67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68</v>
      </c>
      <c r="G52" s="23" t="s">
        <v>37</v>
      </c>
      <c r="H52" s="24">
        <v>10000</v>
      </c>
      <c r="I52" s="23"/>
      <c r="J52" s="24">
        <f t="shared" si="1"/>
        <v>10000</v>
      </c>
    </row>
    <row r="53" spans="1:10">
      <c r="A53" s="57" t="s">
        <v>67</v>
      </c>
      <c r="B53" s="22" t="s">
        <v>32</v>
      </c>
      <c r="C53" s="22" t="s">
        <v>33</v>
      </c>
      <c r="D53" s="23" t="s">
        <v>34</v>
      </c>
      <c r="E53" s="23" t="s">
        <v>45</v>
      </c>
      <c r="F53" s="23" t="s">
        <v>118</v>
      </c>
      <c r="G53" s="23" t="s">
        <v>37</v>
      </c>
      <c r="H53" s="24">
        <v>10000</v>
      </c>
      <c r="I53" s="23"/>
      <c r="J53" s="24">
        <f t="shared" si="1"/>
        <v>10000</v>
      </c>
    </row>
    <row r="54" spans="1:10">
      <c r="A54" s="27" t="s">
        <v>69</v>
      </c>
      <c r="B54" s="22" t="s">
        <v>32</v>
      </c>
      <c r="C54" s="22" t="s">
        <v>33</v>
      </c>
      <c r="D54" s="23" t="s">
        <v>34</v>
      </c>
      <c r="E54" s="23" t="s">
        <v>45</v>
      </c>
      <c r="F54" s="23" t="s">
        <v>70</v>
      </c>
      <c r="G54" s="23" t="s">
        <v>37</v>
      </c>
      <c r="H54" s="24">
        <v>80000</v>
      </c>
      <c r="I54" s="23"/>
      <c r="J54" s="24">
        <f t="shared" si="1"/>
        <v>80000</v>
      </c>
    </row>
    <row r="55" spans="1:10">
      <c r="A55" s="28" t="s">
        <v>71</v>
      </c>
      <c r="B55" s="28" t="s">
        <v>32</v>
      </c>
      <c r="C55" s="28" t="s">
        <v>33</v>
      </c>
      <c r="D55" s="29" t="s">
        <v>34</v>
      </c>
      <c r="E55" s="29" t="s">
        <v>72</v>
      </c>
      <c r="F55" s="29" t="s">
        <v>73</v>
      </c>
      <c r="G55" s="29" t="s">
        <v>37</v>
      </c>
      <c r="H55" s="30">
        <v>6044</v>
      </c>
      <c r="I55" s="29"/>
      <c r="J55" s="24">
        <f t="shared" si="1"/>
        <v>6044</v>
      </c>
    </row>
    <row r="56" spans="1:10">
      <c r="A56" s="28" t="s">
        <v>74</v>
      </c>
      <c r="B56" s="28" t="s">
        <v>32</v>
      </c>
      <c r="C56" s="28" t="s">
        <v>33</v>
      </c>
      <c r="D56" s="29" t="s">
        <v>34</v>
      </c>
      <c r="E56" s="29" t="s">
        <v>72</v>
      </c>
      <c r="F56" s="29" t="s">
        <v>75</v>
      </c>
      <c r="G56" s="29" t="s">
        <v>37</v>
      </c>
      <c r="H56" s="30">
        <v>14179</v>
      </c>
      <c r="I56" s="29"/>
      <c r="J56" s="24">
        <f t="shared" si="1"/>
        <v>14179</v>
      </c>
    </row>
    <row r="57" spans="1:10">
      <c r="A57" s="28" t="s">
        <v>142</v>
      </c>
      <c r="B57" s="28" t="s">
        <v>32</v>
      </c>
      <c r="C57" s="28" t="s">
        <v>33</v>
      </c>
      <c r="D57" s="29" t="s">
        <v>34</v>
      </c>
      <c r="E57" s="29" t="s">
        <v>141</v>
      </c>
      <c r="F57" s="29" t="s">
        <v>140</v>
      </c>
      <c r="G57" s="29" t="s">
        <v>37</v>
      </c>
      <c r="H57" s="30">
        <v>0</v>
      </c>
      <c r="I57" s="24">
        <v>10000</v>
      </c>
      <c r="J57" s="24">
        <f t="shared" si="1"/>
        <v>10000</v>
      </c>
    </row>
    <row r="58" spans="1:10">
      <c r="A58" s="119" t="s">
        <v>76</v>
      </c>
      <c r="B58" s="119"/>
      <c r="C58" s="119"/>
      <c r="D58" s="119"/>
      <c r="E58" s="119"/>
      <c r="F58" s="119"/>
      <c r="G58" s="119"/>
      <c r="H58" s="84">
        <f>SUM(H30:H57)</f>
        <v>3316919.3900000006</v>
      </c>
      <c r="I58" s="84">
        <f>SUM(I30:I57)</f>
        <v>10000</v>
      </c>
      <c r="J58" s="84">
        <f>SUM(J30:J57)</f>
        <v>3326919.3900000006</v>
      </c>
    </row>
    <row r="59" spans="1:10">
      <c r="A59" s="120" t="s">
        <v>77</v>
      </c>
      <c r="B59" s="121"/>
      <c r="C59" s="121"/>
      <c r="D59" s="121"/>
      <c r="E59" s="121"/>
      <c r="F59" s="121"/>
      <c r="G59" s="121"/>
      <c r="H59" s="121"/>
      <c r="I59" s="121"/>
      <c r="J59" s="121"/>
    </row>
    <row r="60" spans="1:10">
      <c r="A60" s="22" t="s">
        <v>65</v>
      </c>
      <c r="B60" s="22" t="s">
        <v>32</v>
      </c>
      <c r="C60" s="22" t="s">
        <v>33</v>
      </c>
      <c r="D60" s="23" t="s">
        <v>34</v>
      </c>
      <c r="E60" s="23" t="s">
        <v>45</v>
      </c>
      <c r="F60" s="23" t="s">
        <v>66</v>
      </c>
      <c r="G60" s="23" t="s">
        <v>78</v>
      </c>
      <c r="H60" s="24">
        <v>990000</v>
      </c>
      <c r="I60" s="23"/>
      <c r="J60" s="24">
        <f t="shared" ref="J60:J61" si="2">H60+I60</f>
        <v>990000</v>
      </c>
    </row>
    <row r="61" spans="1:10">
      <c r="A61" s="27" t="s">
        <v>69</v>
      </c>
      <c r="B61" s="22" t="s">
        <v>32</v>
      </c>
      <c r="C61" s="22" t="s">
        <v>33</v>
      </c>
      <c r="D61" s="23" t="s">
        <v>34</v>
      </c>
      <c r="E61" s="23" t="s">
        <v>45</v>
      </c>
      <c r="F61" s="23" t="s">
        <v>70</v>
      </c>
      <c r="G61" s="23" t="s">
        <v>78</v>
      </c>
      <c r="H61" s="24">
        <v>110000</v>
      </c>
      <c r="I61" s="23"/>
      <c r="J61" s="24">
        <f t="shared" si="2"/>
        <v>110000</v>
      </c>
    </row>
    <row r="62" spans="1:10">
      <c r="A62" s="119" t="s">
        <v>79</v>
      </c>
      <c r="B62" s="119"/>
      <c r="C62" s="119"/>
      <c r="D62" s="119"/>
      <c r="E62" s="119"/>
      <c r="F62" s="119"/>
      <c r="G62" s="119"/>
      <c r="H62" s="84">
        <f>SUM(H60:H61)</f>
        <v>1100000</v>
      </c>
      <c r="I62" s="84">
        <f t="shared" ref="I62:J62" si="3">SUM(I60:I61)</f>
        <v>0</v>
      </c>
      <c r="J62" s="84">
        <f t="shared" si="3"/>
        <v>1100000</v>
      </c>
    </row>
    <row r="63" spans="1:10">
      <c r="A63" s="122" t="s">
        <v>80</v>
      </c>
      <c r="B63" s="122"/>
      <c r="C63" s="122"/>
      <c r="D63" s="122"/>
      <c r="E63" s="122"/>
      <c r="F63" s="122"/>
      <c r="G63" s="122"/>
      <c r="H63" s="122"/>
      <c r="I63" s="122"/>
      <c r="J63" s="122"/>
    </row>
    <row r="64" spans="1:10">
      <c r="A64" s="21" t="s">
        <v>81</v>
      </c>
      <c r="B64" s="21" t="s">
        <v>32</v>
      </c>
      <c r="C64" s="21" t="s">
        <v>33</v>
      </c>
      <c r="D64" s="33" t="s">
        <v>82</v>
      </c>
      <c r="E64" s="33" t="s">
        <v>35</v>
      </c>
      <c r="F64" s="33" t="s">
        <v>36</v>
      </c>
      <c r="G64" s="33" t="s">
        <v>83</v>
      </c>
      <c r="H64" s="34">
        <v>7245856.5800000001</v>
      </c>
      <c r="I64" s="33"/>
      <c r="J64" s="24">
        <f t="shared" ref="J64:J70" si="4">H64+I64</f>
        <v>7245856.5800000001</v>
      </c>
    </row>
    <row r="65" spans="1:10">
      <c r="A65" s="21" t="s">
        <v>41</v>
      </c>
      <c r="B65" s="21" t="s">
        <v>32</v>
      </c>
      <c r="C65" s="21" t="s">
        <v>33</v>
      </c>
      <c r="D65" s="33" t="s">
        <v>82</v>
      </c>
      <c r="E65" s="33" t="s">
        <v>42</v>
      </c>
      <c r="F65" s="33" t="s">
        <v>43</v>
      </c>
      <c r="G65" s="33" t="s">
        <v>83</v>
      </c>
      <c r="H65" s="34">
        <v>2188248.69</v>
      </c>
      <c r="I65" s="33"/>
      <c r="J65" s="24">
        <f t="shared" si="4"/>
        <v>2188248.69</v>
      </c>
    </row>
    <row r="66" spans="1:10">
      <c r="A66" s="35" t="s">
        <v>85</v>
      </c>
      <c r="B66" s="35" t="s">
        <v>32</v>
      </c>
      <c r="C66" s="35" t="s">
        <v>33</v>
      </c>
      <c r="D66" s="36" t="s">
        <v>82</v>
      </c>
      <c r="E66" s="36" t="s">
        <v>45</v>
      </c>
      <c r="F66" s="36" t="s">
        <v>86</v>
      </c>
      <c r="G66" s="36" t="s">
        <v>83</v>
      </c>
      <c r="H66" s="37">
        <v>30000</v>
      </c>
      <c r="I66" s="36"/>
      <c r="J66" s="24">
        <f t="shared" si="4"/>
        <v>30000</v>
      </c>
    </row>
    <row r="67" spans="1:10">
      <c r="A67" s="27" t="s">
        <v>61</v>
      </c>
      <c r="B67" s="35" t="s">
        <v>32</v>
      </c>
      <c r="C67" s="35" t="s">
        <v>33</v>
      </c>
      <c r="D67" s="36" t="s">
        <v>82</v>
      </c>
      <c r="E67" s="36" t="s">
        <v>45</v>
      </c>
      <c r="F67" s="36" t="s">
        <v>62</v>
      </c>
      <c r="G67" s="36" t="s">
        <v>83</v>
      </c>
      <c r="H67" s="37">
        <v>39208</v>
      </c>
      <c r="I67" s="24"/>
      <c r="J67" s="24">
        <f t="shared" si="4"/>
        <v>39208</v>
      </c>
    </row>
    <row r="68" spans="1:10" ht="26.4">
      <c r="A68" s="21" t="s">
        <v>63</v>
      </c>
      <c r="B68" s="21" t="s">
        <v>32</v>
      </c>
      <c r="C68" s="21" t="s">
        <v>33</v>
      </c>
      <c r="D68" s="33" t="s">
        <v>82</v>
      </c>
      <c r="E68" s="33" t="s">
        <v>45</v>
      </c>
      <c r="F68" s="33" t="s">
        <v>64</v>
      </c>
      <c r="G68" s="33" t="s">
        <v>83</v>
      </c>
      <c r="H68" s="34">
        <v>400000</v>
      </c>
      <c r="I68" s="33"/>
      <c r="J68" s="24">
        <f t="shared" si="4"/>
        <v>400000</v>
      </c>
    </row>
    <row r="69" spans="1:10">
      <c r="A69" s="56" t="s">
        <v>113</v>
      </c>
      <c r="B69" s="21" t="s">
        <v>32</v>
      </c>
      <c r="C69" s="21" t="s">
        <v>33</v>
      </c>
      <c r="D69" s="33" t="s">
        <v>82</v>
      </c>
      <c r="E69" s="33" t="s">
        <v>45</v>
      </c>
      <c r="F69" s="33" t="s">
        <v>112</v>
      </c>
      <c r="G69" s="33" t="s">
        <v>83</v>
      </c>
      <c r="H69" s="34">
        <v>60792</v>
      </c>
      <c r="I69" s="24"/>
      <c r="J69" s="24">
        <f t="shared" si="4"/>
        <v>60792</v>
      </c>
    </row>
    <row r="70" spans="1:10">
      <c r="A70" s="57" t="s">
        <v>69</v>
      </c>
      <c r="B70" s="21" t="s">
        <v>32</v>
      </c>
      <c r="C70" s="21" t="s">
        <v>33</v>
      </c>
      <c r="D70" s="33" t="s">
        <v>82</v>
      </c>
      <c r="E70" s="33" t="s">
        <v>45</v>
      </c>
      <c r="F70" s="33" t="s">
        <v>70</v>
      </c>
      <c r="G70" s="33" t="s">
        <v>83</v>
      </c>
      <c r="H70" s="34">
        <v>170423.1</v>
      </c>
      <c r="I70" s="33"/>
      <c r="J70" s="24">
        <f t="shared" si="4"/>
        <v>170423.1</v>
      </c>
    </row>
    <row r="71" spans="1:10" ht="13.8">
      <c r="A71" s="123" t="s">
        <v>87</v>
      </c>
      <c r="B71" s="123"/>
      <c r="C71" s="123"/>
      <c r="D71" s="123"/>
      <c r="E71" s="123"/>
      <c r="F71" s="123"/>
      <c r="G71" s="124"/>
      <c r="H71" s="38">
        <f t="shared" ref="H71:I71" si="5">SUM(H64:H70)</f>
        <v>10134528.369999999</v>
      </c>
      <c r="I71" s="38">
        <f t="shared" si="5"/>
        <v>0</v>
      </c>
      <c r="J71" s="38">
        <f>SUM(J64:J70)</f>
        <v>10134528.369999999</v>
      </c>
    </row>
    <row r="72" spans="1:10">
      <c r="A72" s="125" t="s">
        <v>88</v>
      </c>
      <c r="B72" s="125"/>
      <c r="C72" s="125"/>
      <c r="D72" s="125"/>
      <c r="E72" s="125"/>
      <c r="F72" s="125"/>
      <c r="G72" s="125"/>
      <c r="H72" s="125"/>
      <c r="I72" s="125"/>
      <c r="J72" s="125"/>
    </row>
    <row r="73" spans="1:10">
      <c r="A73" s="39" t="s">
        <v>89</v>
      </c>
      <c r="B73" s="39" t="s">
        <v>90</v>
      </c>
      <c r="C73" s="39" t="s">
        <v>91</v>
      </c>
      <c r="D73" s="40" t="s">
        <v>92</v>
      </c>
      <c r="E73" s="40" t="s">
        <v>93</v>
      </c>
      <c r="F73" s="40" t="s">
        <v>94</v>
      </c>
      <c r="G73" s="40" t="s">
        <v>95</v>
      </c>
      <c r="H73" s="41">
        <v>500000</v>
      </c>
      <c r="I73" s="40"/>
      <c r="J73" s="24">
        <f t="shared" ref="J73" si="6">H73+I73</f>
        <v>500000</v>
      </c>
    </row>
    <row r="74" spans="1:10">
      <c r="A74" s="126" t="s">
        <v>96</v>
      </c>
      <c r="B74" s="126"/>
      <c r="C74" s="126"/>
      <c r="D74" s="126"/>
      <c r="E74" s="126"/>
      <c r="F74" s="126"/>
      <c r="G74" s="126"/>
      <c r="H74" s="85">
        <f>SUM(H73)</f>
        <v>500000</v>
      </c>
      <c r="I74" s="85">
        <f t="shared" ref="I74:J74" si="7">SUM(I73)</f>
        <v>0</v>
      </c>
      <c r="J74" s="85">
        <f t="shared" si="7"/>
        <v>500000</v>
      </c>
    </row>
    <row r="75" spans="1:10">
      <c r="A75" s="122" t="s">
        <v>97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0">
      <c r="A76" s="27" t="s">
        <v>98</v>
      </c>
      <c r="B76" s="27" t="s">
        <v>32</v>
      </c>
      <c r="C76" s="27" t="s">
        <v>33</v>
      </c>
      <c r="D76" s="43" t="s">
        <v>99</v>
      </c>
      <c r="E76" s="43" t="s">
        <v>39</v>
      </c>
      <c r="F76" s="43" t="s">
        <v>100</v>
      </c>
      <c r="G76" s="43" t="s">
        <v>101</v>
      </c>
      <c r="H76" s="44">
        <v>0</v>
      </c>
      <c r="I76" s="43"/>
      <c r="J76" s="24">
        <f t="shared" ref="J76" si="8">H76+I76</f>
        <v>0</v>
      </c>
    </row>
    <row r="77" spans="1:10">
      <c r="A77" s="123" t="s">
        <v>102</v>
      </c>
      <c r="B77" s="123"/>
      <c r="C77" s="123"/>
      <c r="D77" s="123"/>
      <c r="E77" s="123"/>
      <c r="F77" s="123"/>
      <c r="G77" s="123"/>
      <c r="H77" s="38">
        <f>SUM(H76)</f>
        <v>0</v>
      </c>
      <c r="I77" s="38">
        <f t="shared" ref="I77:J77" si="9">SUM(I76)</f>
        <v>0</v>
      </c>
      <c r="J77" s="38">
        <f t="shared" si="9"/>
        <v>0</v>
      </c>
    </row>
    <row r="78" spans="1:10" ht="13.2" customHeight="1">
      <c r="A78" s="114" t="s">
        <v>119</v>
      </c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>
      <c r="A79" s="60" t="s">
        <v>69</v>
      </c>
      <c r="B79" s="27" t="s">
        <v>32</v>
      </c>
      <c r="C79" s="22" t="s">
        <v>33</v>
      </c>
      <c r="D79" s="60">
        <v>220242100</v>
      </c>
      <c r="E79" s="60">
        <v>244</v>
      </c>
      <c r="F79" s="60">
        <v>24210</v>
      </c>
      <c r="G79" s="60">
        <v>346000</v>
      </c>
      <c r="H79" s="61">
        <v>87472</v>
      </c>
      <c r="I79" s="60"/>
      <c r="J79" s="24">
        <f t="shared" ref="J79" si="10">H79+I79</f>
        <v>87472</v>
      </c>
    </row>
    <row r="80" spans="1:10">
      <c r="A80" s="62" t="s">
        <v>120</v>
      </c>
      <c r="B80" s="69"/>
      <c r="C80" s="69"/>
      <c r="D80" s="69"/>
      <c r="E80" s="69"/>
      <c r="F80" s="69"/>
      <c r="G80" s="69"/>
      <c r="H80" s="38">
        <f t="shared" ref="H80:I80" si="11">SUM(H79)</f>
        <v>87472</v>
      </c>
      <c r="I80" s="38">
        <f t="shared" si="11"/>
        <v>0</v>
      </c>
      <c r="J80" s="38">
        <f>SUM(J79)</f>
        <v>87472</v>
      </c>
    </row>
    <row r="81" spans="1:10">
      <c r="A81" s="111" t="s">
        <v>103</v>
      </c>
      <c r="B81" s="111"/>
      <c r="C81" s="111"/>
      <c r="D81" s="111"/>
      <c r="E81" s="111"/>
      <c r="F81" s="111"/>
      <c r="G81" s="111"/>
      <c r="H81" s="45">
        <f>H80+H77+H74+H71+H62+H58</f>
        <v>15138919.76</v>
      </c>
      <c r="I81" s="45">
        <f t="shared" ref="I81:J81" si="12">I80+I77+I74+I71+I62+I58</f>
        <v>10000</v>
      </c>
      <c r="J81" s="45">
        <f t="shared" si="12"/>
        <v>15148919.76</v>
      </c>
    </row>
    <row r="82" spans="1:10">
      <c r="A82" s="46"/>
      <c r="B82" s="46"/>
      <c r="C82" s="46"/>
      <c r="D82" s="3"/>
      <c r="E82" s="3"/>
      <c r="G82" s="2"/>
      <c r="H82" s="2"/>
      <c r="I82" s="2"/>
      <c r="J82" s="18"/>
    </row>
    <row r="83" spans="1:10">
      <c r="A83" s="46"/>
      <c r="B83" s="46"/>
      <c r="C83" s="46"/>
      <c r="D83" s="3"/>
      <c r="E83" s="3"/>
      <c r="G83" s="2"/>
      <c r="H83" s="2"/>
      <c r="I83" s="2"/>
      <c r="J83" s="18"/>
    </row>
    <row r="84" spans="1:10">
      <c r="A84" s="46"/>
      <c r="B84" s="46"/>
      <c r="C84" s="46"/>
      <c r="D84" s="3"/>
      <c r="E84" s="3"/>
      <c r="G84" s="2"/>
      <c r="H84" s="2"/>
      <c r="I84" s="2"/>
      <c r="J84" s="2"/>
    </row>
    <row r="85" spans="1:10" ht="14.4">
      <c r="A85" s="47" t="s">
        <v>104</v>
      </c>
      <c r="B85" s="9"/>
      <c r="C85" s="48"/>
      <c r="D85" s="48"/>
      <c r="E85" s="48"/>
      <c r="F85" s="112" t="s">
        <v>105</v>
      </c>
      <c r="G85" s="112"/>
      <c r="H85" s="68"/>
      <c r="I85" s="68"/>
      <c r="J85" s="68"/>
    </row>
    <row r="86" spans="1:10">
      <c r="A86" s="49"/>
      <c r="B86" s="9"/>
      <c r="C86" s="50" t="s">
        <v>106</v>
      </c>
      <c r="D86" s="50"/>
      <c r="E86" s="50"/>
      <c r="F86" s="50" t="s">
        <v>6</v>
      </c>
      <c r="G86" s="50"/>
      <c r="H86" s="9"/>
      <c r="I86" s="9"/>
      <c r="J86" s="9"/>
    </row>
    <row r="87" spans="1:10">
      <c r="A87" s="47" t="s">
        <v>107</v>
      </c>
      <c r="B87" s="51"/>
      <c r="C87" s="47"/>
      <c r="D87" s="47"/>
      <c r="E87" s="52"/>
      <c r="F87" s="112" t="s">
        <v>108</v>
      </c>
      <c r="G87" s="112"/>
      <c r="H87" s="68"/>
      <c r="I87" s="68"/>
      <c r="J87" s="68"/>
    </row>
    <row r="88" spans="1:10">
      <c r="A88" s="49"/>
      <c r="B88" s="9"/>
      <c r="C88" s="50" t="s">
        <v>106</v>
      </c>
      <c r="D88" s="50"/>
      <c r="E88" s="50"/>
      <c r="F88" s="50" t="s">
        <v>6</v>
      </c>
      <c r="G88" s="50"/>
      <c r="H88" s="9"/>
      <c r="I88" s="9"/>
      <c r="J88" s="9"/>
    </row>
    <row r="90" spans="1:10">
      <c r="A90" s="47" t="s">
        <v>109</v>
      </c>
      <c r="B90" s="51"/>
      <c r="C90" s="47"/>
      <c r="D90" s="47"/>
      <c r="E90" s="52"/>
      <c r="F90" s="112" t="s">
        <v>124</v>
      </c>
      <c r="G90" s="112"/>
      <c r="H90" s="68"/>
      <c r="I90" s="68"/>
      <c r="J90" s="68"/>
    </row>
    <row r="91" spans="1:10">
      <c r="A91" s="53"/>
      <c r="B91" s="9"/>
      <c r="C91" s="50" t="s">
        <v>106</v>
      </c>
      <c r="D91" s="50"/>
      <c r="E91" s="50"/>
      <c r="F91" s="50" t="s">
        <v>6</v>
      </c>
      <c r="G91" s="50"/>
      <c r="H91" s="9"/>
      <c r="I91" s="9"/>
      <c r="J91" s="9"/>
    </row>
    <row r="92" spans="1:10">
      <c r="A92" s="51" t="str">
        <f>E16</f>
        <v>20 января  2022 г.</v>
      </c>
      <c r="B92" s="51"/>
      <c r="C92" s="51"/>
      <c r="D92" s="51"/>
      <c r="E92" s="9"/>
      <c r="F92" s="113"/>
      <c r="G92" s="113"/>
      <c r="H92" s="68"/>
      <c r="I92" s="68"/>
      <c r="J92" s="9"/>
    </row>
    <row r="93" spans="1:10">
      <c r="A93" s="55"/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51"/>
      <c r="B94" s="68"/>
      <c r="C94" s="68"/>
      <c r="D94" s="68"/>
      <c r="E94" s="68"/>
      <c r="F94" s="68"/>
      <c r="G94" s="68"/>
      <c r="H94" s="68"/>
      <c r="I94" s="68"/>
      <c r="J94" s="68"/>
    </row>
  </sheetData>
  <mergeCells count="30">
    <mergeCell ref="H26:J26"/>
    <mergeCell ref="A29:J29"/>
    <mergeCell ref="A58:G58"/>
    <mergeCell ref="A59:J59"/>
    <mergeCell ref="F92:G92"/>
    <mergeCell ref="A63:J63"/>
    <mergeCell ref="A71:G71"/>
    <mergeCell ref="A72:J72"/>
    <mergeCell ref="A74:G74"/>
    <mergeCell ref="A75:J75"/>
    <mergeCell ref="A77:G77"/>
    <mergeCell ref="A78:J78"/>
    <mergeCell ref="A81:G81"/>
    <mergeCell ref="F85:G85"/>
    <mergeCell ref="F87:G87"/>
    <mergeCell ref="F90:G90"/>
    <mergeCell ref="A62:G62"/>
    <mergeCell ref="A26:A27"/>
    <mergeCell ref="B26:B27"/>
    <mergeCell ref="C26:C27"/>
    <mergeCell ref="D26:D27"/>
    <mergeCell ref="E26:E27"/>
    <mergeCell ref="F26:F27"/>
    <mergeCell ref="G26:G27"/>
    <mergeCell ref="B23:G23"/>
    <mergeCell ref="F3:G3"/>
    <mergeCell ref="F4:G4"/>
    <mergeCell ref="B15:G15"/>
    <mergeCell ref="B19:G20"/>
    <mergeCell ref="B22:G22"/>
  </mergeCells>
  <pageMargins left="0.31" right="0.23622047244094491" top="0.43307086614173229" bottom="0.23622047244094491" header="0.23622047244094491" footer="0.15748031496062992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6"/>
  <sheetViews>
    <sheetView topLeftCell="A61" workbookViewId="0">
      <selection sqref="A1:J94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2.88671875" style="1" customWidth="1"/>
    <col min="9" max="9" width="13.6640625" style="1" customWidth="1"/>
    <col min="10" max="10" width="17" style="1" customWidth="1"/>
    <col min="11" max="16384" width="9.109375" style="1"/>
  </cols>
  <sheetData>
    <row r="1" spans="1:14">
      <c r="E1" s="3"/>
      <c r="F1" s="3"/>
      <c r="G1" s="3"/>
      <c r="H1" s="3"/>
      <c r="I1" s="3"/>
      <c r="J1" s="3"/>
    </row>
    <row r="2" spans="1:14">
      <c r="D2" s="4"/>
      <c r="E2" s="3"/>
      <c r="F2" s="3"/>
      <c r="G2" s="3"/>
      <c r="H2" s="3"/>
      <c r="I2" s="3"/>
      <c r="J2" s="3"/>
    </row>
    <row r="3" spans="1:14" ht="14.4" customHeight="1">
      <c r="D3" s="4"/>
      <c r="E3" s="5"/>
      <c r="F3" s="131" t="s">
        <v>0</v>
      </c>
      <c r="G3" s="131"/>
      <c r="H3" s="94"/>
      <c r="I3" s="94"/>
    </row>
    <row r="4" spans="1:14" ht="13.2" customHeight="1">
      <c r="D4" s="4"/>
      <c r="E4" s="7"/>
      <c r="F4" s="132" t="s">
        <v>1</v>
      </c>
      <c r="G4" s="132"/>
      <c r="H4" s="74"/>
      <c r="I4" s="74"/>
    </row>
    <row r="5" spans="1:14">
      <c r="D5" s="4"/>
      <c r="E5" s="8"/>
      <c r="F5" s="8"/>
      <c r="G5" s="66" t="s">
        <v>2</v>
      </c>
      <c r="H5" s="66"/>
      <c r="I5" s="66"/>
      <c r="J5" s="2"/>
    </row>
    <row r="6" spans="1:14">
      <c r="D6" s="4"/>
      <c r="E6" s="9"/>
      <c r="F6" s="5"/>
      <c r="G6" s="65"/>
      <c r="H6" s="65"/>
      <c r="I6" s="65"/>
      <c r="J6" s="2"/>
    </row>
    <row r="7" spans="1:14">
      <c r="D7" s="4"/>
      <c r="E7" s="5"/>
      <c r="F7" s="5"/>
      <c r="G7" s="67" t="s">
        <v>3</v>
      </c>
      <c r="H7" s="67"/>
      <c r="I7" s="67"/>
      <c r="J7" s="59"/>
    </row>
    <row r="8" spans="1:14" ht="13.2" customHeight="1">
      <c r="D8" s="4"/>
      <c r="E8" s="10"/>
      <c r="F8" s="82" t="s">
        <v>4</v>
      </c>
      <c r="G8" s="82"/>
      <c r="H8" s="82"/>
      <c r="I8" s="82"/>
    </row>
    <row r="9" spans="1:14">
      <c r="D9" s="4"/>
      <c r="E9" s="9"/>
      <c r="F9" s="5"/>
      <c r="G9" s="65"/>
      <c r="H9" s="65"/>
      <c r="I9" s="65"/>
      <c r="J9" s="2"/>
    </row>
    <row r="10" spans="1:14" ht="14.4" customHeight="1">
      <c r="D10" s="4"/>
      <c r="E10" s="9"/>
      <c r="F10" s="5"/>
      <c r="G10" s="59"/>
      <c r="H10" s="59"/>
      <c r="I10" s="59"/>
      <c r="J10" s="59" t="s">
        <v>5</v>
      </c>
    </row>
    <row r="11" spans="1:14" ht="9.6" customHeight="1">
      <c r="D11" s="4"/>
      <c r="E11" s="8"/>
      <c r="F11" s="8"/>
      <c r="G11" s="8"/>
      <c r="H11" s="8"/>
      <c r="I11" s="8"/>
      <c r="J11" s="8"/>
    </row>
    <row r="12" spans="1:14">
      <c r="D12" s="4"/>
      <c r="E12" s="9"/>
      <c r="F12" s="8"/>
      <c r="G12" s="8"/>
      <c r="H12" s="8"/>
      <c r="I12" s="8"/>
      <c r="J12" s="3"/>
    </row>
    <row r="13" spans="1:14">
      <c r="D13" s="4"/>
      <c r="E13" s="11"/>
      <c r="F13" s="11"/>
      <c r="G13" s="11"/>
      <c r="H13" s="11"/>
      <c r="I13" s="11"/>
      <c r="J13" s="11" t="str">
        <f>E16</f>
        <v>03 февраля  2022 г.</v>
      </c>
    </row>
    <row r="14" spans="1:14">
      <c r="D14" s="4"/>
      <c r="E14" s="4"/>
      <c r="F14" s="11"/>
      <c r="G14" s="11"/>
      <c r="H14" s="11"/>
      <c r="I14" s="11"/>
      <c r="J14" s="11"/>
    </row>
    <row r="15" spans="1:14">
      <c r="A15" s="12"/>
      <c r="B15" s="134" t="s">
        <v>111</v>
      </c>
      <c r="C15" s="134"/>
      <c r="D15" s="134"/>
      <c r="E15" s="134"/>
      <c r="F15" s="134"/>
      <c r="G15" s="134"/>
      <c r="H15" s="95"/>
      <c r="I15" s="95"/>
      <c r="J15" s="95"/>
      <c r="K15" s="12"/>
      <c r="L15" s="12"/>
      <c r="M15" s="12"/>
      <c r="N15" s="12"/>
    </row>
    <row r="16" spans="1:14" ht="28.2" customHeight="1">
      <c r="A16" s="14"/>
      <c r="B16" s="76" t="s">
        <v>148</v>
      </c>
      <c r="C16" s="76"/>
      <c r="D16" s="76"/>
      <c r="E16" s="76" t="s">
        <v>147</v>
      </c>
      <c r="F16" s="76"/>
      <c r="G16" s="76"/>
      <c r="H16" s="76"/>
      <c r="I16" s="76"/>
      <c r="J16" s="76"/>
    </row>
    <row r="17" spans="1:10" ht="13.8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2" t="s">
        <v>7</v>
      </c>
      <c r="J18" s="77" t="s">
        <v>127</v>
      </c>
    </row>
    <row r="19" spans="1:10">
      <c r="A19" s="14"/>
      <c r="B19" s="129" t="s">
        <v>8</v>
      </c>
      <c r="C19" s="129"/>
      <c r="D19" s="129"/>
      <c r="E19" s="129"/>
      <c r="F19" s="129"/>
      <c r="G19" s="129"/>
      <c r="H19" s="93"/>
      <c r="I19" s="2" t="s">
        <v>9</v>
      </c>
      <c r="J19" s="78" t="str">
        <f>E16</f>
        <v>03 февраля  2022 г.</v>
      </c>
    </row>
    <row r="20" spans="1:10">
      <c r="A20" s="1" t="s">
        <v>10</v>
      </c>
      <c r="B20" s="130"/>
      <c r="C20" s="130"/>
      <c r="D20" s="130"/>
      <c r="E20" s="130"/>
      <c r="F20" s="130"/>
      <c r="G20" s="130"/>
      <c r="H20" s="93"/>
      <c r="I20" s="16" t="s">
        <v>11</v>
      </c>
      <c r="J20" s="79">
        <v>57747150</v>
      </c>
    </row>
    <row r="21" spans="1:10">
      <c r="A21" s="1" t="s">
        <v>12</v>
      </c>
      <c r="B21" s="17" t="s">
        <v>13</v>
      </c>
      <c r="C21" s="17"/>
      <c r="D21" s="17"/>
      <c r="E21" s="17"/>
      <c r="F21" s="17"/>
      <c r="G21" s="17"/>
      <c r="H21" s="75"/>
      <c r="I21" s="18"/>
      <c r="J21" s="79"/>
    </row>
    <row r="22" spans="1:10">
      <c r="A22" s="1" t="s">
        <v>14</v>
      </c>
      <c r="B22" s="127" t="s">
        <v>13</v>
      </c>
      <c r="C22" s="127"/>
      <c r="D22" s="127"/>
      <c r="E22" s="127"/>
      <c r="F22" s="127"/>
      <c r="G22" s="127"/>
      <c r="H22" s="75"/>
      <c r="I22" s="2" t="s">
        <v>15</v>
      </c>
      <c r="J22" s="80" t="s">
        <v>128</v>
      </c>
    </row>
    <row r="23" spans="1:10">
      <c r="A23" s="1" t="s">
        <v>16</v>
      </c>
      <c r="B23" s="127" t="s">
        <v>17</v>
      </c>
      <c r="C23" s="127"/>
      <c r="D23" s="127"/>
      <c r="E23" s="127"/>
      <c r="F23" s="127"/>
      <c r="G23" s="127"/>
      <c r="H23" s="75"/>
      <c r="I23" s="2" t="s">
        <v>18</v>
      </c>
      <c r="J23" s="79">
        <v>86636420</v>
      </c>
    </row>
    <row r="24" spans="1:10" ht="13.8" thickBot="1">
      <c r="A24" s="1" t="s">
        <v>19</v>
      </c>
      <c r="B24" s="19" t="s">
        <v>20</v>
      </c>
      <c r="C24" s="19"/>
      <c r="D24" s="19"/>
      <c r="E24" s="19"/>
      <c r="F24" s="19"/>
      <c r="G24" s="19"/>
      <c r="H24" s="51"/>
      <c r="I24" s="2" t="s">
        <v>21</v>
      </c>
      <c r="J24" s="81">
        <v>383</v>
      </c>
    </row>
    <row r="26" spans="1:10" s="3" customFormat="1" ht="13.2" customHeigh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  <c r="I26" s="116"/>
      <c r="J26" s="116"/>
    </row>
    <row r="27" spans="1:10" s="3" customFormat="1" ht="26.4">
      <c r="A27" s="128"/>
      <c r="B27" s="128"/>
      <c r="C27" s="128"/>
      <c r="D27" s="128"/>
      <c r="E27" s="128"/>
      <c r="F27" s="128"/>
      <c r="G27" s="128"/>
      <c r="H27" s="83">
        <v>44581</v>
      </c>
      <c r="I27" s="96" t="s">
        <v>130</v>
      </c>
      <c r="J27" s="96" t="s">
        <v>131</v>
      </c>
    </row>
    <row r="28" spans="1:10" s="3" customFormat="1">
      <c r="A28" s="96">
        <v>1</v>
      </c>
      <c r="B28" s="96">
        <f t="shared" ref="B28:G28" si="0">SUM(A28+1)</f>
        <v>2</v>
      </c>
      <c r="C28" s="96">
        <f t="shared" si="0"/>
        <v>3</v>
      </c>
      <c r="D28" s="96">
        <f t="shared" si="0"/>
        <v>4</v>
      </c>
      <c r="E28" s="96">
        <f t="shared" si="0"/>
        <v>5</v>
      </c>
      <c r="F28" s="96">
        <f t="shared" si="0"/>
        <v>6</v>
      </c>
      <c r="G28" s="96">
        <f t="shared" si="0"/>
        <v>7</v>
      </c>
      <c r="H28" s="96">
        <v>8</v>
      </c>
      <c r="I28" s="96">
        <v>9</v>
      </c>
      <c r="J28" s="96">
        <v>10</v>
      </c>
    </row>
    <row r="29" spans="1:10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  <c r="I30" s="23"/>
      <c r="J30" s="24">
        <f>H30+I30</f>
        <v>1126020.83</v>
      </c>
    </row>
    <row r="31" spans="1:10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  <c r="I31" s="23"/>
      <c r="J31" s="24">
        <f t="shared" ref="J31:J57" si="1">H31+I31</f>
        <v>14186.17</v>
      </c>
    </row>
    <row r="32" spans="1:10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  <c r="I32" s="23"/>
      <c r="J32" s="24">
        <f t="shared" si="1"/>
        <v>40000</v>
      </c>
    </row>
    <row r="33" spans="1:12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  <c r="I33" s="23"/>
      <c r="J33" s="24">
        <f t="shared" si="1"/>
        <v>340058.29</v>
      </c>
    </row>
    <row r="34" spans="1:12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  <c r="I34" s="23"/>
      <c r="J34" s="24">
        <f t="shared" si="1"/>
        <v>36399.96</v>
      </c>
    </row>
    <row r="35" spans="1:12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0</v>
      </c>
      <c r="I35" s="24"/>
      <c r="J35" s="24">
        <f t="shared" si="1"/>
        <v>0</v>
      </c>
      <c r="L35" s="92"/>
    </row>
    <row r="36" spans="1:12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0</v>
      </c>
      <c r="I36" s="24"/>
      <c r="J36" s="24">
        <f t="shared" si="1"/>
        <v>0</v>
      </c>
      <c r="L36" s="92"/>
    </row>
    <row r="37" spans="1:12" s="3" customFormat="1">
      <c r="A37" s="26" t="s">
        <v>47</v>
      </c>
      <c r="B37" s="22" t="s">
        <v>32</v>
      </c>
      <c r="C37" s="22" t="s">
        <v>33</v>
      </c>
      <c r="D37" s="23" t="s">
        <v>34</v>
      </c>
      <c r="E37" s="23" t="s">
        <v>134</v>
      </c>
      <c r="F37" s="23" t="s">
        <v>48</v>
      </c>
      <c r="G37" s="23" t="s">
        <v>37</v>
      </c>
      <c r="H37" s="24">
        <v>862675.89</v>
      </c>
      <c r="I37" s="24"/>
      <c r="J37" s="24">
        <f t="shared" si="1"/>
        <v>862675.89</v>
      </c>
      <c r="L37" s="92"/>
    </row>
    <row r="38" spans="1:12" s="3" customFormat="1">
      <c r="A38" s="26" t="s">
        <v>49</v>
      </c>
      <c r="B38" s="22" t="s">
        <v>32</v>
      </c>
      <c r="C38" s="22" t="s">
        <v>33</v>
      </c>
      <c r="D38" s="23" t="s">
        <v>34</v>
      </c>
      <c r="E38" s="23" t="s">
        <v>134</v>
      </c>
      <c r="F38" s="23" t="s">
        <v>50</v>
      </c>
      <c r="G38" s="23" t="s">
        <v>37</v>
      </c>
      <c r="H38" s="24">
        <v>22709.1</v>
      </c>
      <c r="I38" s="24"/>
      <c r="J38" s="24">
        <f t="shared" si="1"/>
        <v>22709.1</v>
      </c>
      <c r="L38" s="92"/>
    </row>
    <row r="39" spans="1:12" s="3" customFormat="1">
      <c r="A39" s="26" t="s">
        <v>51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52</v>
      </c>
      <c r="G39" s="23" t="s">
        <v>37</v>
      </c>
      <c r="H39" s="24">
        <v>46355.31</v>
      </c>
      <c r="I39" s="23"/>
      <c r="J39" s="24">
        <f t="shared" si="1"/>
        <v>46355.31</v>
      </c>
    </row>
    <row r="40" spans="1:12" s="3" customFormat="1">
      <c r="A40" s="26" t="s">
        <v>53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54</v>
      </c>
      <c r="G40" s="23" t="s">
        <v>37</v>
      </c>
      <c r="H40" s="24">
        <v>73958.63</v>
      </c>
      <c r="I40" s="23"/>
      <c r="J40" s="24">
        <f t="shared" si="1"/>
        <v>73958.63</v>
      </c>
    </row>
    <row r="41" spans="1:12" s="3" customFormat="1">
      <c r="A41" s="27" t="s">
        <v>55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56</v>
      </c>
      <c r="G41" s="23" t="s">
        <v>37</v>
      </c>
      <c r="H41" s="24">
        <v>28478.22</v>
      </c>
      <c r="I41" s="23"/>
      <c r="J41" s="24">
        <f t="shared" si="1"/>
        <v>28478.22</v>
      </c>
    </row>
    <row r="42" spans="1:12" ht="26.4">
      <c r="A42" s="22" t="s">
        <v>57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58</v>
      </c>
      <c r="G42" s="23" t="s">
        <v>37</v>
      </c>
      <c r="H42" s="24">
        <v>18000</v>
      </c>
      <c r="I42" s="23"/>
      <c r="J42" s="24">
        <f t="shared" si="1"/>
        <v>18000</v>
      </c>
    </row>
    <row r="43" spans="1:12" ht="26.4">
      <c r="A43" s="22" t="s">
        <v>121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114</v>
      </c>
      <c r="G43" s="23" t="s">
        <v>37</v>
      </c>
      <c r="H43" s="24">
        <v>65000</v>
      </c>
      <c r="I43" s="23"/>
      <c r="J43" s="24">
        <f t="shared" si="1"/>
        <v>65000</v>
      </c>
    </row>
    <row r="44" spans="1:12">
      <c r="A44" s="22" t="s">
        <v>61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115</v>
      </c>
      <c r="G44" s="23" t="s">
        <v>37</v>
      </c>
      <c r="H44" s="24">
        <v>39035.75</v>
      </c>
      <c r="I44" s="23"/>
      <c r="J44" s="24">
        <f t="shared" si="1"/>
        <v>39035.75</v>
      </c>
    </row>
    <row r="45" spans="1:12">
      <c r="A45" s="22" t="s">
        <v>122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116</v>
      </c>
      <c r="G45" s="23" t="s">
        <v>37</v>
      </c>
      <c r="H45" s="24">
        <v>10000</v>
      </c>
      <c r="I45" s="23"/>
      <c r="J45" s="24">
        <f t="shared" si="1"/>
        <v>10000</v>
      </c>
    </row>
    <row r="46" spans="1:12">
      <c r="A46" s="27" t="s">
        <v>59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60</v>
      </c>
      <c r="G46" s="23" t="s">
        <v>37</v>
      </c>
      <c r="H46" s="24">
        <v>46527</v>
      </c>
      <c r="I46" s="23"/>
      <c r="J46" s="24">
        <f t="shared" si="1"/>
        <v>46527</v>
      </c>
    </row>
    <row r="47" spans="1:12" ht="26.4">
      <c r="A47" s="63" t="s">
        <v>123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117</v>
      </c>
      <c r="G47" s="23" t="s">
        <v>37</v>
      </c>
      <c r="H47" s="24">
        <v>93600</v>
      </c>
      <c r="I47" s="23"/>
      <c r="J47" s="24">
        <f t="shared" si="1"/>
        <v>93600</v>
      </c>
    </row>
    <row r="48" spans="1:12">
      <c r="A48" s="27" t="s">
        <v>61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62</v>
      </c>
      <c r="G48" s="23" t="s">
        <v>37</v>
      </c>
      <c r="H48" s="24">
        <v>46520</v>
      </c>
      <c r="I48" s="23"/>
      <c r="J48" s="24">
        <f t="shared" si="1"/>
        <v>46520</v>
      </c>
    </row>
    <row r="49" spans="1:10" ht="26.4">
      <c r="A49" s="21" t="s">
        <v>63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64</v>
      </c>
      <c r="G49" s="23" t="s">
        <v>37</v>
      </c>
      <c r="H49" s="24">
        <v>80000</v>
      </c>
      <c r="I49" s="23"/>
      <c r="J49" s="24">
        <f t="shared" si="1"/>
        <v>80000</v>
      </c>
    </row>
    <row r="50" spans="1:10">
      <c r="A50" s="64" t="s">
        <v>113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112</v>
      </c>
      <c r="G50" s="23" t="s">
        <v>37</v>
      </c>
      <c r="H50" s="24">
        <v>10000</v>
      </c>
      <c r="I50" s="23"/>
      <c r="J50" s="24">
        <f t="shared" si="1"/>
        <v>10000</v>
      </c>
    </row>
    <row r="51" spans="1:10">
      <c r="A51" s="22" t="s">
        <v>65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66</v>
      </c>
      <c r="G51" s="23" t="s">
        <v>37</v>
      </c>
      <c r="H51" s="24">
        <v>197171.24</v>
      </c>
      <c r="I51" s="23"/>
      <c r="J51" s="24">
        <f t="shared" si="1"/>
        <v>197171.24</v>
      </c>
    </row>
    <row r="52" spans="1:10">
      <c r="A52" s="27" t="s">
        <v>67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68</v>
      </c>
      <c r="G52" s="23" t="s">
        <v>37</v>
      </c>
      <c r="H52" s="24">
        <v>10000</v>
      </c>
      <c r="I52" s="23"/>
      <c r="J52" s="24">
        <f t="shared" si="1"/>
        <v>10000</v>
      </c>
    </row>
    <row r="53" spans="1:10">
      <c r="A53" s="57" t="s">
        <v>67</v>
      </c>
      <c r="B53" s="22" t="s">
        <v>32</v>
      </c>
      <c r="C53" s="22" t="s">
        <v>33</v>
      </c>
      <c r="D53" s="23" t="s">
        <v>34</v>
      </c>
      <c r="E53" s="23" t="s">
        <v>45</v>
      </c>
      <c r="F53" s="23" t="s">
        <v>118</v>
      </c>
      <c r="G53" s="23" t="s">
        <v>37</v>
      </c>
      <c r="H53" s="24">
        <v>10000</v>
      </c>
      <c r="I53" s="23"/>
      <c r="J53" s="24">
        <f t="shared" si="1"/>
        <v>10000</v>
      </c>
    </row>
    <row r="54" spans="1:10">
      <c r="A54" s="27" t="s">
        <v>69</v>
      </c>
      <c r="B54" s="22" t="s">
        <v>32</v>
      </c>
      <c r="C54" s="22" t="s">
        <v>33</v>
      </c>
      <c r="D54" s="23" t="s">
        <v>34</v>
      </c>
      <c r="E54" s="23" t="s">
        <v>45</v>
      </c>
      <c r="F54" s="23" t="s">
        <v>70</v>
      </c>
      <c r="G54" s="23" t="s">
        <v>37</v>
      </c>
      <c r="H54" s="24">
        <v>80000</v>
      </c>
      <c r="I54" s="23"/>
      <c r="J54" s="24">
        <f t="shared" si="1"/>
        <v>80000</v>
      </c>
    </row>
    <row r="55" spans="1:10">
      <c r="A55" s="28" t="s">
        <v>71</v>
      </c>
      <c r="B55" s="28" t="s">
        <v>32</v>
      </c>
      <c r="C55" s="28" t="s">
        <v>33</v>
      </c>
      <c r="D55" s="29" t="s">
        <v>34</v>
      </c>
      <c r="E55" s="29" t="s">
        <v>72</v>
      </c>
      <c r="F55" s="29" t="s">
        <v>73</v>
      </c>
      <c r="G55" s="29" t="s">
        <v>37</v>
      </c>
      <c r="H55" s="30">
        <v>6044</v>
      </c>
      <c r="I55" s="29"/>
      <c r="J55" s="24">
        <f t="shared" si="1"/>
        <v>6044</v>
      </c>
    </row>
    <row r="56" spans="1:10">
      <c r="A56" s="28" t="s">
        <v>74</v>
      </c>
      <c r="B56" s="28" t="s">
        <v>32</v>
      </c>
      <c r="C56" s="28" t="s">
        <v>33</v>
      </c>
      <c r="D56" s="29" t="s">
        <v>34</v>
      </c>
      <c r="E56" s="29" t="s">
        <v>72</v>
      </c>
      <c r="F56" s="29" t="s">
        <v>75</v>
      </c>
      <c r="G56" s="29" t="s">
        <v>37</v>
      </c>
      <c r="H56" s="30">
        <v>14179</v>
      </c>
      <c r="I56" s="29"/>
      <c r="J56" s="24">
        <f t="shared" si="1"/>
        <v>14179</v>
      </c>
    </row>
    <row r="57" spans="1:10">
      <c r="A57" s="28" t="s">
        <v>142</v>
      </c>
      <c r="B57" s="28" t="s">
        <v>32</v>
      </c>
      <c r="C57" s="28" t="s">
        <v>33</v>
      </c>
      <c r="D57" s="29" t="s">
        <v>34</v>
      </c>
      <c r="E57" s="29" t="s">
        <v>141</v>
      </c>
      <c r="F57" s="29" t="s">
        <v>140</v>
      </c>
      <c r="G57" s="29" t="s">
        <v>37</v>
      </c>
      <c r="H57" s="30">
        <v>10000</v>
      </c>
      <c r="I57" s="24"/>
      <c r="J57" s="24">
        <f t="shared" si="1"/>
        <v>10000</v>
      </c>
    </row>
    <row r="58" spans="1:10">
      <c r="A58" s="119" t="s">
        <v>76</v>
      </c>
      <c r="B58" s="119"/>
      <c r="C58" s="119"/>
      <c r="D58" s="119"/>
      <c r="E58" s="119"/>
      <c r="F58" s="119"/>
      <c r="G58" s="119"/>
      <c r="H58" s="84">
        <f>SUM(H30:H57)</f>
        <v>3326919.3900000006</v>
      </c>
      <c r="I58" s="84">
        <f>SUM(I30:I57)</f>
        <v>0</v>
      </c>
      <c r="J58" s="84">
        <f>SUM(J30:J57)</f>
        <v>3326919.3900000006</v>
      </c>
    </row>
    <row r="59" spans="1:10">
      <c r="A59" s="120" t="s">
        <v>77</v>
      </c>
      <c r="B59" s="121"/>
      <c r="C59" s="121"/>
      <c r="D59" s="121"/>
      <c r="E59" s="121"/>
      <c r="F59" s="121"/>
      <c r="G59" s="121"/>
      <c r="H59" s="121"/>
      <c r="I59" s="121"/>
      <c r="J59" s="121"/>
    </row>
    <row r="60" spans="1:10">
      <c r="A60" s="22" t="s">
        <v>65</v>
      </c>
      <c r="B60" s="22" t="s">
        <v>32</v>
      </c>
      <c r="C60" s="22" t="s">
        <v>33</v>
      </c>
      <c r="D60" s="23" t="s">
        <v>34</v>
      </c>
      <c r="E60" s="23" t="s">
        <v>45</v>
      </c>
      <c r="F60" s="23" t="s">
        <v>66</v>
      </c>
      <c r="G60" s="23" t="s">
        <v>78</v>
      </c>
      <c r="H60" s="24">
        <v>990000</v>
      </c>
      <c r="I60" s="23"/>
      <c r="J60" s="24">
        <f t="shared" ref="J60:J61" si="2">H60+I60</f>
        <v>990000</v>
      </c>
    </row>
    <row r="61" spans="1:10">
      <c r="A61" s="27" t="s">
        <v>69</v>
      </c>
      <c r="B61" s="22" t="s">
        <v>32</v>
      </c>
      <c r="C61" s="22" t="s">
        <v>33</v>
      </c>
      <c r="D61" s="23" t="s">
        <v>34</v>
      </c>
      <c r="E61" s="23" t="s">
        <v>45</v>
      </c>
      <c r="F61" s="23" t="s">
        <v>70</v>
      </c>
      <c r="G61" s="23" t="s">
        <v>78</v>
      </c>
      <c r="H61" s="24">
        <v>110000</v>
      </c>
      <c r="I61" s="23"/>
      <c r="J61" s="24">
        <f t="shared" si="2"/>
        <v>110000</v>
      </c>
    </row>
    <row r="62" spans="1:10">
      <c r="A62" s="119" t="s">
        <v>79</v>
      </c>
      <c r="B62" s="119"/>
      <c r="C62" s="119"/>
      <c r="D62" s="119"/>
      <c r="E62" s="119"/>
      <c r="F62" s="119"/>
      <c r="G62" s="119"/>
      <c r="H62" s="84">
        <f>SUM(H60:H61)</f>
        <v>1100000</v>
      </c>
      <c r="I62" s="84">
        <f t="shared" ref="I62:J62" si="3">SUM(I60:I61)</f>
        <v>0</v>
      </c>
      <c r="J62" s="84">
        <f t="shared" si="3"/>
        <v>1100000</v>
      </c>
    </row>
    <row r="63" spans="1:10">
      <c r="A63" s="122" t="s">
        <v>80</v>
      </c>
      <c r="B63" s="122"/>
      <c r="C63" s="122"/>
      <c r="D63" s="122"/>
      <c r="E63" s="122"/>
      <c r="F63" s="122"/>
      <c r="G63" s="122"/>
      <c r="H63" s="122"/>
      <c r="I63" s="122"/>
      <c r="J63" s="122"/>
    </row>
    <row r="64" spans="1:10">
      <c r="A64" s="21" t="s">
        <v>81</v>
      </c>
      <c r="B64" s="21" t="s">
        <v>32</v>
      </c>
      <c r="C64" s="21" t="s">
        <v>33</v>
      </c>
      <c r="D64" s="33" t="s">
        <v>82</v>
      </c>
      <c r="E64" s="33" t="s">
        <v>35</v>
      </c>
      <c r="F64" s="33" t="s">
        <v>36</v>
      </c>
      <c r="G64" s="33" t="s">
        <v>83</v>
      </c>
      <c r="H64" s="34">
        <v>7245856.5800000001</v>
      </c>
      <c r="I64" s="24">
        <v>-30000</v>
      </c>
      <c r="J64" s="24">
        <f t="shared" ref="J64:J72" si="4">H64+I64</f>
        <v>7215856.5800000001</v>
      </c>
    </row>
    <row r="65" spans="1:10">
      <c r="A65" s="21" t="s">
        <v>41</v>
      </c>
      <c r="B65" s="21" t="s">
        <v>32</v>
      </c>
      <c r="C65" s="21" t="s">
        <v>33</v>
      </c>
      <c r="D65" s="33" t="s">
        <v>82</v>
      </c>
      <c r="E65" s="33" t="s">
        <v>42</v>
      </c>
      <c r="F65" s="33" t="s">
        <v>43</v>
      </c>
      <c r="G65" s="33" t="s">
        <v>83</v>
      </c>
      <c r="H65" s="34">
        <v>2188248.69</v>
      </c>
      <c r="I65" s="24">
        <v>-690</v>
      </c>
      <c r="J65" s="24">
        <f t="shared" si="4"/>
        <v>2187558.69</v>
      </c>
    </row>
    <row r="66" spans="1:10" ht="26.4">
      <c r="A66" s="21" t="s">
        <v>31</v>
      </c>
      <c r="B66" s="21" t="s">
        <v>32</v>
      </c>
      <c r="C66" s="21" t="s">
        <v>33</v>
      </c>
      <c r="D66" s="33" t="s">
        <v>82</v>
      </c>
      <c r="E66" s="33" t="s">
        <v>35</v>
      </c>
      <c r="F66" s="33" t="s">
        <v>36</v>
      </c>
      <c r="G66" s="33" t="s">
        <v>83</v>
      </c>
      <c r="H66" s="34">
        <v>0</v>
      </c>
      <c r="I66" s="24">
        <v>30000</v>
      </c>
      <c r="J66" s="24">
        <f t="shared" si="4"/>
        <v>30000</v>
      </c>
    </row>
    <row r="67" spans="1:10">
      <c r="A67" s="35" t="s">
        <v>85</v>
      </c>
      <c r="B67" s="35" t="s">
        <v>32</v>
      </c>
      <c r="C67" s="35" t="s">
        <v>33</v>
      </c>
      <c r="D67" s="36" t="s">
        <v>82</v>
      </c>
      <c r="E67" s="36" t="s">
        <v>45</v>
      </c>
      <c r="F67" s="36" t="s">
        <v>86</v>
      </c>
      <c r="G67" s="36" t="s">
        <v>83</v>
      </c>
      <c r="H67" s="37">
        <v>30000</v>
      </c>
      <c r="I67" s="24"/>
      <c r="J67" s="24">
        <f t="shared" si="4"/>
        <v>30000</v>
      </c>
    </row>
    <row r="68" spans="1:10">
      <c r="A68" s="35" t="s">
        <v>122</v>
      </c>
      <c r="B68" s="35" t="s">
        <v>32</v>
      </c>
      <c r="C68" s="35" t="s">
        <v>33</v>
      </c>
      <c r="D68" s="36" t="s">
        <v>82</v>
      </c>
      <c r="E68" s="36" t="s">
        <v>39</v>
      </c>
      <c r="F68" s="36" t="s">
        <v>116</v>
      </c>
      <c r="G68" s="36" t="s">
        <v>83</v>
      </c>
      <c r="H68" s="37">
        <v>0</v>
      </c>
      <c r="I68" s="24">
        <v>690</v>
      </c>
      <c r="J68" s="24">
        <f t="shared" si="4"/>
        <v>690</v>
      </c>
    </row>
    <row r="69" spans="1:10">
      <c r="A69" s="27" t="s">
        <v>61</v>
      </c>
      <c r="B69" s="35" t="s">
        <v>32</v>
      </c>
      <c r="C69" s="35" t="s">
        <v>33</v>
      </c>
      <c r="D69" s="36" t="s">
        <v>82</v>
      </c>
      <c r="E69" s="36" t="s">
        <v>45</v>
      </c>
      <c r="F69" s="36" t="s">
        <v>62</v>
      </c>
      <c r="G69" s="36" t="s">
        <v>83</v>
      </c>
      <c r="H69" s="37">
        <v>39208</v>
      </c>
      <c r="I69" s="24"/>
      <c r="J69" s="24">
        <f t="shared" si="4"/>
        <v>39208</v>
      </c>
    </row>
    <row r="70" spans="1:10" ht="26.4">
      <c r="A70" s="21" t="s">
        <v>63</v>
      </c>
      <c r="B70" s="21" t="s">
        <v>32</v>
      </c>
      <c r="C70" s="21" t="s">
        <v>33</v>
      </c>
      <c r="D70" s="33" t="s">
        <v>82</v>
      </c>
      <c r="E70" s="33" t="s">
        <v>45</v>
      </c>
      <c r="F70" s="33" t="s">
        <v>64</v>
      </c>
      <c r="G70" s="33" t="s">
        <v>83</v>
      </c>
      <c r="H70" s="34">
        <v>400000</v>
      </c>
      <c r="I70" s="24"/>
      <c r="J70" s="24">
        <f t="shared" si="4"/>
        <v>400000</v>
      </c>
    </row>
    <row r="71" spans="1:10">
      <c r="A71" s="56" t="s">
        <v>113</v>
      </c>
      <c r="B71" s="21" t="s">
        <v>32</v>
      </c>
      <c r="C71" s="21" t="s">
        <v>33</v>
      </c>
      <c r="D71" s="33" t="s">
        <v>82</v>
      </c>
      <c r="E71" s="33" t="s">
        <v>45</v>
      </c>
      <c r="F71" s="33" t="s">
        <v>112</v>
      </c>
      <c r="G71" s="33" t="s">
        <v>83</v>
      </c>
      <c r="H71" s="34">
        <v>60792</v>
      </c>
      <c r="I71" s="24"/>
      <c r="J71" s="24">
        <f t="shared" si="4"/>
        <v>60792</v>
      </c>
    </row>
    <row r="72" spans="1:10">
      <c r="A72" s="57" t="s">
        <v>69</v>
      </c>
      <c r="B72" s="21" t="s">
        <v>32</v>
      </c>
      <c r="C72" s="21" t="s">
        <v>33</v>
      </c>
      <c r="D72" s="33" t="s">
        <v>82</v>
      </c>
      <c r="E72" s="33" t="s">
        <v>45</v>
      </c>
      <c r="F72" s="33" t="s">
        <v>70</v>
      </c>
      <c r="G72" s="33" t="s">
        <v>83</v>
      </c>
      <c r="H72" s="34">
        <v>170423.1</v>
      </c>
      <c r="I72" s="24"/>
      <c r="J72" s="24">
        <f t="shared" si="4"/>
        <v>170423.1</v>
      </c>
    </row>
    <row r="73" spans="1:10" ht="13.8">
      <c r="A73" s="123" t="s">
        <v>87</v>
      </c>
      <c r="B73" s="123"/>
      <c r="C73" s="123"/>
      <c r="D73" s="123"/>
      <c r="E73" s="123"/>
      <c r="F73" s="123"/>
      <c r="G73" s="124"/>
      <c r="H73" s="38">
        <f t="shared" ref="H73" si="5">SUM(H64:H72)</f>
        <v>10134528.369999999</v>
      </c>
      <c r="I73" s="38">
        <f>SUM(I64:I72)</f>
        <v>0</v>
      </c>
      <c r="J73" s="38">
        <f>SUM(J64:J72)</f>
        <v>10134528.369999999</v>
      </c>
    </row>
    <row r="74" spans="1:10">
      <c r="A74" s="125" t="s">
        <v>88</v>
      </c>
      <c r="B74" s="125"/>
      <c r="C74" s="125"/>
      <c r="D74" s="125"/>
      <c r="E74" s="125"/>
      <c r="F74" s="125"/>
      <c r="G74" s="125"/>
      <c r="H74" s="125"/>
      <c r="I74" s="125"/>
      <c r="J74" s="125"/>
    </row>
    <row r="75" spans="1:10">
      <c r="A75" s="39" t="s">
        <v>89</v>
      </c>
      <c r="B75" s="39" t="s">
        <v>90</v>
      </c>
      <c r="C75" s="39" t="s">
        <v>91</v>
      </c>
      <c r="D75" s="40" t="s">
        <v>92</v>
      </c>
      <c r="E75" s="40" t="s">
        <v>93</v>
      </c>
      <c r="F75" s="40" t="s">
        <v>94</v>
      </c>
      <c r="G75" s="40" t="s">
        <v>95</v>
      </c>
      <c r="H75" s="41">
        <v>500000</v>
      </c>
      <c r="I75" s="40"/>
      <c r="J75" s="24">
        <f t="shared" ref="J75" si="6">H75+I75</f>
        <v>500000</v>
      </c>
    </row>
    <row r="76" spans="1:10">
      <c r="A76" s="126" t="s">
        <v>96</v>
      </c>
      <c r="B76" s="126"/>
      <c r="C76" s="126"/>
      <c r="D76" s="126"/>
      <c r="E76" s="126"/>
      <c r="F76" s="126"/>
      <c r="G76" s="126"/>
      <c r="H76" s="85">
        <f>SUM(H75)</f>
        <v>500000</v>
      </c>
      <c r="I76" s="85">
        <f t="shared" ref="I76:J76" si="7">SUM(I75)</f>
        <v>0</v>
      </c>
      <c r="J76" s="85">
        <f t="shared" si="7"/>
        <v>500000</v>
      </c>
    </row>
    <row r="77" spans="1:10">
      <c r="A77" s="122" t="s">
        <v>97</v>
      </c>
      <c r="B77" s="122"/>
      <c r="C77" s="122"/>
      <c r="D77" s="122"/>
      <c r="E77" s="122"/>
      <c r="F77" s="122"/>
      <c r="G77" s="122"/>
      <c r="H77" s="122"/>
      <c r="I77" s="122"/>
      <c r="J77" s="122"/>
    </row>
    <row r="78" spans="1:10">
      <c r="A78" s="27" t="s">
        <v>98</v>
      </c>
      <c r="B78" s="27" t="s">
        <v>32</v>
      </c>
      <c r="C78" s="27" t="s">
        <v>33</v>
      </c>
      <c r="D78" s="43" t="s">
        <v>99</v>
      </c>
      <c r="E78" s="43" t="s">
        <v>39</v>
      </c>
      <c r="F78" s="43" t="s">
        <v>100</v>
      </c>
      <c r="G78" s="43" t="s">
        <v>101</v>
      </c>
      <c r="H78" s="44">
        <v>0</v>
      </c>
      <c r="I78" s="43"/>
      <c r="J78" s="24">
        <f t="shared" ref="J78" si="8">H78+I78</f>
        <v>0</v>
      </c>
    </row>
    <row r="79" spans="1:10">
      <c r="A79" s="123" t="s">
        <v>102</v>
      </c>
      <c r="B79" s="123"/>
      <c r="C79" s="123"/>
      <c r="D79" s="123"/>
      <c r="E79" s="123"/>
      <c r="F79" s="123"/>
      <c r="G79" s="123"/>
      <c r="H79" s="38">
        <f>SUM(H78)</f>
        <v>0</v>
      </c>
      <c r="I79" s="38">
        <f t="shared" ref="I79:J79" si="9">SUM(I78)</f>
        <v>0</v>
      </c>
      <c r="J79" s="38">
        <f t="shared" si="9"/>
        <v>0</v>
      </c>
    </row>
    <row r="80" spans="1:10" ht="13.2" customHeight="1">
      <c r="A80" s="114" t="s">
        <v>119</v>
      </c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60" t="s">
        <v>69</v>
      </c>
      <c r="B81" s="27" t="s">
        <v>32</v>
      </c>
      <c r="C81" s="22" t="s">
        <v>33</v>
      </c>
      <c r="D81" s="60">
        <v>220242100</v>
      </c>
      <c r="E81" s="60">
        <v>244</v>
      </c>
      <c r="F81" s="60">
        <v>24210</v>
      </c>
      <c r="G81" s="60">
        <v>346000</v>
      </c>
      <c r="H81" s="61">
        <v>87472</v>
      </c>
      <c r="I81" s="60"/>
      <c r="J81" s="24">
        <f t="shared" ref="J81" si="10">H81+I81</f>
        <v>87472</v>
      </c>
    </row>
    <row r="82" spans="1:10">
      <c r="A82" s="62" t="s">
        <v>120</v>
      </c>
      <c r="B82" s="97"/>
      <c r="C82" s="97"/>
      <c r="D82" s="97"/>
      <c r="E82" s="97"/>
      <c r="F82" s="97"/>
      <c r="G82" s="97"/>
      <c r="H82" s="38">
        <f t="shared" ref="H82:I82" si="11">SUM(H81)</f>
        <v>87472</v>
      </c>
      <c r="I82" s="38">
        <f t="shared" si="11"/>
        <v>0</v>
      </c>
      <c r="J82" s="38">
        <f>SUM(J81)</f>
        <v>87472</v>
      </c>
    </row>
    <row r="83" spans="1:10">
      <c r="A83" s="111" t="s">
        <v>103</v>
      </c>
      <c r="B83" s="111"/>
      <c r="C83" s="111"/>
      <c r="D83" s="111"/>
      <c r="E83" s="111"/>
      <c r="F83" s="111"/>
      <c r="G83" s="111"/>
      <c r="H83" s="45">
        <f>H82+H79+H76+H73+H62+H58</f>
        <v>15148919.76</v>
      </c>
      <c r="I83" s="45">
        <f t="shared" ref="I83:J83" si="12">I82+I79+I76+I73+I62+I58</f>
        <v>0</v>
      </c>
      <c r="J83" s="45">
        <f t="shared" si="12"/>
        <v>15148919.76</v>
      </c>
    </row>
    <row r="84" spans="1:10">
      <c r="A84" s="46"/>
      <c r="B84" s="46"/>
      <c r="C84" s="46"/>
      <c r="D84" s="3"/>
      <c r="E84" s="3"/>
      <c r="G84" s="2"/>
      <c r="H84" s="2"/>
      <c r="I84" s="2"/>
      <c r="J84" s="18"/>
    </row>
    <row r="85" spans="1:10">
      <c r="A85" s="46"/>
      <c r="B85" s="46"/>
      <c r="C85" s="46"/>
      <c r="D85" s="3"/>
      <c r="E85" s="3"/>
      <c r="G85" s="2"/>
      <c r="H85" s="2"/>
      <c r="I85" s="2"/>
      <c r="J85" s="18"/>
    </row>
    <row r="86" spans="1:10">
      <c r="A86" s="46"/>
      <c r="B86" s="46"/>
      <c r="C86" s="46"/>
      <c r="D86" s="3"/>
      <c r="E86" s="3"/>
      <c r="G86" s="2"/>
      <c r="H86" s="2"/>
      <c r="I86" s="2"/>
      <c r="J86" s="2"/>
    </row>
    <row r="87" spans="1:10" ht="14.4">
      <c r="A87" s="47" t="s">
        <v>104</v>
      </c>
      <c r="B87" s="9"/>
      <c r="C87" s="48"/>
      <c r="D87" s="48"/>
      <c r="E87" s="48"/>
      <c r="F87" s="112" t="s">
        <v>105</v>
      </c>
      <c r="G87" s="112"/>
      <c r="H87" s="98"/>
      <c r="I87" s="98"/>
      <c r="J87" s="98"/>
    </row>
    <row r="88" spans="1:10">
      <c r="A88" s="49"/>
      <c r="B88" s="9"/>
      <c r="C88" s="50" t="s">
        <v>106</v>
      </c>
      <c r="D88" s="50"/>
      <c r="E88" s="50"/>
      <c r="F88" s="50" t="s">
        <v>6</v>
      </c>
      <c r="G88" s="50"/>
      <c r="H88" s="9"/>
      <c r="I88" s="9"/>
      <c r="J88" s="9"/>
    </row>
    <row r="89" spans="1:10">
      <c r="A89" s="47" t="s">
        <v>107</v>
      </c>
      <c r="B89" s="51"/>
      <c r="C89" s="47"/>
      <c r="D89" s="47"/>
      <c r="E89" s="52"/>
      <c r="F89" s="112" t="s">
        <v>108</v>
      </c>
      <c r="G89" s="112"/>
      <c r="H89" s="98"/>
      <c r="I89" s="98"/>
      <c r="J89" s="98"/>
    </row>
    <row r="90" spans="1:10">
      <c r="A90" s="49"/>
      <c r="B90" s="9"/>
      <c r="C90" s="50" t="s">
        <v>106</v>
      </c>
      <c r="D90" s="50"/>
      <c r="E90" s="50"/>
      <c r="F90" s="50" t="s">
        <v>6</v>
      </c>
      <c r="G90" s="50"/>
      <c r="H90" s="9"/>
      <c r="I90" s="9"/>
      <c r="J90" s="9"/>
    </row>
    <row r="92" spans="1:10">
      <c r="A92" s="47" t="s">
        <v>109</v>
      </c>
      <c r="B92" s="51"/>
      <c r="C92" s="47"/>
      <c r="D92" s="47"/>
      <c r="E92" s="52"/>
      <c r="F92" s="112" t="s">
        <v>124</v>
      </c>
      <c r="G92" s="112"/>
      <c r="H92" s="98"/>
      <c r="I92" s="98"/>
      <c r="J92" s="98"/>
    </row>
    <row r="93" spans="1:10">
      <c r="A93" s="53"/>
      <c r="B93" s="9"/>
      <c r="C93" s="50" t="s">
        <v>106</v>
      </c>
      <c r="D93" s="50"/>
      <c r="E93" s="50"/>
      <c r="F93" s="50" t="s">
        <v>6</v>
      </c>
      <c r="G93" s="50"/>
      <c r="H93" s="9"/>
      <c r="I93" s="9"/>
      <c r="J93" s="9"/>
    </row>
    <row r="94" spans="1:10">
      <c r="A94" s="51" t="str">
        <f>E16</f>
        <v>03 февраля  2022 г.</v>
      </c>
      <c r="B94" s="51"/>
      <c r="C94" s="51"/>
      <c r="D94" s="51"/>
      <c r="E94" s="9"/>
      <c r="F94" s="113"/>
      <c r="G94" s="113"/>
      <c r="H94" s="98"/>
      <c r="I94" s="98"/>
      <c r="J94" s="9"/>
    </row>
    <row r="95" spans="1:10">
      <c r="A95" s="55"/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51"/>
      <c r="B96" s="98"/>
      <c r="C96" s="98"/>
      <c r="D96" s="98"/>
      <c r="E96" s="98"/>
      <c r="F96" s="98"/>
      <c r="G96" s="98"/>
      <c r="H96" s="98"/>
      <c r="I96" s="98"/>
      <c r="J96" s="98"/>
    </row>
  </sheetData>
  <mergeCells count="30">
    <mergeCell ref="H26:J26"/>
    <mergeCell ref="A29:J29"/>
    <mergeCell ref="A58:G58"/>
    <mergeCell ref="A59:J59"/>
    <mergeCell ref="F94:G94"/>
    <mergeCell ref="A63:J63"/>
    <mergeCell ref="A73:G73"/>
    <mergeCell ref="A74:J74"/>
    <mergeCell ref="A76:G76"/>
    <mergeCell ref="A77:J77"/>
    <mergeCell ref="A79:G79"/>
    <mergeCell ref="A80:J80"/>
    <mergeCell ref="A83:G83"/>
    <mergeCell ref="F87:G87"/>
    <mergeCell ref="F89:G89"/>
    <mergeCell ref="F92:G92"/>
    <mergeCell ref="A62:G62"/>
    <mergeCell ref="A26:A27"/>
    <mergeCell ref="B26:B27"/>
    <mergeCell ref="C26:C27"/>
    <mergeCell ref="D26:D27"/>
    <mergeCell ref="E26:E27"/>
    <mergeCell ref="F26:F27"/>
    <mergeCell ref="G26:G27"/>
    <mergeCell ref="B23:G23"/>
    <mergeCell ref="F3:G3"/>
    <mergeCell ref="F4:G4"/>
    <mergeCell ref="B15:G15"/>
    <mergeCell ref="B19:G20"/>
    <mergeCell ref="B22:G22"/>
  </mergeCells>
  <pageMargins left="0.31" right="0.23622047244094491" top="0.43307086614173229" bottom="0.23622047244094491" header="0.23622047244094491" footer="0.15748031496062992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7"/>
  <sheetViews>
    <sheetView topLeftCell="A67" workbookViewId="0">
      <selection sqref="A1:J95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2.88671875" style="1" customWidth="1"/>
    <col min="9" max="9" width="13.6640625" style="1" customWidth="1"/>
    <col min="10" max="10" width="17" style="1" customWidth="1"/>
    <col min="11" max="16384" width="9.109375" style="1"/>
  </cols>
  <sheetData>
    <row r="1" spans="1:14">
      <c r="E1" s="3"/>
      <c r="F1" s="3"/>
      <c r="G1" s="3"/>
      <c r="H1" s="3"/>
      <c r="I1" s="3"/>
      <c r="J1" s="3"/>
    </row>
    <row r="2" spans="1:14">
      <c r="D2" s="4"/>
      <c r="E2" s="3"/>
      <c r="F2" s="3"/>
      <c r="G2" s="3"/>
      <c r="H2" s="3"/>
      <c r="I2" s="3"/>
      <c r="J2" s="3"/>
    </row>
    <row r="3" spans="1:14" ht="14.4" customHeight="1">
      <c r="D3" s="4"/>
      <c r="E3" s="5"/>
      <c r="F3" s="131" t="s">
        <v>0</v>
      </c>
      <c r="G3" s="131"/>
      <c r="H3" s="103"/>
      <c r="I3" s="103"/>
    </row>
    <row r="4" spans="1:14" ht="13.2" customHeight="1">
      <c r="D4" s="4"/>
      <c r="E4" s="7"/>
      <c r="F4" s="132" t="s">
        <v>1</v>
      </c>
      <c r="G4" s="132"/>
      <c r="H4" s="74"/>
      <c r="I4" s="74"/>
    </row>
    <row r="5" spans="1:14">
      <c r="D5" s="4"/>
      <c r="E5" s="8"/>
      <c r="F5" s="8"/>
      <c r="G5" s="66" t="s">
        <v>2</v>
      </c>
      <c r="H5" s="66"/>
      <c r="I5" s="66"/>
      <c r="J5" s="2"/>
    </row>
    <row r="6" spans="1:14">
      <c r="D6" s="4"/>
      <c r="E6" s="9"/>
      <c r="F6" s="5"/>
      <c r="G6" s="65"/>
      <c r="H6" s="65"/>
      <c r="I6" s="65"/>
      <c r="J6" s="2"/>
    </row>
    <row r="7" spans="1:14">
      <c r="D7" s="4"/>
      <c r="E7" s="5"/>
      <c r="F7" s="5"/>
      <c r="G7" s="67" t="s">
        <v>3</v>
      </c>
      <c r="H7" s="67"/>
      <c r="I7" s="67"/>
      <c r="J7" s="59"/>
    </row>
    <row r="8" spans="1:14" ht="13.2" customHeight="1">
      <c r="D8" s="4"/>
      <c r="E8" s="10"/>
      <c r="F8" s="82" t="s">
        <v>4</v>
      </c>
      <c r="G8" s="82"/>
      <c r="H8" s="82"/>
      <c r="I8" s="82"/>
    </row>
    <row r="9" spans="1:14">
      <c r="D9" s="4"/>
      <c r="E9" s="9"/>
      <c r="F9" s="5"/>
      <c r="G9" s="65"/>
      <c r="H9" s="65"/>
      <c r="I9" s="65"/>
      <c r="J9" s="2"/>
    </row>
    <row r="10" spans="1:14" ht="14.4" customHeight="1">
      <c r="D10" s="4"/>
      <c r="E10" s="9"/>
      <c r="F10" s="5"/>
      <c r="G10" s="59"/>
      <c r="H10" s="59"/>
      <c r="I10" s="59"/>
      <c r="J10" s="59" t="s">
        <v>5</v>
      </c>
    </row>
    <row r="11" spans="1:14" ht="9.6" customHeight="1">
      <c r="D11" s="4"/>
      <c r="E11" s="8"/>
      <c r="F11" s="8"/>
      <c r="G11" s="8"/>
      <c r="H11" s="8"/>
      <c r="I11" s="8"/>
      <c r="J11" s="8"/>
    </row>
    <row r="12" spans="1:14">
      <c r="D12" s="4"/>
      <c r="E12" s="9"/>
      <c r="F12" s="8"/>
      <c r="G12" s="8"/>
      <c r="H12" s="8"/>
      <c r="I12" s="8"/>
      <c r="J12" s="3"/>
    </row>
    <row r="13" spans="1:14">
      <c r="D13" s="4"/>
      <c r="E13" s="11"/>
      <c r="F13" s="11"/>
      <c r="G13" s="11"/>
      <c r="H13" s="11"/>
      <c r="I13" s="11"/>
      <c r="J13" s="11" t="str">
        <f>E16</f>
        <v>07 февраля  2022 г.</v>
      </c>
    </row>
    <row r="14" spans="1:14">
      <c r="D14" s="4"/>
      <c r="E14" s="4"/>
      <c r="F14" s="11"/>
      <c r="G14" s="11"/>
      <c r="H14" s="11"/>
      <c r="I14" s="11"/>
      <c r="J14" s="11"/>
    </row>
    <row r="15" spans="1:14">
      <c r="A15" s="12"/>
      <c r="B15" s="134" t="s">
        <v>111</v>
      </c>
      <c r="C15" s="134"/>
      <c r="D15" s="134"/>
      <c r="E15" s="134"/>
      <c r="F15" s="134"/>
      <c r="G15" s="134"/>
      <c r="H15" s="104"/>
      <c r="I15" s="104"/>
      <c r="J15" s="104"/>
      <c r="K15" s="12"/>
      <c r="L15" s="12"/>
      <c r="M15" s="12"/>
      <c r="N15" s="12"/>
    </row>
    <row r="16" spans="1:14" ht="28.2" customHeight="1">
      <c r="A16" s="14"/>
      <c r="B16" s="76" t="s">
        <v>150</v>
      </c>
      <c r="C16" s="76"/>
      <c r="D16" s="76"/>
      <c r="E16" s="76" t="s">
        <v>149</v>
      </c>
      <c r="F16" s="76"/>
      <c r="G16" s="76"/>
      <c r="H16" s="76"/>
      <c r="I16" s="76"/>
      <c r="J16" s="76"/>
    </row>
    <row r="17" spans="1:10" ht="13.8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2" t="s">
        <v>7</v>
      </c>
      <c r="J18" s="77" t="s">
        <v>127</v>
      </c>
    </row>
    <row r="19" spans="1:10">
      <c r="A19" s="14"/>
      <c r="B19" s="129" t="s">
        <v>8</v>
      </c>
      <c r="C19" s="129"/>
      <c r="D19" s="129"/>
      <c r="E19" s="129"/>
      <c r="F19" s="129"/>
      <c r="G19" s="129"/>
      <c r="H19" s="102"/>
      <c r="I19" s="2" t="s">
        <v>9</v>
      </c>
      <c r="J19" s="78" t="str">
        <f>E16</f>
        <v>07 февраля  2022 г.</v>
      </c>
    </row>
    <row r="20" spans="1:10">
      <c r="A20" s="1" t="s">
        <v>10</v>
      </c>
      <c r="B20" s="130"/>
      <c r="C20" s="130"/>
      <c r="D20" s="130"/>
      <c r="E20" s="130"/>
      <c r="F20" s="130"/>
      <c r="G20" s="130"/>
      <c r="H20" s="102"/>
      <c r="I20" s="16" t="s">
        <v>11</v>
      </c>
      <c r="J20" s="79">
        <v>57747150</v>
      </c>
    </row>
    <row r="21" spans="1:10">
      <c r="A21" s="1" t="s">
        <v>12</v>
      </c>
      <c r="B21" s="17" t="s">
        <v>13</v>
      </c>
      <c r="C21" s="17"/>
      <c r="D21" s="17"/>
      <c r="E21" s="17"/>
      <c r="F21" s="17"/>
      <c r="G21" s="17"/>
      <c r="H21" s="75"/>
      <c r="I21" s="18"/>
      <c r="J21" s="79"/>
    </row>
    <row r="22" spans="1:10">
      <c r="A22" s="1" t="s">
        <v>14</v>
      </c>
      <c r="B22" s="127" t="s">
        <v>13</v>
      </c>
      <c r="C22" s="127"/>
      <c r="D22" s="127"/>
      <c r="E22" s="127"/>
      <c r="F22" s="127"/>
      <c r="G22" s="127"/>
      <c r="H22" s="75"/>
      <c r="I22" s="2" t="s">
        <v>15</v>
      </c>
      <c r="J22" s="80" t="s">
        <v>128</v>
      </c>
    </row>
    <row r="23" spans="1:10">
      <c r="A23" s="1" t="s">
        <v>16</v>
      </c>
      <c r="B23" s="127" t="s">
        <v>17</v>
      </c>
      <c r="C23" s="127"/>
      <c r="D23" s="127"/>
      <c r="E23" s="127"/>
      <c r="F23" s="127"/>
      <c r="G23" s="127"/>
      <c r="H23" s="75"/>
      <c r="I23" s="2" t="s">
        <v>18</v>
      </c>
      <c r="J23" s="79">
        <v>86636420</v>
      </c>
    </row>
    <row r="24" spans="1:10" ht="13.8" thickBot="1">
      <c r="A24" s="1" t="s">
        <v>19</v>
      </c>
      <c r="B24" s="19" t="s">
        <v>20</v>
      </c>
      <c r="C24" s="19"/>
      <c r="D24" s="19"/>
      <c r="E24" s="19"/>
      <c r="F24" s="19"/>
      <c r="G24" s="19"/>
      <c r="H24" s="51"/>
      <c r="I24" s="2" t="s">
        <v>21</v>
      </c>
      <c r="J24" s="81">
        <v>383</v>
      </c>
    </row>
    <row r="26" spans="1:10" s="3" customFormat="1" ht="13.2" customHeigh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  <c r="I26" s="116"/>
      <c r="J26" s="116"/>
    </row>
    <row r="27" spans="1:10" s="3" customFormat="1" ht="26.4">
      <c r="A27" s="128"/>
      <c r="B27" s="128"/>
      <c r="C27" s="128"/>
      <c r="D27" s="128"/>
      <c r="E27" s="128"/>
      <c r="F27" s="128"/>
      <c r="G27" s="128"/>
      <c r="H27" s="83">
        <v>44595</v>
      </c>
      <c r="I27" s="101" t="s">
        <v>130</v>
      </c>
      <c r="J27" s="101" t="s">
        <v>131</v>
      </c>
    </row>
    <row r="28" spans="1:10" s="3" customFormat="1">
      <c r="A28" s="101">
        <v>1</v>
      </c>
      <c r="B28" s="101">
        <f t="shared" ref="B28:G28" si="0">SUM(A28+1)</f>
        <v>2</v>
      </c>
      <c r="C28" s="101">
        <f t="shared" si="0"/>
        <v>3</v>
      </c>
      <c r="D28" s="101">
        <f t="shared" si="0"/>
        <v>4</v>
      </c>
      <c r="E28" s="101">
        <f t="shared" si="0"/>
        <v>5</v>
      </c>
      <c r="F28" s="101">
        <f t="shared" si="0"/>
        <v>6</v>
      </c>
      <c r="G28" s="101">
        <f t="shared" si="0"/>
        <v>7</v>
      </c>
      <c r="H28" s="101">
        <v>8</v>
      </c>
      <c r="I28" s="101">
        <v>9</v>
      </c>
      <c r="J28" s="101">
        <v>10</v>
      </c>
    </row>
    <row r="29" spans="1:10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  <c r="I30" s="23"/>
      <c r="J30" s="24">
        <f>H30+I30</f>
        <v>1126020.83</v>
      </c>
    </row>
    <row r="31" spans="1:10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  <c r="I31" s="23"/>
      <c r="J31" s="24">
        <f t="shared" ref="J31:J57" si="1">H31+I31</f>
        <v>14186.17</v>
      </c>
    </row>
    <row r="32" spans="1:10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  <c r="I32" s="23"/>
      <c r="J32" s="24">
        <f t="shared" si="1"/>
        <v>40000</v>
      </c>
    </row>
    <row r="33" spans="1:12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  <c r="I33" s="23"/>
      <c r="J33" s="24">
        <f t="shared" si="1"/>
        <v>340058.29</v>
      </c>
    </row>
    <row r="34" spans="1:12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  <c r="I34" s="23"/>
      <c r="J34" s="24">
        <f t="shared" si="1"/>
        <v>36399.96</v>
      </c>
    </row>
    <row r="35" spans="1:12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0</v>
      </c>
      <c r="I35" s="24"/>
      <c r="J35" s="24">
        <f t="shared" si="1"/>
        <v>0</v>
      </c>
      <c r="L35" s="92"/>
    </row>
    <row r="36" spans="1:12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0</v>
      </c>
      <c r="I36" s="24"/>
      <c r="J36" s="24">
        <f t="shared" si="1"/>
        <v>0</v>
      </c>
      <c r="L36" s="92"/>
    </row>
    <row r="37" spans="1:12" s="3" customFormat="1">
      <c r="A37" s="26" t="s">
        <v>47</v>
      </c>
      <c r="B37" s="22" t="s">
        <v>32</v>
      </c>
      <c r="C37" s="22" t="s">
        <v>33</v>
      </c>
      <c r="D37" s="23" t="s">
        <v>34</v>
      </c>
      <c r="E37" s="23" t="s">
        <v>134</v>
      </c>
      <c r="F37" s="23" t="s">
        <v>48</v>
      </c>
      <c r="G37" s="23" t="s">
        <v>37</v>
      </c>
      <c r="H37" s="24">
        <v>862675.89</v>
      </c>
      <c r="I37" s="24"/>
      <c r="J37" s="24">
        <f t="shared" si="1"/>
        <v>862675.89</v>
      </c>
      <c r="L37" s="92"/>
    </row>
    <row r="38" spans="1:12" s="3" customFormat="1">
      <c r="A38" s="26" t="s">
        <v>49</v>
      </c>
      <c r="B38" s="22" t="s">
        <v>32</v>
      </c>
      <c r="C38" s="22" t="s">
        <v>33</v>
      </c>
      <c r="D38" s="23" t="s">
        <v>34</v>
      </c>
      <c r="E38" s="23" t="s">
        <v>134</v>
      </c>
      <c r="F38" s="23" t="s">
        <v>50</v>
      </c>
      <c r="G38" s="23" t="s">
        <v>37</v>
      </c>
      <c r="H38" s="24">
        <v>22709.1</v>
      </c>
      <c r="I38" s="24"/>
      <c r="J38" s="24">
        <f t="shared" si="1"/>
        <v>22709.1</v>
      </c>
      <c r="L38" s="92"/>
    </row>
    <row r="39" spans="1:12" s="3" customFormat="1">
      <c r="A39" s="26" t="s">
        <v>51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52</v>
      </c>
      <c r="G39" s="23" t="s">
        <v>37</v>
      </c>
      <c r="H39" s="24">
        <v>46355.31</v>
      </c>
      <c r="I39" s="23"/>
      <c r="J39" s="24">
        <f t="shared" si="1"/>
        <v>46355.31</v>
      </c>
    </row>
    <row r="40" spans="1:12" s="3" customFormat="1">
      <c r="A40" s="26" t="s">
        <v>53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54</v>
      </c>
      <c r="G40" s="23" t="s">
        <v>37</v>
      </c>
      <c r="H40" s="24">
        <v>73958.63</v>
      </c>
      <c r="I40" s="23"/>
      <c r="J40" s="24">
        <f t="shared" si="1"/>
        <v>73958.63</v>
      </c>
    </row>
    <row r="41" spans="1:12" s="3" customFormat="1">
      <c r="A41" s="27" t="s">
        <v>55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56</v>
      </c>
      <c r="G41" s="23" t="s">
        <v>37</v>
      </c>
      <c r="H41" s="24">
        <v>28478.22</v>
      </c>
      <c r="I41" s="23"/>
      <c r="J41" s="24">
        <f t="shared" si="1"/>
        <v>28478.22</v>
      </c>
    </row>
    <row r="42" spans="1:12" ht="26.4">
      <c r="A42" s="22" t="s">
        <v>57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58</v>
      </c>
      <c r="G42" s="23" t="s">
        <v>37</v>
      </c>
      <c r="H42" s="24">
        <v>18000</v>
      </c>
      <c r="I42" s="23"/>
      <c r="J42" s="24">
        <f t="shared" si="1"/>
        <v>18000</v>
      </c>
    </row>
    <row r="43" spans="1:12" ht="26.4">
      <c r="A43" s="22" t="s">
        <v>121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114</v>
      </c>
      <c r="G43" s="23" t="s">
        <v>37</v>
      </c>
      <c r="H43" s="24">
        <v>65000</v>
      </c>
      <c r="I43" s="23"/>
      <c r="J43" s="24">
        <f t="shared" si="1"/>
        <v>65000</v>
      </c>
    </row>
    <row r="44" spans="1:12">
      <c r="A44" s="22" t="s">
        <v>61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115</v>
      </c>
      <c r="G44" s="23" t="s">
        <v>37</v>
      </c>
      <c r="H44" s="24">
        <v>39035.75</v>
      </c>
      <c r="I44" s="23"/>
      <c r="J44" s="24">
        <f t="shared" si="1"/>
        <v>39035.75</v>
      </c>
    </row>
    <row r="45" spans="1:12">
      <c r="A45" s="22" t="s">
        <v>122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116</v>
      </c>
      <c r="G45" s="23" t="s">
        <v>37</v>
      </c>
      <c r="H45" s="24">
        <v>10000</v>
      </c>
      <c r="I45" s="23"/>
      <c r="J45" s="24">
        <f t="shared" si="1"/>
        <v>10000</v>
      </c>
    </row>
    <row r="46" spans="1:12">
      <c r="A46" s="27" t="s">
        <v>59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60</v>
      </c>
      <c r="G46" s="23" t="s">
        <v>37</v>
      </c>
      <c r="H46" s="24">
        <v>46527</v>
      </c>
      <c r="I46" s="23"/>
      <c r="J46" s="24">
        <f t="shared" si="1"/>
        <v>46527</v>
      </c>
    </row>
    <row r="47" spans="1:12" ht="26.4">
      <c r="A47" s="63" t="s">
        <v>123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117</v>
      </c>
      <c r="G47" s="23" t="s">
        <v>37</v>
      </c>
      <c r="H47" s="24">
        <v>93600</v>
      </c>
      <c r="I47" s="23"/>
      <c r="J47" s="24">
        <f t="shared" si="1"/>
        <v>93600</v>
      </c>
    </row>
    <row r="48" spans="1:12">
      <c r="A48" s="27" t="s">
        <v>61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62</v>
      </c>
      <c r="G48" s="23" t="s">
        <v>37</v>
      </c>
      <c r="H48" s="24">
        <v>46520</v>
      </c>
      <c r="I48" s="23"/>
      <c r="J48" s="24">
        <f t="shared" si="1"/>
        <v>46520</v>
      </c>
    </row>
    <row r="49" spans="1:10" ht="26.4">
      <c r="A49" s="21" t="s">
        <v>63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64</v>
      </c>
      <c r="G49" s="23" t="s">
        <v>37</v>
      </c>
      <c r="H49" s="24">
        <v>80000</v>
      </c>
      <c r="I49" s="23"/>
      <c r="J49" s="24">
        <f t="shared" si="1"/>
        <v>80000</v>
      </c>
    </row>
    <row r="50" spans="1:10">
      <c r="A50" s="64" t="s">
        <v>113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112</v>
      </c>
      <c r="G50" s="23" t="s">
        <v>37</v>
      </c>
      <c r="H50" s="24">
        <v>10000</v>
      </c>
      <c r="I50" s="23"/>
      <c r="J50" s="24">
        <f t="shared" si="1"/>
        <v>10000</v>
      </c>
    </row>
    <row r="51" spans="1:10">
      <c r="A51" s="22" t="s">
        <v>65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66</v>
      </c>
      <c r="G51" s="23" t="s">
        <v>37</v>
      </c>
      <c r="H51" s="24">
        <v>197171.24</v>
      </c>
      <c r="I51" s="23"/>
      <c r="J51" s="24">
        <f t="shared" si="1"/>
        <v>197171.24</v>
      </c>
    </row>
    <row r="52" spans="1:10">
      <c r="A52" s="27" t="s">
        <v>67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68</v>
      </c>
      <c r="G52" s="23" t="s">
        <v>37</v>
      </c>
      <c r="H52" s="24">
        <v>10000</v>
      </c>
      <c r="I52" s="23"/>
      <c r="J52" s="24">
        <f t="shared" si="1"/>
        <v>10000</v>
      </c>
    </row>
    <row r="53" spans="1:10">
      <c r="A53" s="57" t="s">
        <v>67</v>
      </c>
      <c r="B53" s="22" t="s">
        <v>32</v>
      </c>
      <c r="C53" s="22" t="s">
        <v>33</v>
      </c>
      <c r="D53" s="23" t="s">
        <v>34</v>
      </c>
      <c r="E53" s="23" t="s">
        <v>45</v>
      </c>
      <c r="F53" s="23" t="s">
        <v>118</v>
      </c>
      <c r="G53" s="23" t="s">
        <v>37</v>
      </c>
      <c r="H53" s="24">
        <v>10000</v>
      </c>
      <c r="I53" s="23"/>
      <c r="J53" s="24">
        <f t="shared" si="1"/>
        <v>10000</v>
      </c>
    </row>
    <row r="54" spans="1:10">
      <c r="A54" s="27" t="s">
        <v>69</v>
      </c>
      <c r="B54" s="22" t="s">
        <v>32</v>
      </c>
      <c r="C54" s="22" t="s">
        <v>33</v>
      </c>
      <c r="D54" s="23" t="s">
        <v>34</v>
      </c>
      <c r="E54" s="23" t="s">
        <v>45</v>
      </c>
      <c r="F54" s="23" t="s">
        <v>70</v>
      </c>
      <c r="G54" s="23" t="s">
        <v>37</v>
      </c>
      <c r="H54" s="24">
        <v>80000</v>
      </c>
      <c r="I54" s="23"/>
      <c r="J54" s="24">
        <f t="shared" si="1"/>
        <v>80000</v>
      </c>
    </row>
    <row r="55" spans="1:10">
      <c r="A55" s="28" t="s">
        <v>71</v>
      </c>
      <c r="B55" s="28" t="s">
        <v>32</v>
      </c>
      <c r="C55" s="28" t="s">
        <v>33</v>
      </c>
      <c r="D55" s="29" t="s">
        <v>34</v>
      </c>
      <c r="E55" s="29" t="s">
        <v>72</v>
      </c>
      <c r="F55" s="29" t="s">
        <v>73</v>
      </c>
      <c r="G55" s="29" t="s">
        <v>37</v>
      </c>
      <c r="H55" s="30">
        <v>6044</v>
      </c>
      <c r="I55" s="29"/>
      <c r="J55" s="24">
        <f t="shared" si="1"/>
        <v>6044</v>
      </c>
    </row>
    <row r="56" spans="1:10">
      <c r="A56" s="28" t="s">
        <v>74</v>
      </c>
      <c r="B56" s="28" t="s">
        <v>32</v>
      </c>
      <c r="C56" s="28" t="s">
        <v>33</v>
      </c>
      <c r="D56" s="29" t="s">
        <v>34</v>
      </c>
      <c r="E56" s="29" t="s">
        <v>72</v>
      </c>
      <c r="F56" s="29" t="s">
        <v>75</v>
      </c>
      <c r="G56" s="29" t="s">
        <v>37</v>
      </c>
      <c r="H56" s="30">
        <v>14179</v>
      </c>
      <c r="I56" s="29"/>
      <c r="J56" s="24">
        <f t="shared" si="1"/>
        <v>14179</v>
      </c>
    </row>
    <row r="57" spans="1:10">
      <c r="A57" s="28" t="s">
        <v>142</v>
      </c>
      <c r="B57" s="28" t="s">
        <v>32</v>
      </c>
      <c r="C57" s="28" t="s">
        <v>33</v>
      </c>
      <c r="D57" s="29" t="s">
        <v>34</v>
      </c>
      <c r="E57" s="29" t="s">
        <v>141</v>
      </c>
      <c r="F57" s="29" t="s">
        <v>140</v>
      </c>
      <c r="G57" s="29" t="s">
        <v>37</v>
      </c>
      <c r="H57" s="30">
        <v>10000</v>
      </c>
      <c r="I57" s="24"/>
      <c r="J57" s="24">
        <f t="shared" si="1"/>
        <v>10000</v>
      </c>
    </row>
    <row r="58" spans="1:10">
      <c r="A58" s="119" t="s">
        <v>76</v>
      </c>
      <c r="B58" s="119"/>
      <c r="C58" s="119"/>
      <c r="D58" s="119"/>
      <c r="E58" s="119"/>
      <c r="F58" s="119"/>
      <c r="G58" s="119"/>
      <c r="H58" s="84">
        <f>SUM(H30:H57)</f>
        <v>3326919.3900000006</v>
      </c>
      <c r="I58" s="84">
        <f>SUM(I30:I57)</f>
        <v>0</v>
      </c>
      <c r="J58" s="84">
        <f>SUM(J30:J57)</f>
        <v>3326919.3900000006</v>
      </c>
    </row>
    <row r="59" spans="1:10">
      <c r="A59" s="120" t="s">
        <v>77</v>
      </c>
      <c r="B59" s="121"/>
      <c r="C59" s="121"/>
      <c r="D59" s="121"/>
      <c r="E59" s="121"/>
      <c r="F59" s="121"/>
      <c r="G59" s="121"/>
      <c r="H59" s="121"/>
      <c r="I59" s="121"/>
      <c r="J59" s="121"/>
    </row>
    <row r="60" spans="1:10">
      <c r="A60" s="22" t="s">
        <v>65</v>
      </c>
      <c r="B60" s="22" t="s">
        <v>32</v>
      </c>
      <c r="C60" s="22" t="s">
        <v>33</v>
      </c>
      <c r="D60" s="23" t="s">
        <v>34</v>
      </c>
      <c r="E60" s="23" t="s">
        <v>45</v>
      </c>
      <c r="F60" s="23" t="s">
        <v>66</v>
      </c>
      <c r="G60" s="23" t="s">
        <v>78</v>
      </c>
      <c r="H60" s="24">
        <v>990000</v>
      </c>
      <c r="I60" s="23"/>
      <c r="J60" s="24">
        <f t="shared" ref="J60:J61" si="2">H60+I60</f>
        <v>990000</v>
      </c>
    </row>
    <row r="61" spans="1:10">
      <c r="A61" s="27" t="s">
        <v>69</v>
      </c>
      <c r="B61" s="22" t="s">
        <v>32</v>
      </c>
      <c r="C61" s="22" t="s">
        <v>33</v>
      </c>
      <c r="D61" s="23" t="s">
        <v>34</v>
      </c>
      <c r="E61" s="23" t="s">
        <v>45</v>
      </c>
      <c r="F61" s="23" t="s">
        <v>70</v>
      </c>
      <c r="G61" s="23" t="s">
        <v>78</v>
      </c>
      <c r="H61" s="24">
        <v>110000</v>
      </c>
      <c r="I61" s="23"/>
      <c r="J61" s="24">
        <f t="shared" si="2"/>
        <v>110000</v>
      </c>
    </row>
    <row r="62" spans="1:10">
      <c r="A62" s="119" t="s">
        <v>79</v>
      </c>
      <c r="B62" s="119"/>
      <c r="C62" s="119"/>
      <c r="D62" s="119"/>
      <c r="E62" s="119"/>
      <c r="F62" s="119"/>
      <c r="G62" s="119"/>
      <c r="H62" s="84">
        <f>SUM(H60:H61)</f>
        <v>1100000</v>
      </c>
      <c r="I62" s="84">
        <f t="shared" ref="I62:J62" si="3">SUM(I60:I61)</f>
        <v>0</v>
      </c>
      <c r="J62" s="84">
        <f t="shared" si="3"/>
        <v>1100000</v>
      </c>
    </row>
    <row r="63" spans="1:10">
      <c r="A63" s="122" t="s">
        <v>80</v>
      </c>
      <c r="B63" s="122"/>
      <c r="C63" s="122"/>
      <c r="D63" s="122"/>
      <c r="E63" s="122"/>
      <c r="F63" s="122"/>
      <c r="G63" s="122"/>
      <c r="H63" s="122"/>
      <c r="I63" s="122"/>
      <c r="J63" s="122"/>
    </row>
    <row r="64" spans="1:10">
      <c r="A64" s="21" t="s">
        <v>81</v>
      </c>
      <c r="B64" s="21" t="s">
        <v>32</v>
      </c>
      <c r="C64" s="21" t="s">
        <v>33</v>
      </c>
      <c r="D64" s="33" t="s">
        <v>82</v>
      </c>
      <c r="E64" s="33" t="s">
        <v>35</v>
      </c>
      <c r="F64" s="33" t="s">
        <v>36</v>
      </c>
      <c r="G64" s="33" t="s">
        <v>83</v>
      </c>
      <c r="H64" s="34">
        <v>7215856.5800000001</v>
      </c>
      <c r="I64" s="24"/>
      <c r="J64" s="24">
        <f t="shared" ref="J64:J73" si="4">H64+I64</f>
        <v>7215856.5800000001</v>
      </c>
    </row>
    <row r="65" spans="1:10">
      <c r="A65" s="21"/>
      <c r="B65" s="21" t="s">
        <v>32</v>
      </c>
      <c r="C65" s="21" t="s">
        <v>33</v>
      </c>
      <c r="D65" s="33" t="s">
        <v>82</v>
      </c>
      <c r="E65" s="33" t="s">
        <v>39</v>
      </c>
      <c r="F65" s="33" t="s">
        <v>151</v>
      </c>
      <c r="G65" s="33" t="s">
        <v>83</v>
      </c>
      <c r="H65" s="34">
        <v>0</v>
      </c>
      <c r="I65" s="24">
        <v>690</v>
      </c>
      <c r="J65" s="24">
        <f t="shared" si="4"/>
        <v>690</v>
      </c>
    </row>
    <row r="66" spans="1:10">
      <c r="A66" s="21" t="s">
        <v>41</v>
      </c>
      <c r="B66" s="21" t="s">
        <v>32</v>
      </c>
      <c r="C66" s="21" t="s">
        <v>33</v>
      </c>
      <c r="D66" s="33" t="s">
        <v>82</v>
      </c>
      <c r="E66" s="33" t="s">
        <v>42</v>
      </c>
      <c r="F66" s="33" t="s">
        <v>43</v>
      </c>
      <c r="G66" s="33" t="s">
        <v>83</v>
      </c>
      <c r="H66" s="34">
        <v>2187558.69</v>
      </c>
      <c r="I66" s="24"/>
      <c r="J66" s="24">
        <f t="shared" si="4"/>
        <v>2187558.69</v>
      </c>
    </row>
    <row r="67" spans="1:10" ht="26.4">
      <c r="A67" s="21" t="s">
        <v>31</v>
      </c>
      <c r="B67" s="21" t="s">
        <v>32</v>
      </c>
      <c r="C67" s="21" t="s">
        <v>33</v>
      </c>
      <c r="D67" s="33" t="s">
        <v>82</v>
      </c>
      <c r="E67" s="33" t="s">
        <v>35</v>
      </c>
      <c r="F67" s="33" t="s">
        <v>36</v>
      </c>
      <c r="G67" s="33" t="s">
        <v>83</v>
      </c>
      <c r="H67" s="34">
        <v>30000</v>
      </c>
      <c r="I67" s="24"/>
      <c r="J67" s="24">
        <f t="shared" si="4"/>
        <v>30000</v>
      </c>
    </row>
    <row r="68" spans="1:10">
      <c r="A68" s="35" t="s">
        <v>85</v>
      </c>
      <c r="B68" s="35" t="s">
        <v>32</v>
      </c>
      <c r="C68" s="35" t="s">
        <v>33</v>
      </c>
      <c r="D68" s="36" t="s">
        <v>82</v>
      </c>
      <c r="E68" s="36" t="s">
        <v>45</v>
      </c>
      <c r="F68" s="36" t="s">
        <v>86</v>
      </c>
      <c r="G68" s="36" t="s">
        <v>83</v>
      </c>
      <c r="H68" s="37">
        <v>30000</v>
      </c>
      <c r="I68" s="24"/>
      <c r="J68" s="24">
        <f t="shared" si="4"/>
        <v>30000</v>
      </c>
    </row>
    <row r="69" spans="1:10">
      <c r="A69" s="35" t="s">
        <v>122</v>
      </c>
      <c r="B69" s="35" t="s">
        <v>32</v>
      </c>
      <c r="C69" s="35" t="s">
        <v>33</v>
      </c>
      <c r="D69" s="36" t="s">
        <v>82</v>
      </c>
      <c r="E69" s="36" t="s">
        <v>39</v>
      </c>
      <c r="F69" s="36" t="s">
        <v>116</v>
      </c>
      <c r="G69" s="36" t="s">
        <v>83</v>
      </c>
      <c r="H69" s="37">
        <v>690</v>
      </c>
      <c r="I69" s="24">
        <v>-690</v>
      </c>
      <c r="J69" s="24">
        <f t="shared" si="4"/>
        <v>0</v>
      </c>
    </row>
    <row r="70" spans="1:10">
      <c r="A70" s="27" t="s">
        <v>61</v>
      </c>
      <c r="B70" s="35" t="s">
        <v>32</v>
      </c>
      <c r="C70" s="35" t="s">
        <v>33</v>
      </c>
      <c r="D70" s="36" t="s">
        <v>82</v>
      </c>
      <c r="E70" s="36" t="s">
        <v>45</v>
      </c>
      <c r="F70" s="36" t="s">
        <v>62</v>
      </c>
      <c r="G70" s="36" t="s">
        <v>83</v>
      </c>
      <c r="H70" s="37">
        <v>39208</v>
      </c>
      <c r="I70" s="24"/>
      <c r="J70" s="24">
        <f t="shared" si="4"/>
        <v>39208</v>
      </c>
    </row>
    <row r="71" spans="1:10" ht="26.4">
      <c r="A71" s="21" t="s">
        <v>63</v>
      </c>
      <c r="B71" s="21" t="s">
        <v>32</v>
      </c>
      <c r="C71" s="21" t="s">
        <v>33</v>
      </c>
      <c r="D71" s="33" t="s">
        <v>82</v>
      </c>
      <c r="E71" s="33" t="s">
        <v>45</v>
      </c>
      <c r="F71" s="33" t="s">
        <v>64</v>
      </c>
      <c r="G71" s="33" t="s">
        <v>83</v>
      </c>
      <c r="H71" s="34">
        <v>400000</v>
      </c>
      <c r="I71" s="24"/>
      <c r="J71" s="24">
        <f t="shared" si="4"/>
        <v>400000</v>
      </c>
    </row>
    <row r="72" spans="1:10">
      <c r="A72" s="56" t="s">
        <v>113</v>
      </c>
      <c r="B72" s="21" t="s">
        <v>32</v>
      </c>
      <c r="C72" s="21" t="s">
        <v>33</v>
      </c>
      <c r="D72" s="33" t="s">
        <v>82</v>
      </c>
      <c r="E72" s="33" t="s">
        <v>45</v>
      </c>
      <c r="F72" s="33" t="s">
        <v>112</v>
      </c>
      <c r="G72" s="33" t="s">
        <v>83</v>
      </c>
      <c r="H72" s="34">
        <v>60792</v>
      </c>
      <c r="I72" s="24"/>
      <c r="J72" s="24">
        <f t="shared" si="4"/>
        <v>60792</v>
      </c>
    </row>
    <row r="73" spans="1:10">
      <c r="A73" s="57" t="s">
        <v>69</v>
      </c>
      <c r="B73" s="21" t="s">
        <v>32</v>
      </c>
      <c r="C73" s="21" t="s">
        <v>33</v>
      </c>
      <c r="D73" s="33" t="s">
        <v>82</v>
      </c>
      <c r="E73" s="33" t="s">
        <v>45</v>
      </c>
      <c r="F73" s="33" t="s">
        <v>70</v>
      </c>
      <c r="G73" s="33" t="s">
        <v>83</v>
      </c>
      <c r="H73" s="34">
        <v>170423.1</v>
      </c>
      <c r="I73" s="24"/>
      <c r="J73" s="24">
        <f t="shared" si="4"/>
        <v>170423.1</v>
      </c>
    </row>
    <row r="74" spans="1:10" ht="13.8">
      <c r="A74" s="123" t="s">
        <v>87</v>
      </c>
      <c r="B74" s="123"/>
      <c r="C74" s="123"/>
      <c r="D74" s="123"/>
      <c r="E74" s="123"/>
      <c r="F74" s="123"/>
      <c r="G74" s="124"/>
      <c r="H74" s="38">
        <f t="shared" ref="H74" si="5">SUM(H64:H73)</f>
        <v>10134528.369999999</v>
      </c>
      <c r="I74" s="38">
        <f>SUM(I64:I73)</f>
        <v>0</v>
      </c>
      <c r="J74" s="38">
        <f>SUM(J64:J73)</f>
        <v>10134528.369999999</v>
      </c>
    </row>
    <row r="75" spans="1:10">
      <c r="A75" s="125" t="s">
        <v>88</v>
      </c>
      <c r="B75" s="125"/>
      <c r="C75" s="125"/>
      <c r="D75" s="125"/>
      <c r="E75" s="125"/>
      <c r="F75" s="125"/>
      <c r="G75" s="125"/>
      <c r="H75" s="125"/>
      <c r="I75" s="125"/>
      <c r="J75" s="125"/>
    </row>
    <row r="76" spans="1:10">
      <c r="A76" s="39" t="s">
        <v>89</v>
      </c>
      <c r="B76" s="39" t="s">
        <v>90</v>
      </c>
      <c r="C76" s="39" t="s">
        <v>91</v>
      </c>
      <c r="D76" s="40" t="s">
        <v>92</v>
      </c>
      <c r="E76" s="40" t="s">
        <v>93</v>
      </c>
      <c r="F76" s="40" t="s">
        <v>94</v>
      </c>
      <c r="G76" s="40" t="s">
        <v>95</v>
      </c>
      <c r="H76" s="41">
        <v>500000</v>
      </c>
      <c r="I76" s="40"/>
      <c r="J76" s="24">
        <f t="shared" ref="J76" si="6">H76+I76</f>
        <v>500000</v>
      </c>
    </row>
    <row r="77" spans="1:10">
      <c r="A77" s="126" t="s">
        <v>96</v>
      </c>
      <c r="B77" s="126"/>
      <c r="C77" s="126"/>
      <c r="D77" s="126"/>
      <c r="E77" s="126"/>
      <c r="F77" s="126"/>
      <c r="G77" s="126"/>
      <c r="H77" s="85">
        <f>SUM(H76)</f>
        <v>500000</v>
      </c>
      <c r="I77" s="85">
        <f t="shared" ref="I77:J77" si="7">SUM(I76)</f>
        <v>0</v>
      </c>
      <c r="J77" s="85">
        <f t="shared" si="7"/>
        <v>500000</v>
      </c>
    </row>
    <row r="78" spans="1:10">
      <c r="A78" s="122" t="s">
        <v>97</v>
      </c>
      <c r="B78" s="122"/>
      <c r="C78" s="122"/>
      <c r="D78" s="122"/>
      <c r="E78" s="122"/>
      <c r="F78" s="122"/>
      <c r="G78" s="122"/>
      <c r="H78" s="122"/>
      <c r="I78" s="122"/>
      <c r="J78" s="122"/>
    </row>
    <row r="79" spans="1:10">
      <c r="A79" s="27" t="s">
        <v>98</v>
      </c>
      <c r="B79" s="27" t="s">
        <v>32</v>
      </c>
      <c r="C79" s="27" t="s">
        <v>33</v>
      </c>
      <c r="D79" s="43" t="s">
        <v>99</v>
      </c>
      <c r="E79" s="43" t="s">
        <v>39</v>
      </c>
      <c r="F79" s="43" t="s">
        <v>100</v>
      </c>
      <c r="G79" s="43" t="s">
        <v>101</v>
      </c>
      <c r="H79" s="44">
        <v>0</v>
      </c>
      <c r="I79" s="43"/>
      <c r="J79" s="24">
        <f t="shared" ref="J79" si="8">H79+I79</f>
        <v>0</v>
      </c>
    </row>
    <row r="80" spans="1:10">
      <c r="A80" s="123" t="s">
        <v>102</v>
      </c>
      <c r="B80" s="123"/>
      <c r="C80" s="123"/>
      <c r="D80" s="123"/>
      <c r="E80" s="123"/>
      <c r="F80" s="123"/>
      <c r="G80" s="123"/>
      <c r="H80" s="38">
        <f>SUM(H79)</f>
        <v>0</v>
      </c>
      <c r="I80" s="38">
        <f t="shared" ref="I80:J80" si="9">SUM(I79)</f>
        <v>0</v>
      </c>
      <c r="J80" s="38">
        <f t="shared" si="9"/>
        <v>0</v>
      </c>
    </row>
    <row r="81" spans="1:10" ht="13.2" customHeight="1">
      <c r="A81" s="114" t="s">
        <v>119</v>
      </c>
      <c r="B81" s="115"/>
      <c r="C81" s="115"/>
      <c r="D81" s="115"/>
      <c r="E81" s="115"/>
      <c r="F81" s="115"/>
      <c r="G81" s="115"/>
      <c r="H81" s="115"/>
      <c r="I81" s="115"/>
      <c r="J81" s="115"/>
    </row>
    <row r="82" spans="1:10">
      <c r="A82" s="60" t="s">
        <v>69</v>
      </c>
      <c r="B82" s="27" t="s">
        <v>32</v>
      </c>
      <c r="C82" s="22" t="s">
        <v>33</v>
      </c>
      <c r="D82" s="60">
        <v>220242100</v>
      </c>
      <c r="E82" s="60">
        <v>244</v>
      </c>
      <c r="F82" s="60">
        <v>24210</v>
      </c>
      <c r="G82" s="60">
        <v>346000</v>
      </c>
      <c r="H82" s="61">
        <v>87472</v>
      </c>
      <c r="I82" s="60"/>
      <c r="J82" s="24">
        <f t="shared" ref="J82" si="10">H82+I82</f>
        <v>87472</v>
      </c>
    </row>
    <row r="83" spans="1:10">
      <c r="A83" s="62" t="s">
        <v>120</v>
      </c>
      <c r="B83" s="100"/>
      <c r="C83" s="100"/>
      <c r="D83" s="100"/>
      <c r="E83" s="100"/>
      <c r="F83" s="100"/>
      <c r="G83" s="100"/>
      <c r="H83" s="38">
        <f t="shared" ref="H83:I83" si="11">SUM(H82)</f>
        <v>87472</v>
      </c>
      <c r="I83" s="38">
        <f t="shared" si="11"/>
        <v>0</v>
      </c>
      <c r="J83" s="38">
        <f>SUM(J82)</f>
        <v>87472</v>
      </c>
    </row>
    <row r="84" spans="1:10">
      <c r="A84" s="111" t="s">
        <v>103</v>
      </c>
      <c r="B84" s="111"/>
      <c r="C84" s="111"/>
      <c r="D84" s="111"/>
      <c r="E84" s="111"/>
      <c r="F84" s="111"/>
      <c r="G84" s="111"/>
      <c r="H84" s="45">
        <f>H83+H80+H77+H74+H62+H58</f>
        <v>15148919.76</v>
      </c>
      <c r="I84" s="45">
        <f t="shared" ref="I84:J84" si="12">I83+I80+I77+I74+I62+I58</f>
        <v>0</v>
      </c>
      <c r="J84" s="45">
        <f t="shared" si="12"/>
        <v>15148919.76</v>
      </c>
    </row>
    <row r="85" spans="1:10">
      <c r="A85" s="46"/>
      <c r="B85" s="46"/>
      <c r="C85" s="46"/>
      <c r="D85" s="3"/>
      <c r="E85" s="3"/>
      <c r="G85" s="2"/>
      <c r="H85" s="2"/>
      <c r="I85" s="2"/>
      <c r="J85" s="18"/>
    </row>
    <row r="86" spans="1:10">
      <c r="A86" s="46"/>
      <c r="B86" s="46"/>
      <c r="C86" s="46"/>
      <c r="D86" s="3"/>
      <c r="E86" s="3"/>
      <c r="G86" s="2"/>
      <c r="H86" s="2"/>
      <c r="I86" s="2"/>
      <c r="J86" s="18"/>
    </row>
    <row r="87" spans="1:10">
      <c r="A87" s="46"/>
      <c r="B87" s="46"/>
      <c r="C87" s="46"/>
      <c r="D87" s="3"/>
      <c r="E87" s="3"/>
      <c r="G87" s="2"/>
      <c r="H87" s="2"/>
      <c r="I87" s="2"/>
      <c r="J87" s="2"/>
    </row>
    <row r="88" spans="1:10" ht="14.4">
      <c r="A88" s="47" t="s">
        <v>104</v>
      </c>
      <c r="B88" s="9"/>
      <c r="C88" s="48"/>
      <c r="D88" s="48"/>
      <c r="E88" s="48"/>
      <c r="F88" s="112" t="s">
        <v>105</v>
      </c>
      <c r="G88" s="112"/>
      <c r="H88" s="99"/>
      <c r="I88" s="99"/>
      <c r="J88" s="99"/>
    </row>
    <row r="89" spans="1:10">
      <c r="A89" s="49"/>
      <c r="B89" s="9"/>
      <c r="C89" s="50" t="s">
        <v>106</v>
      </c>
      <c r="D89" s="50"/>
      <c r="E89" s="50"/>
      <c r="F89" s="50" t="s">
        <v>6</v>
      </c>
      <c r="G89" s="50"/>
      <c r="H89" s="9"/>
      <c r="I89" s="9"/>
      <c r="J89" s="9"/>
    </row>
    <row r="90" spans="1:10">
      <c r="A90" s="47" t="s">
        <v>107</v>
      </c>
      <c r="B90" s="51"/>
      <c r="C90" s="47"/>
      <c r="D90" s="47"/>
      <c r="E90" s="52"/>
      <c r="F90" s="112" t="s">
        <v>108</v>
      </c>
      <c r="G90" s="112"/>
      <c r="H90" s="99"/>
      <c r="I90" s="99"/>
      <c r="J90" s="99"/>
    </row>
    <row r="91" spans="1:10">
      <c r="A91" s="49"/>
      <c r="B91" s="9"/>
      <c r="C91" s="50" t="s">
        <v>106</v>
      </c>
      <c r="D91" s="50"/>
      <c r="E91" s="50"/>
      <c r="F91" s="50" t="s">
        <v>6</v>
      </c>
      <c r="G91" s="50"/>
      <c r="H91" s="9"/>
      <c r="I91" s="9"/>
      <c r="J91" s="9"/>
    </row>
    <row r="93" spans="1:10">
      <c r="A93" s="47" t="s">
        <v>109</v>
      </c>
      <c r="B93" s="51"/>
      <c r="C93" s="47"/>
      <c r="D93" s="47"/>
      <c r="E93" s="52"/>
      <c r="F93" s="112" t="s">
        <v>124</v>
      </c>
      <c r="G93" s="112"/>
      <c r="H93" s="99"/>
      <c r="I93" s="99"/>
      <c r="J93" s="99"/>
    </row>
    <row r="94" spans="1:10">
      <c r="A94" s="53"/>
      <c r="B94" s="9"/>
      <c r="C94" s="50" t="s">
        <v>106</v>
      </c>
      <c r="D94" s="50"/>
      <c r="E94" s="50"/>
      <c r="F94" s="50" t="s">
        <v>6</v>
      </c>
      <c r="G94" s="50"/>
      <c r="H94" s="9"/>
      <c r="I94" s="9"/>
      <c r="J94" s="9"/>
    </row>
    <row r="95" spans="1:10">
      <c r="A95" s="51" t="str">
        <f>E16</f>
        <v>07 февраля  2022 г.</v>
      </c>
      <c r="B95" s="51"/>
      <c r="C95" s="51"/>
      <c r="D95" s="51"/>
      <c r="E95" s="9"/>
      <c r="F95" s="113"/>
      <c r="G95" s="113"/>
      <c r="H95" s="99"/>
      <c r="I95" s="99"/>
      <c r="J95" s="9"/>
    </row>
    <row r="96" spans="1:10">
      <c r="A96" s="55"/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51"/>
      <c r="B97" s="99"/>
      <c r="C97" s="99"/>
      <c r="D97" s="99"/>
      <c r="E97" s="99"/>
      <c r="F97" s="99"/>
      <c r="G97" s="99"/>
      <c r="H97" s="99"/>
      <c r="I97" s="99"/>
      <c r="J97" s="99"/>
    </row>
  </sheetData>
  <mergeCells count="30">
    <mergeCell ref="B23:G23"/>
    <mergeCell ref="F3:G3"/>
    <mergeCell ref="F4:G4"/>
    <mergeCell ref="B15:G15"/>
    <mergeCell ref="B19:G20"/>
    <mergeCell ref="B22:G22"/>
    <mergeCell ref="A62:G62"/>
    <mergeCell ref="A26:A27"/>
    <mergeCell ref="B26:B27"/>
    <mergeCell ref="C26:C27"/>
    <mergeCell ref="D26:D27"/>
    <mergeCell ref="E26:E27"/>
    <mergeCell ref="F26:F27"/>
    <mergeCell ref="G26:G27"/>
    <mergeCell ref="H26:J26"/>
    <mergeCell ref="A29:J29"/>
    <mergeCell ref="A58:G58"/>
    <mergeCell ref="A59:J59"/>
    <mergeCell ref="F95:G95"/>
    <mergeCell ref="A63:J63"/>
    <mergeCell ref="A74:G74"/>
    <mergeCell ref="A75:J75"/>
    <mergeCell ref="A77:G77"/>
    <mergeCell ref="A78:J78"/>
    <mergeCell ref="A80:G80"/>
    <mergeCell ref="A81:J81"/>
    <mergeCell ref="A84:G84"/>
    <mergeCell ref="F88:G88"/>
    <mergeCell ref="F90:G90"/>
    <mergeCell ref="F93:G93"/>
  </mergeCells>
  <pageMargins left="0.31" right="0.23622047244094491" top="0.25" bottom="0.23622047244094491" header="0.23622047244094491" footer="0.15748031496062992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6"/>
  <sheetViews>
    <sheetView tabSelected="1" topLeftCell="A66" workbookViewId="0">
      <selection sqref="A1:J94"/>
    </sheetView>
  </sheetViews>
  <sheetFormatPr defaultColWidth="9.109375" defaultRowHeight="13.2"/>
  <cols>
    <col min="1" max="1" width="64.5546875" style="1" customWidth="1"/>
    <col min="2" max="2" width="8.6640625" style="1" customWidth="1"/>
    <col min="3" max="3" width="7.88671875" style="1" customWidth="1"/>
    <col min="4" max="4" width="11.88671875" style="1" customWidth="1"/>
    <col min="5" max="5" width="10.33203125" style="1" customWidth="1"/>
    <col min="6" max="6" width="13" style="1" customWidth="1"/>
    <col min="7" max="7" width="10.109375" style="1" customWidth="1"/>
    <col min="8" max="8" width="12.88671875" style="1" customWidth="1"/>
    <col min="9" max="9" width="13.6640625" style="1" customWidth="1"/>
    <col min="10" max="10" width="17" style="1" customWidth="1"/>
    <col min="11" max="16384" width="9.109375" style="1"/>
  </cols>
  <sheetData>
    <row r="1" spans="1:14">
      <c r="E1" s="3"/>
      <c r="F1" s="3"/>
      <c r="G1" s="3"/>
      <c r="H1" s="3"/>
      <c r="I1" s="3"/>
      <c r="J1" s="3"/>
    </row>
    <row r="2" spans="1:14">
      <c r="D2" s="4"/>
      <c r="E2" s="3"/>
      <c r="F2" s="3"/>
      <c r="G2" s="3"/>
      <c r="H2" s="3"/>
      <c r="I2" s="3"/>
      <c r="J2" s="3"/>
    </row>
    <row r="3" spans="1:14" ht="14.4" customHeight="1">
      <c r="D3" s="4"/>
      <c r="E3" s="5"/>
      <c r="F3" s="131" t="s">
        <v>0</v>
      </c>
      <c r="G3" s="131"/>
      <c r="H3" s="106"/>
      <c r="I3" s="106"/>
    </row>
    <row r="4" spans="1:14" ht="13.2" customHeight="1">
      <c r="D4" s="4"/>
      <c r="E4" s="7"/>
      <c r="F4" s="132" t="s">
        <v>1</v>
      </c>
      <c r="G4" s="132"/>
      <c r="H4" s="74"/>
      <c r="I4" s="74"/>
    </row>
    <row r="5" spans="1:14">
      <c r="D5" s="4"/>
      <c r="E5" s="8"/>
      <c r="F5" s="8"/>
      <c r="G5" s="66" t="s">
        <v>2</v>
      </c>
      <c r="H5" s="66"/>
      <c r="I5" s="66"/>
      <c r="J5" s="2"/>
    </row>
    <row r="6" spans="1:14">
      <c r="D6" s="4"/>
      <c r="E6" s="9"/>
      <c r="F6" s="5"/>
      <c r="G6" s="65"/>
      <c r="H6" s="65"/>
      <c r="I6" s="65"/>
      <c r="J6" s="2"/>
    </row>
    <row r="7" spans="1:14">
      <c r="D7" s="4"/>
      <c r="E7" s="5"/>
      <c r="F7" s="5"/>
      <c r="G7" s="67" t="s">
        <v>3</v>
      </c>
      <c r="H7" s="67"/>
      <c r="I7" s="67"/>
      <c r="J7" s="59"/>
    </row>
    <row r="8" spans="1:14" ht="13.2" customHeight="1">
      <c r="D8" s="4"/>
      <c r="E8" s="10"/>
      <c r="F8" s="82" t="s">
        <v>4</v>
      </c>
      <c r="G8" s="82"/>
      <c r="H8" s="82"/>
      <c r="I8" s="82"/>
    </row>
    <row r="9" spans="1:14">
      <c r="D9" s="4"/>
      <c r="E9" s="9"/>
      <c r="F9" s="5"/>
      <c r="G9" s="65"/>
      <c r="H9" s="65"/>
      <c r="I9" s="65"/>
      <c r="J9" s="2"/>
    </row>
    <row r="10" spans="1:14" ht="14.4" customHeight="1">
      <c r="D10" s="4"/>
      <c r="E10" s="9"/>
      <c r="F10" s="5"/>
      <c r="G10" s="59"/>
      <c r="H10" s="59"/>
      <c r="I10" s="59"/>
      <c r="J10" s="59" t="s">
        <v>5</v>
      </c>
    </row>
    <row r="11" spans="1:14" ht="9.6" customHeight="1">
      <c r="D11" s="4"/>
      <c r="E11" s="8"/>
      <c r="F11" s="8"/>
      <c r="G11" s="8"/>
      <c r="H11" s="8"/>
      <c r="I11" s="8"/>
      <c r="J11" s="8"/>
    </row>
    <row r="12" spans="1:14">
      <c r="D12" s="4"/>
      <c r="E12" s="9"/>
      <c r="F12" s="8"/>
      <c r="G12" s="8"/>
      <c r="H12" s="8"/>
      <c r="I12" s="8"/>
      <c r="J12" s="3"/>
    </row>
    <row r="13" spans="1:14">
      <c r="D13" s="4"/>
      <c r="E13" s="11"/>
      <c r="F13" s="11"/>
      <c r="G13" s="11"/>
      <c r="H13" s="11"/>
      <c r="I13" s="11"/>
      <c r="J13" s="11" t="str">
        <f>E16</f>
        <v>14 февраля  2022 г.</v>
      </c>
    </row>
    <row r="14" spans="1:14">
      <c r="D14" s="4"/>
      <c r="E14" s="4"/>
      <c r="F14" s="11"/>
      <c r="G14" s="11"/>
      <c r="H14" s="11"/>
      <c r="I14" s="11"/>
      <c r="J14" s="11"/>
    </row>
    <row r="15" spans="1:14">
      <c r="A15" s="12"/>
      <c r="B15" s="134" t="s">
        <v>111</v>
      </c>
      <c r="C15" s="134"/>
      <c r="D15" s="134"/>
      <c r="E15" s="134"/>
      <c r="F15" s="134"/>
      <c r="G15" s="134"/>
      <c r="H15" s="107"/>
      <c r="I15" s="107"/>
      <c r="J15" s="107"/>
      <c r="K15" s="12"/>
      <c r="L15" s="12"/>
      <c r="M15" s="12"/>
      <c r="N15" s="12"/>
    </row>
    <row r="16" spans="1:14" ht="28.2" customHeight="1">
      <c r="A16" s="14"/>
      <c r="B16" s="76" t="s">
        <v>153</v>
      </c>
      <c r="C16" s="76"/>
      <c r="D16" s="76"/>
      <c r="E16" s="76" t="s">
        <v>152</v>
      </c>
      <c r="F16" s="76"/>
      <c r="G16" s="76"/>
      <c r="H16" s="76"/>
      <c r="I16" s="76"/>
      <c r="J16" s="76"/>
    </row>
    <row r="17" spans="1:10" ht="13.8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2" t="s">
        <v>7</v>
      </c>
      <c r="J18" s="77" t="s">
        <v>127</v>
      </c>
    </row>
    <row r="19" spans="1:10">
      <c r="A19" s="14"/>
      <c r="B19" s="129" t="s">
        <v>8</v>
      </c>
      <c r="C19" s="129"/>
      <c r="D19" s="129"/>
      <c r="E19" s="129"/>
      <c r="F19" s="129"/>
      <c r="G19" s="129"/>
      <c r="H19" s="105"/>
      <c r="I19" s="2" t="s">
        <v>9</v>
      </c>
      <c r="J19" s="78" t="str">
        <f>E16</f>
        <v>14 февраля  2022 г.</v>
      </c>
    </row>
    <row r="20" spans="1:10">
      <c r="A20" s="1" t="s">
        <v>10</v>
      </c>
      <c r="B20" s="130"/>
      <c r="C20" s="130"/>
      <c r="D20" s="130"/>
      <c r="E20" s="130"/>
      <c r="F20" s="130"/>
      <c r="G20" s="130"/>
      <c r="H20" s="105"/>
      <c r="I20" s="16" t="s">
        <v>11</v>
      </c>
      <c r="J20" s="79">
        <v>57747150</v>
      </c>
    </row>
    <row r="21" spans="1:10">
      <c r="A21" s="1" t="s">
        <v>12</v>
      </c>
      <c r="B21" s="17" t="s">
        <v>13</v>
      </c>
      <c r="C21" s="17"/>
      <c r="D21" s="17"/>
      <c r="E21" s="17"/>
      <c r="F21" s="17"/>
      <c r="G21" s="17"/>
      <c r="H21" s="75"/>
      <c r="I21" s="18"/>
      <c r="J21" s="79"/>
    </row>
    <row r="22" spans="1:10">
      <c r="A22" s="1" t="s">
        <v>14</v>
      </c>
      <c r="B22" s="127" t="s">
        <v>13</v>
      </c>
      <c r="C22" s="127"/>
      <c r="D22" s="127"/>
      <c r="E22" s="127"/>
      <c r="F22" s="127"/>
      <c r="G22" s="127"/>
      <c r="H22" s="75"/>
      <c r="I22" s="2" t="s">
        <v>15</v>
      </c>
      <c r="J22" s="80" t="s">
        <v>128</v>
      </c>
    </row>
    <row r="23" spans="1:10">
      <c r="A23" s="1" t="s">
        <v>16</v>
      </c>
      <c r="B23" s="127" t="s">
        <v>17</v>
      </c>
      <c r="C23" s="127"/>
      <c r="D23" s="127"/>
      <c r="E23" s="127"/>
      <c r="F23" s="127"/>
      <c r="G23" s="127"/>
      <c r="H23" s="75"/>
      <c r="I23" s="2" t="s">
        <v>18</v>
      </c>
      <c r="J23" s="79">
        <v>86636420</v>
      </c>
    </row>
    <row r="24" spans="1:10" ht="13.8" thickBot="1">
      <c r="A24" s="1" t="s">
        <v>19</v>
      </c>
      <c r="B24" s="19" t="s">
        <v>20</v>
      </c>
      <c r="C24" s="19"/>
      <c r="D24" s="19"/>
      <c r="E24" s="19"/>
      <c r="F24" s="19"/>
      <c r="G24" s="19"/>
      <c r="H24" s="51"/>
      <c r="I24" s="2" t="s">
        <v>21</v>
      </c>
      <c r="J24" s="81">
        <v>383</v>
      </c>
    </row>
    <row r="26" spans="1:10" s="3" customFormat="1" ht="13.2" customHeight="1">
      <c r="A26" s="128" t="s">
        <v>22</v>
      </c>
      <c r="B26" s="128" t="s">
        <v>23</v>
      </c>
      <c r="C26" s="128" t="s">
        <v>24</v>
      </c>
      <c r="D26" s="128" t="s">
        <v>25</v>
      </c>
      <c r="E26" s="128" t="s">
        <v>26</v>
      </c>
      <c r="F26" s="128" t="s">
        <v>27</v>
      </c>
      <c r="G26" s="128" t="s">
        <v>28</v>
      </c>
      <c r="H26" s="116" t="s">
        <v>29</v>
      </c>
      <c r="I26" s="116"/>
      <c r="J26" s="116"/>
    </row>
    <row r="27" spans="1:10" s="3" customFormat="1" ht="26.4">
      <c r="A27" s="128"/>
      <c r="B27" s="128"/>
      <c r="C27" s="128"/>
      <c r="D27" s="128"/>
      <c r="E27" s="128"/>
      <c r="F27" s="128"/>
      <c r="G27" s="128"/>
      <c r="H27" s="83">
        <v>44599</v>
      </c>
      <c r="I27" s="108" t="s">
        <v>130</v>
      </c>
      <c r="J27" s="108" t="s">
        <v>131</v>
      </c>
    </row>
    <row r="28" spans="1:10" s="3" customFormat="1">
      <c r="A28" s="108">
        <v>1</v>
      </c>
      <c r="B28" s="108">
        <f t="shared" ref="B28:G28" si="0">SUM(A28+1)</f>
        <v>2</v>
      </c>
      <c r="C28" s="108">
        <f t="shared" si="0"/>
        <v>3</v>
      </c>
      <c r="D28" s="108">
        <f t="shared" si="0"/>
        <v>4</v>
      </c>
      <c r="E28" s="108">
        <f t="shared" si="0"/>
        <v>5</v>
      </c>
      <c r="F28" s="108">
        <f t="shared" si="0"/>
        <v>6</v>
      </c>
      <c r="G28" s="108">
        <f t="shared" si="0"/>
        <v>7</v>
      </c>
      <c r="H28" s="108">
        <v>8</v>
      </c>
      <c r="I28" s="108">
        <v>9</v>
      </c>
      <c r="J28" s="108">
        <v>10</v>
      </c>
    </row>
    <row r="29" spans="1:10" s="3" customFormat="1" ht="14.4">
      <c r="A29" s="117" t="s">
        <v>30</v>
      </c>
      <c r="B29" s="118"/>
      <c r="C29" s="118"/>
      <c r="D29" s="118"/>
      <c r="E29" s="118"/>
      <c r="F29" s="118"/>
      <c r="G29" s="118"/>
      <c r="H29" s="118"/>
      <c r="I29" s="118"/>
      <c r="J29" s="118"/>
    </row>
    <row r="30" spans="1:10" s="3" customFormat="1" ht="26.4">
      <c r="A30" s="21" t="s">
        <v>31</v>
      </c>
      <c r="B30" s="22" t="s">
        <v>32</v>
      </c>
      <c r="C30" s="22" t="s">
        <v>33</v>
      </c>
      <c r="D30" s="23" t="s">
        <v>34</v>
      </c>
      <c r="E30" s="23" t="s">
        <v>35</v>
      </c>
      <c r="F30" s="23" t="s">
        <v>36</v>
      </c>
      <c r="G30" s="23" t="s">
        <v>37</v>
      </c>
      <c r="H30" s="24">
        <v>1126020.83</v>
      </c>
      <c r="I30" s="23"/>
      <c r="J30" s="24">
        <f>H30+I30</f>
        <v>1126020.83</v>
      </c>
    </row>
    <row r="31" spans="1:10" s="3" customFormat="1" ht="26.4">
      <c r="A31" s="21" t="s">
        <v>31</v>
      </c>
      <c r="B31" s="22" t="s">
        <v>32</v>
      </c>
      <c r="C31" s="22" t="s">
        <v>33</v>
      </c>
      <c r="D31" s="23" t="s">
        <v>34</v>
      </c>
      <c r="E31" s="23" t="s">
        <v>35</v>
      </c>
      <c r="F31" s="23" t="s">
        <v>84</v>
      </c>
      <c r="G31" s="23" t="s">
        <v>37</v>
      </c>
      <c r="H31" s="24">
        <v>14186.17</v>
      </c>
      <c r="I31" s="23"/>
      <c r="J31" s="24">
        <f t="shared" ref="J31:J57" si="1">H31+I31</f>
        <v>14186.17</v>
      </c>
    </row>
    <row r="32" spans="1:10" s="3" customFormat="1" ht="39.6">
      <c r="A32" s="25" t="s">
        <v>38</v>
      </c>
      <c r="B32" s="22" t="s">
        <v>32</v>
      </c>
      <c r="C32" s="22" t="s">
        <v>33</v>
      </c>
      <c r="D32" s="23" t="s">
        <v>34</v>
      </c>
      <c r="E32" s="23" t="s">
        <v>39</v>
      </c>
      <c r="F32" s="23" t="s">
        <v>40</v>
      </c>
      <c r="G32" s="23" t="s">
        <v>37</v>
      </c>
      <c r="H32" s="24">
        <v>40000</v>
      </c>
      <c r="I32" s="23"/>
      <c r="J32" s="24">
        <f t="shared" si="1"/>
        <v>40000</v>
      </c>
    </row>
    <row r="33" spans="1:12" s="3" customFormat="1">
      <c r="A33" s="22" t="s">
        <v>41</v>
      </c>
      <c r="B33" s="22" t="s">
        <v>32</v>
      </c>
      <c r="C33" s="22" t="s">
        <v>33</v>
      </c>
      <c r="D33" s="23" t="s">
        <v>34</v>
      </c>
      <c r="E33" s="23" t="s">
        <v>42</v>
      </c>
      <c r="F33" s="23" t="s">
        <v>43</v>
      </c>
      <c r="G33" s="23" t="s">
        <v>37</v>
      </c>
      <c r="H33" s="24">
        <v>340058.29</v>
      </c>
      <c r="I33" s="23"/>
      <c r="J33" s="24">
        <f t="shared" si="1"/>
        <v>340058.29</v>
      </c>
    </row>
    <row r="34" spans="1:12" s="3" customFormat="1">
      <c r="A34" s="26" t="s">
        <v>44</v>
      </c>
      <c r="B34" s="22" t="s">
        <v>32</v>
      </c>
      <c r="C34" s="22" t="s">
        <v>33</v>
      </c>
      <c r="D34" s="23" t="s">
        <v>34</v>
      </c>
      <c r="E34" s="23" t="s">
        <v>45</v>
      </c>
      <c r="F34" s="23" t="s">
        <v>46</v>
      </c>
      <c r="G34" s="23" t="s">
        <v>37</v>
      </c>
      <c r="H34" s="24">
        <v>36399.96</v>
      </c>
      <c r="I34" s="23"/>
      <c r="J34" s="24">
        <f t="shared" si="1"/>
        <v>36399.96</v>
      </c>
    </row>
    <row r="35" spans="1:12" s="3" customFormat="1">
      <c r="A35" s="26" t="s">
        <v>47</v>
      </c>
      <c r="B35" s="22" t="s">
        <v>32</v>
      </c>
      <c r="C35" s="22" t="s">
        <v>33</v>
      </c>
      <c r="D35" s="23" t="s">
        <v>34</v>
      </c>
      <c r="E35" s="23" t="s">
        <v>45</v>
      </c>
      <c r="F35" s="23" t="s">
        <v>48</v>
      </c>
      <c r="G35" s="23" t="s">
        <v>37</v>
      </c>
      <c r="H35" s="24">
        <v>0</v>
      </c>
      <c r="I35" s="24"/>
      <c r="J35" s="24">
        <f t="shared" si="1"/>
        <v>0</v>
      </c>
      <c r="L35" s="92"/>
    </row>
    <row r="36" spans="1:12" s="3" customFormat="1">
      <c r="A36" s="26" t="s">
        <v>49</v>
      </c>
      <c r="B36" s="22" t="s">
        <v>32</v>
      </c>
      <c r="C36" s="22" t="s">
        <v>33</v>
      </c>
      <c r="D36" s="23" t="s">
        <v>34</v>
      </c>
      <c r="E36" s="23" t="s">
        <v>45</v>
      </c>
      <c r="F36" s="23" t="s">
        <v>50</v>
      </c>
      <c r="G36" s="23" t="s">
        <v>37</v>
      </c>
      <c r="H36" s="24">
        <v>0</v>
      </c>
      <c r="I36" s="24"/>
      <c r="J36" s="24">
        <f t="shared" si="1"/>
        <v>0</v>
      </c>
      <c r="L36" s="92"/>
    </row>
    <row r="37" spans="1:12" s="3" customFormat="1">
      <c r="A37" s="26" t="s">
        <v>47</v>
      </c>
      <c r="B37" s="22" t="s">
        <v>32</v>
      </c>
      <c r="C37" s="22" t="s">
        <v>33</v>
      </c>
      <c r="D37" s="23" t="s">
        <v>34</v>
      </c>
      <c r="E37" s="23" t="s">
        <v>134</v>
      </c>
      <c r="F37" s="23" t="s">
        <v>48</v>
      </c>
      <c r="G37" s="23" t="s">
        <v>37</v>
      </c>
      <c r="H37" s="24">
        <v>862675.89</v>
      </c>
      <c r="I37" s="24"/>
      <c r="J37" s="24">
        <f t="shared" si="1"/>
        <v>862675.89</v>
      </c>
      <c r="L37" s="92"/>
    </row>
    <row r="38" spans="1:12" s="3" customFormat="1">
      <c r="A38" s="26" t="s">
        <v>49</v>
      </c>
      <c r="B38" s="22" t="s">
        <v>32</v>
      </c>
      <c r="C38" s="22" t="s">
        <v>33</v>
      </c>
      <c r="D38" s="23" t="s">
        <v>34</v>
      </c>
      <c r="E38" s="23" t="s">
        <v>134</v>
      </c>
      <c r="F38" s="23" t="s">
        <v>50</v>
      </c>
      <c r="G38" s="23" t="s">
        <v>37</v>
      </c>
      <c r="H38" s="24">
        <v>22709.1</v>
      </c>
      <c r="I38" s="24"/>
      <c r="J38" s="24">
        <f t="shared" si="1"/>
        <v>22709.1</v>
      </c>
      <c r="L38" s="92"/>
    </row>
    <row r="39" spans="1:12" s="3" customFormat="1">
      <c r="A39" s="26" t="s">
        <v>51</v>
      </c>
      <c r="B39" s="22" t="s">
        <v>32</v>
      </c>
      <c r="C39" s="22" t="s">
        <v>33</v>
      </c>
      <c r="D39" s="23" t="s">
        <v>34</v>
      </c>
      <c r="E39" s="23" t="s">
        <v>45</v>
      </c>
      <c r="F39" s="23" t="s">
        <v>52</v>
      </c>
      <c r="G39" s="23" t="s">
        <v>37</v>
      </c>
      <c r="H39" s="24">
        <v>46355.31</v>
      </c>
      <c r="I39" s="23"/>
      <c r="J39" s="24">
        <f t="shared" si="1"/>
        <v>46355.31</v>
      </c>
    </row>
    <row r="40" spans="1:12" s="3" customFormat="1">
      <c r="A40" s="26" t="s">
        <v>53</v>
      </c>
      <c r="B40" s="22" t="s">
        <v>32</v>
      </c>
      <c r="C40" s="22" t="s">
        <v>33</v>
      </c>
      <c r="D40" s="23" t="s">
        <v>34</v>
      </c>
      <c r="E40" s="23" t="s">
        <v>45</v>
      </c>
      <c r="F40" s="23" t="s">
        <v>54</v>
      </c>
      <c r="G40" s="23" t="s">
        <v>37</v>
      </c>
      <c r="H40" s="24">
        <v>73958.63</v>
      </c>
      <c r="I40" s="23"/>
      <c r="J40" s="24">
        <f t="shared" si="1"/>
        <v>73958.63</v>
      </c>
    </row>
    <row r="41" spans="1:12" s="3" customFormat="1">
      <c r="A41" s="27" t="s">
        <v>55</v>
      </c>
      <c r="B41" s="22" t="s">
        <v>32</v>
      </c>
      <c r="C41" s="22" t="s">
        <v>33</v>
      </c>
      <c r="D41" s="23" t="s">
        <v>34</v>
      </c>
      <c r="E41" s="23" t="s">
        <v>45</v>
      </c>
      <c r="F41" s="23" t="s">
        <v>56</v>
      </c>
      <c r="G41" s="23" t="s">
        <v>37</v>
      </c>
      <c r="H41" s="24">
        <v>28478.22</v>
      </c>
      <c r="I41" s="23"/>
      <c r="J41" s="24">
        <f t="shared" si="1"/>
        <v>28478.22</v>
      </c>
    </row>
    <row r="42" spans="1:12" ht="26.4">
      <c r="A42" s="22" t="s">
        <v>57</v>
      </c>
      <c r="B42" s="22" t="s">
        <v>32</v>
      </c>
      <c r="C42" s="22" t="s">
        <v>33</v>
      </c>
      <c r="D42" s="23" t="s">
        <v>34</v>
      </c>
      <c r="E42" s="23" t="s">
        <v>45</v>
      </c>
      <c r="F42" s="23" t="s">
        <v>58</v>
      </c>
      <c r="G42" s="23" t="s">
        <v>37</v>
      </c>
      <c r="H42" s="24">
        <v>18000</v>
      </c>
      <c r="I42" s="23"/>
      <c r="J42" s="24">
        <f t="shared" si="1"/>
        <v>18000</v>
      </c>
    </row>
    <row r="43" spans="1:12" ht="26.4">
      <c r="A43" s="22" t="s">
        <v>121</v>
      </c>
      <c r="B43" s="22" t="s">
        <v>32</v>
      </c>
      <c r="C43" s="22" t="s">
        <v>33</v>
      </c>
      <c r="D43" s="23" t="s">
        <v>34</v>
      </c>
      <c r="E43" s="23" t="s">
        <v>45</v>
      </c>
      <c r="F43" s="23" t="s">
        <v>114</v>
      </c>
      <c r="G43" s="23" t="s">
        <v>37</v>
      </c>
      <c r="H43" s="24">
        <v>65000</v>
      </c>
      <c r="I43" s="23"/>
      <c r="J43" s="24">
        <f t="shared" si="1"/>
        <v>65000</v>
      </c>
    </row>
    <row r="44" spans="1:12">
      <c r="A44" s="22" t="s">
        <v>61</v>
      </c>
      <c r="B44" s="22" t="s">
        <v>32</v>
      </c>
      <c r="C44" s="22" t="s">
        <v>33</v>
      </c>
      <c r="D44" s="23" t="s">
        <v>34</v>
      </c>
      <c r="E44" s="23" t="s">
        <v>45</v>
      </c>
      <c r="F44" s="23" t="s">
        <v>115</v>
      </c>
      <c r="G44" s="23" t="s">
        <v>37</v>
      </c>
      <c r="H44" s="24">
        <v>39035.75</v>
      </c>
      <c r="I44" s="23"/>
      <c r="J44" s="24">
        <f t="shared" si="1"/>
        <v>39035.75</v>
      </c>
    </row>
    <row r="45" spans="1:12">
      <c r="A45" s="22" t="s">
        <v>122</v>
      </c>
      <c r="B45" s="22" t="s">
        <v>32</v>
      </c>
      <c r="C45" s="22" t="s">
        <v>33</v>
      </c>
      <c r="D45" s="23" t="s">
        <v>34</v>
      </c>
      <c r="E45" s="23" t="s">
        <v>45</v>
      </c>
      <c r="F45" s="23" t="s">
        <v>116</v>
      </c>
      <c r="G45" s="23" t="s">
        <v>37</v>
      </c>
      <c r="H45" s="24">
        <v>10000</v>
      </c>
      <c r="I45" s="23"/>
      <c r="J45" s="24">
        <f t="shared" si="1"/>
        <v>10000</v>
      </c>
    </row>
    <row r="46" spans="1:12">
      <c r="A46" s="27" t="s">
        <v>59</v>
      </c>
      <c r="B46" s="22" t="s">
        <v>32</v>
      </c>
      <c r="C46" s="22" t="s">
        <v>33</v>
      </c>
      <c r="D46" s="23" t="s">
        <v>34</v>
      </c>
      <c r="E46" s="23" t="s">
        <v>45</v>
      </c>
      <c r="F46" s="23" t="s">
        <v>60</v>
      </c>
      <c r="G46" s="23" t="s">
        <v>37</v>
      </c>
      <c r="H46" s="24">
        <v>46527</v>
      </c>
      <c r="I46" s="23"/>
      <c r="J46" s="24">
        <f t="shared" si="1"/>
        <v>46527</v>
      </c>
    </row>
    <row r="47" spans="1:12" ht="26.4">
      <c r="A47" s="63" t="s">
        <v>123</v>
      </c>
      <c r="B47" s="22" t="s">
        <v>32</v>
      </c>
      <c r="C47" s="22" t="s">
        <v>33</v>
      </c>
      <c r="D47" s="23" t="s">
        <v>34</v>
      </c>
      <c r="E47" s="23" t="s">
        <v>45</v>
      </c>
      <c r="F47" s="23" t="s">
        <v>117</v>
      </c>
      <c r="G47" s="23" t="s">
        <v>37</v>
      </c>
      <c r="H47" s="24">
        <v>93600</v>
      </c>
      <c r="I47" s="23"/>
      <c r="J47" s="24">
        <f t="shared" si="1"/>
        <v>93600</v>
      </c>
    </row>
    <row r="48" spans="1:12">
      <c r="A48" s="27" t="s">
        <v>61</v>
      </c>
      <c r="B48" s="22" t="s">
        <v>32</v>
      </c>
      <c r="C48" s="22" t="s">
        <v>33</v>
      </c>
      <c r="D48" s="23" t="s">
        <v>34</v>
      </c>
      <c r="E48" s="23" t="s">
        <v>45</v>
      </c>
      <c r="F48" s="23" t="s">
        <v>62</v>
      </c>
      <c r="G48" s="23" t="s">
        <v>37</v>
      </c>
      <c r="H48" s="24">
        <v>46520</v>
      </c>
      <c r="I48" s="23"/>
      <c r="J48" s="24">
        <f t="shared" si="1"/>
        <v>46520</v>
      </c>
    </row>
    <row r="49" spans="1:10" ht="26.4">
      <c r="A49" s="21" t="s">
        <v>63</v>
      </c>
      <c r="B49" s="22" t="s">
        <v>32</v>
      </c>
      <c r="C49" s="22" t="s">
        <v>33</v>
      </c>
      <c r="D49" s="23" t="s">
        <v>34</v>
      </c>
      <c r="E49" s="23" t="s">
        <v>45</v>
      </c>
      <c r="F49" s="23" t="s">
        <v>64</v>
      </c>
      <c r="G49" s="23" t="s">
        <v>37</v>
      </c>
      <c r="H49" s="24">
        <v>80000</v>
      </c>
      <c r="I49" s="23"/>
      <c r="J49" s="24">
        <f t="shared" si="1"/>
        <v>80000</v>
      </c>
    </row>
    <row r="50" spans="1:10">
      <c r="A50" s="64" t="s">
        <v>113</v>
      </c>
      <c r="B50" s="22" t="s">
        <v>32</v>
      </c>
      <c r="C50" s="22" t="s">
        <v>33</v>
      </c>
      <c r="D50" s="23" t="s">
        <v>34</v>
      </c>
      <c r="E50" s="23" t="s">
        <v>45</v>
      </c>
      <c r="F50" s="23" t="s">
        <v>112</v>
      </c>
      <c r="G50" s="23" t="s">
        <v>37</v>
      </c>
      <c r="H50" s="24">
        <v>10000</v>
      </c>
      <c r="I50" s="23"/>
      <c r="J50" s="24">
        <f t="shared" si="1"/>
        <v>10000</v>
      </c>
    </row>
    <row r="51" spans="1:10">
      <c r="A51" s="22" t="s">
        <v>65</v>
      </c>
      <c r="B51" s="22" t="s">
        <v>32</v>
      </c>
      <c r="C51" s="22" t="s">
        <v>33</v>
      </c>
      <c r="D51" s="23" t="s">
        <v>34</v>
      </c>
      <c r="E51" s="23" t="s">
        <v>45</v>
      </c>
      <c r="F51" s="23" t="s">
        <v>66</v>
      </c>
      <c r="G51" s="23" t="s">
        <v>37</v>
      </c>
      <c r="H51" s="24">
        <v>197171.24</v>
      </c>
      <c r="I51" s="23"/>
      <c r="J51" s="24">
        <f t="shared" si="1"/>
        <v>197171.24</v>
      </c>
    </row>
    <row r="52" spans="1:10">
      <c r="A52" s="27" t="s">
        <v>67</v>
      </c>
      <c r="B52" s="22" t="s">
        <v>32</v>
      </c>
      <c r="C52" s="22" t="s">
        <v>33</v>
      </c>
      <c r="D52" s="23" t="s">
        <v>34</v>
      </c>
      <c r="E52" s="23" t="s">
        <v>45</v>
      </c>
      <c r="F52" s="23" t="s">
        <v>68</v>
      </c>
      <c r="G52" s="23" t="s">
        <v>37</v>
      </c>
      <c r="H52" s="24">
        <v>10000</v>
      </c>
      <c r="I52" s="23"/>
      <c r="J52" s="24">
        <f t="shared" si="1"/>
        <v>10000</v>
      </c>
    </row>
    <row r="53" spans="1:10">
      <c r="A53" s="57" t="s">
        <v>67</v>
      </c>
      <c r="B53" s="22" t="s">
        <v>32</v>
      </c>
      <c r="C53" s="22" t="s">
        <v>33</v>
      </c>
      <c r="D53" s="23" t="s">
        <v>34</v>
      </c>
      <c r="E53" s="23" t="s">
        <v>45</v>
      </c>
      <c r="F53" s="23" t="s">
        <v>118</v>
      </c>
      <c r="G53" s="23" t="s">
        <v>37</v>
      </c>
      <c r="H53" s="24">
        <v>10000</v>
      </c>
      <c r="I53" s="23"/>
      <c r="J53" s="24">
        <f t="shared" si="1"/>
        <v>10000</v>
      </c>
    </row>
    <row r="54" spans="1:10">
      <c r="A54" s="27" t="s">
        <v>69</v>
      </c>
      <c r="B54" s="22" t="s">
        <v>32</v>
      </c>
      <c r="C54" s="22" t="s">
        <v>33</v>
      </c>
      <c r="D54" s="23" t="s">
        <v>34</v>
      </c>
      <c r="E54" s="23" t="s">
        <v>45</v>
      </c>
      <c r="F54" s="23" t="s">
        <v>70</v>
      </c>
      <c r="G54" s="23" t="s">
        <v>37</v>
      </c>
      <c r="H54" s="24">
        <v>80000</v>
      </c>
      <c r="I54" s="23"/>
      <c r="J54" s="24">
        <f t="shared" si="1"/>
        <v>80000</v>
      </c>
    </row>
    <row r="55" spans="1:10">
      <c r="A55" s="28" t="s">
        <v>71</v>
      </c>
      <c r="B55" s="28" t="s">
        <v>32</v>
      </c>
      <c r="C55" s="28" t="s">
        <v>33</v>
      </c>
      <c r="D55" s="29" t="s">
        <v>34</v>
      </c>
      <c r="E55" s="29" t="s">
        <v>72</v>
      </c>
      <c r="F55" s="29" t="s">
        <v>73</v>
      </c>
      <c r="G55" s="29" t="s">
        <v>37</v>
      </c>
      <c r="H55" s="30">
        <v>6044</v>
      </c>
      <c r="I55" s="29"/>
      <c r="J55" s="24">
        <f t="shared" si="1"/>
        <v>6044</v>
      </c>
    </row>
    <row r="56" spans="1:10">
      <c r="A56" s="28" t="s">
        <v>74</v>
      </c>
      <c r="B56" s="28" t="s">
        <v>32</v>
      </c>
      <c r="C56" s="28" t="s">
        <v>33</v>
      </c>
      <c r="D56" s="29" t="s">
        <v>34</v>
      </c>
      <c r="E56" s="29" t="s">
        <v>72</v>
      </c>
      <c r="F56" s="29" t="s">
        <v>75</v>
      </c>
      <c r="G56" s="29" t="s">
        <v>37</v>
      </c>
      <c r="H56" s="30">
        <v>14179</v>
      </c>
      <c r="I56" s="29"/>
      <c r="J56" s="24">
        <f t="shared" si="1"/>
        <v>14179</v>
      </c>
    </row>
    <row r="57" spans="1:10">
      <c r="A57" s="28" t="s">
        <v>142</v>
      </c>
      <c r="B57" s="28" t="s">
        <v>32</v>
      </c>
      <c r="C57" s="28" t="s">
        <v>33</v>
      </c>
      <c r="D57" s="29" t="s">
        <v>34</v>
      </c>
      <c r="E57" s="29" t="s">
        <v>141</v>
      </c>
      <c r="F57" s="29" t="s">
        <v>140</v>
      </c>
      <c r="G57" s="29" t="s">
        <v>37</v>
      </c>
      <c r="H57" s="30">
        <v>10000</v>
      </c>
      <c r="I57" s="24"/>
      <c r="J57" s="24">
        <f t="shared" si="1"/>
        <v>10000</v>
      </c>
    </row>
    <row r="58" spans="1:10">
      <c r="A58" s="119" t="s">
        <v>76</v>
      </c>
      <c r="B58" s="119"/>
      <c r="C58" s="119"/>
      <c r="D58" s="119"/>
      <c r="E58" s="119"/>
      <c r="F58" s="119"/>
      <c r="G58" s="119"/>
      <c r="H58" s="84">
        <f>SUM(H30:H57)</f>
        <v>3326919.3900000006</v>
      </c>
      <c r="I58" s="84">
        <f>SUM(I30:I57)</f>
        <v>0</v>
      </c>
      <c r="J58" s="84">
        <f>SUM(J30:J57)</f>
        <v>3326919.3900000006</v>
      </c>
    </row>
    <row r="59" spans="1:10">
      <c r="A59" s="120" t="s">
        <v>77</v>
      </c>
      <c r="B59" s="121"/>
      <c r="C59" s="121"/>
      <c r="D59" s="121"/>
      <c r="E59" s="121"/>
      <c r="F59" s="121"/>
      <c r="G59" s="121"/>
      <c r="H59" s="121"/>
      <c r="I59" s="121"/>
      <c r="J59" s="121"/>
    </row>
    <row r="60" spans="1:10">
      <c r="A60" s="22" t="s">
        <v>65</v>
      </c>
      <c r="B60" s="22" t="s">
        <v>32</v>
      </c>
      <c r="C60" s="22" t="s">
        <v>33</v>
      </c>
      <c r="D60" s="23" t="s">
        <v>34</v>
      </c>
      <c r="E60" s="23" t="s">
        <v>45</v>
      </c>
      <c r="F60" s="23" t="s">
        <v>66</v>
      </c>
      <c r="G60" s="23" t="s">
        <v>78</v>
      </c>
      <c r="H60" s="24">
        <v>990000</v>
      </c>
      <c r="I60" s="23"/>
      <c r="J60" s="24">
        <f t="shared" ref="J60:J61" si="2">H60+I60</f>
        <v>990000</v>
      </c>
    </row>
    <row r="61" spans="1:10">
      <c r="A61" s="27" t="s">
        <v>69</v>
      </c>
      <c r="B61" s="22" t="s">
        <v>32</v>
      </c>
      <c r="C61" s="22" t="s">
        <v>33</v>
      </c>
      <c r="D61" s="23" t="s">
        <v>34</v>
      </c>
      <c r="E61" s="23" t="s">
        <v>45</v>
      </c>
      <c r="F61" s="23" t="s">
        <v>70</v>
      </c>
      <c r="G61" s="23" t="s">
        <v>78</v>
      </c>
      <c r="H61" s="24">
        <v>110000</v>
      </c>
      <c r="I61" s="23"/>
      <c r="J61" s="24">
        <f t="shared" si="2"/>
        <v>110000</v>
      </c>
    </row>
    <row r="62" spans="1:10">
      <c r="A62" s="119" t="s">
        <v>79</v>
      </c>
      <c r="B62" s="119"/>
      <c r="C62" s="119"/>
      <c r="D62" s="119"/>
      <c r="E62" s="119"/>
      <c r="F62" s="119"/>
      <c r="G62" s="119"/>
      <c r="H62" s="84">
        <f>SUM(H60:H61)</f>
        <v>1100000</v>
      </c>
      <c r="I62" s="84">
        <f t="shared" ref="I62:J62" si="3">SUM(I60:I61)</f>
        <v>0</v>
      </c>
      <c r="J62" s="84">
        <f t="shared" si="3"/>
        <v>1100000</v>
      </c>
    </row>
    <row r="63" spans="1:10">
      <c r="A63" s="122" t="s">
        <v>80</v>
      </c>
      <c r="B63" s="122"/>
      <c r="C63" s="122"/>
      <c r="D63" s="122"/>
      <c r="E63" s="122"/>
      <c r="F63" s="122"/>
      <c r="G63" s="122"/>
      <c r="H63" s="122"/>
      <c r="I63" s="122"/>
      <c r="J63" s="122"/>
    </row>
    <row r="64" spans="1:10">
      <c r="A64" s="21" t="s">
        <v>81</v>
      </c>
      <c r="B64" s="21" t="s">
        <v>32</v>
      </c>
      <c r="C64" s="21" t="s">
        <v>33</v>
      </c>
      <c r="D64" s="33" t="s">
        <v>82</v>
      </c>
      <c r="E64" s="33" t="s">
        <v>35</v>
      </c>
      <c r="F64" s="33" t="s">
        <v>36</v>
      </c>
      <c r="G64" s="33" t="s">
        <v>83</v>
      </c>
      <c r="H64" s="34">
        <v>7215856.5800000001</v>
      </c>
      <c r="I64" s="24"/>
      <c r="J64" s="24">
        <f t="shared" ref="J64:J72" si="4">H64+I64</f>
        <v>7215856.5800000001</v>
      </c>
    </row>
    <row r="65" spans="1:10">
      <c r="A65" s="21"/>
      <c r="B65" s="21" t="s">
        <v>32</v>
      </c>
      <c r="C65" s="21" t="s">
        <v>33</v>
      </c>
      <c r="D65" s="33" t="s">
        <v>82</v>
      </c>
      <c r="E65" s="33" t="s">
        <v>39</v>
      </c>
      <c r="F65" s="33" t="s">
        <v>151</v>
      </c>
      <c r="G65" s="33" t="s">
        <v>83</v>
      </c>
      <c r="H65" s="34">
        <v>690</v>
      </c>
      <c r="I65" s="24"/>
      <c r="J65" s="24">
        <f t="shared" si="4"/>
        <v>690</v>
      </c>
    </row>
    <row r="66" spans="1:10">
      <c r="A66" s="21" t="s">
        <v>41</v>
      </c>
      <c r="B66" s="21" t="s">
        <v>32</v>
      </c>
      <c r="C66" s="21" t="s">
        <v>33</v>
      </c>
      <c r="D66" s="33" t="s">
        <v>82</v>
      </c>
      <c r="E66" s="33" t="s">
        <v>42</v>
      </c>
      <c r="F66" s="33" t="s">
        <v>43</v>
      </c>
      <c r="G66" s="33" t="s">
        <v>83</v>
      </c>
      <c r="H66" s="34">
        <v>2187558.69</v>
      </c>
      <c r="I66" s="24"/>
      <c r="J66" s="24">
        <f t="shared" si="4"/>
        <v>2187558.69</v>
      </c>
    </row>
    <row r="67" spans="1:10" ht="26.4">
      <c r="A67" s="21" t="s">
        <v>31</v>
      </c>
      <c r="B67" s="21" t="s">
        <v>32</v>
      </c>
      <c r="C67" s="21" t="s">
        <v>33</v>
      </c>
      <c r="D67" s="33" t="s">
        <v>82</v>
      </c>
      <c r="E67" s="33" t="s">
        <v>35</v>
      </c>
      <c r="F67" s="33" t="s">
        <v>36</v>
      </c>
      <c r="G67" s="33" t="s">
        <v>83</v>
      </c>
      <c r="H67" s="34">
        <v>30000</v>
      </c>
      <c r="I67" s="24"/>
      <c r="J67" s="24">
        <f t="shared" si="4"/>
        <v>30000</v>
      </c>
    </row>
    <row r="68" spans="1:10">
      <c r="A68" s="35" t="s">
        <v>85</v>
      </c>
      <c r="B68" s="35" t="s">
        <v>32</v>
      </c>
      <c r="C68" s="35" t="s">
        <v>33</v>
      </c>
      <c r="D68" s="36" t="s">
        <v>82</v>
      </c>
      <c r="E68" s="36" t="s">
        <v>45</v>
      </c>
      <c r="F68" s="36" t="s">
        <v>86</v>
      </c>
      <c r="G68" s="36" t="s">
        <v>83</v>
      </c>
      <c r="H68" s="37">
        <v>30000</v>
      </c>
      <c r="I68" s="24"/>
      <c r="J68" s="24">
        <f t="shared" si="4"/>
        <v>30000</v>
      </c>
    </row>
    <row r="69" spans="1:10">
      <c r="A69" s="27" t="s">
        <v>61</v>
      </c>
      <c r="B69" s="35" t="s">
        <v>32</v>
      </c>
      <c r="C69" s="35" t="s">
        <v>33</v>
      </c>
      <c r="D69" s="36" t="s">
        <v>82</v>
      </c>
      <c r="E69" s="36" t="s">
        <v>45</v>
      </c>
      <c r="F69" s="36" t="s">
        <v>62</v>
      </c>
      <c r="G69" s="36" t="s">
        <v>83</v>
      </c>
      <c r="H69" s="37">
        <v>39208</v>
      </c>
      <c r="I69" s="24"/>
      <c r="J69" s="24">
        <f t="shared" si="4"/>
        <v>39208</v>
      </c>
    </row>
    <row r="70" spans="1:10" ht="26.4">
      <c r="A70" s="21" t="s">
        <v>63</v>
      </c>
      <c r="B70" s="21" t="s">
        <v>32</v>
      </c>
      <c r="C70" s="21" t="s">
        <v>33</v>
      </c>
      <c r="D70" s="33" t="s">
        <v>82</v>
      </c>
      <c r="E70" s="33" t="s">
        <v>45</v>
      </c>
      <c r="F70" s="33" t="s">
        <v>64</v>
      </c>
      <c r="G70" s="33" t="s">
        <v>83</v>
      </c>
      <c r="H70" s="34">
        <v>400000</v>
      </c>
      <c r="I70" s="24">
        <v>-400000</v>
      </c>
      <c r="J70" s="24">
        <f t="shared" si="4"/>
        <v>0</v>
      </c>
    </row>
    <row r="71" spans="1:10">
      <c r="A71" s="56" t="s">
        <v>113</v>
      </c>
      <c r="B71" s="21" t="s">
        <v>32</v>
      </c>
      <c r="C71" s="21" t="s">
        <v>33</v>
      </c>
      <c r="D71" s="33" t="s">
        <v>82</v>
      </c>
      <c r="E71" s="33" t="s">
        <v>45</v>
      </c>
      <c r="F71" s="33" t="s">
        <v>112</v>
      </c>
      <c r="G71" s="33" t="s">
        <v>83</v>
      </c>
      <c r="H71" s="34">
        <v>60792</v>
      </c>
      <c r="I71" s="24">
        <v>-60792</v>
      </c>
      <c r="J71" s="24">
        <f t="shared" si="4"/>
        <v>0</v>
      </c>
    </row>
    <row r="72" spans="1:10">
      <c r="A72" s="57" t="s">
        <v>69</v>
      </c>
      <c r="B72" s="21" t="s">
        <v>32</v>
      </c>
      <c r="C72" s="21" t="s">
        <v>33</v>
      </c>
      <c r="D72" s="33" t="s">
        <v>82</v>
      </c>
      <c r="E72" s="33" t="s">
        <v>45</v>
      </c>
      <c r="F72" s="33" t="s">
        <v>70</v>
      </c>
      <c r="G72" s="33" t="s">
        <v>83</v>
      </c>
      <c r="H72" s="34">
        <v>170423.1</v>
      </c>
      <c r="I72" s="24">
        <v>-170423.1</v>
      </c>
      <c r="J72" s="24">
        <f t="shared" si="4"/>
        <v>0</v>
      </c>
    </row>
    <row r="73" spans="1:10" ht="13.8">
      <c r="A73" s="123" t="s">
        <v>87</v>
      </c>
      <c r="B73" s="123"/>
      <c r="C73" s="123"/>
      <c r="D73" s="123"/>
      <c r="E73" s="123"/>
      <c r="F73" s="123"/>
      <c r="G73" s="124"/>
      <c r="H73" s="38">
        <f t="shared" ref="H73" si="5">SUM(H64:H72)</f>
        <v>10134528.369999999</v>
      </c>
      <c r="I73" s="38">
        <f>SUM(I64:I72)</f>
        <v>-631215.1</v>
      </c>
      <c r="J73" s="38">
        <f>SUM(J64:J72)</f>
        <v>9503313.2699999996</v>
      </c>
    </row>
    <row r="74" spans="1:10">
      <c r="A74" s="125" t="s">
        <v>88</v>
      </c>
      <c r="B74" s="125"/>
      <c r="C74" s="125"/>
      <c r="D74" s="125"/>
      <c r="E74" s="125"/>
      <c r="F74" s="125"/>
      <c r="G74" s="125"/>
      <c r="H74" s="125"/>
      <c r="I74" s="125"/>
      <c r="J74" s="125"/>
    </row>
    <row r="75" spans="1:10">
      <c r="A75" s="39" t="s">
        <v>89</v>
      </c>
      <c r="B75" s="39" t="s">
        <v>90</v>
      </c>
      <c r="C75" s="39" t="s">
        <v>91</v>
      </c>
      <c r="D75" s="40" t="s">
        <v>92</v>
      </c>
      <c r="E75" s="40" t="s">
        <v>93</v>
      </c>
      <c r="F75" s="40" t="s">
        <v>94</v>
      </c>
      <c r="G75" s="40" t="s">
        <v>95</v>
      </c>
      <c r="H75" s="41">
        <v>500000</v>
      </c>
      <c r="I75" s="40"/>
      <c r="J75" s="24">
        <f t="shared" ref="J75" si="6">H75+I75</f>
        <v>500000</v>
      </c>
    </row>
    <row r="76" spans="1:10">
      <c r="A76" s="126" t="s">
        <v>96</v>
      </c>
      <c r="B76" s="126"/>
      <c r="C76" s="126"/>
      <c r="D76" s="126"/>
      <c r="E76" s="126"/>
      <c r="F76" s="126"/>
      <c r="G76" s="126"/>
      <c r="H76" s="85">
        <f>SUM(H75)</f>
        <v>500000</v>
      </c>
      <c r="I76" s="85">
        <f t="shared" ref="I76:J76" si="7">SUM(I75)</f>
        <v>0</v>
      </c>
      <c r="J76" s="85">
        <f t="shared" si="7"/>
        <v>500000</v>
      </c>
    </row>
    <row r="77" spans="1:10">
      <c r="A77" s="122" t="s">
        <v>97</v>
      </c>
      <c r="B77" s="122"/>
      <c r="C77" s="122"/>
      <c r="D77" s="122"/>
      <c r="E77" s="122"/>
      <c r="F77" s="122"/>
      <c r="G77" s="122"/>
      <c r="H77" s="122"/>
      <c r="I77" s="122"/>
      <c r="J77" s="122"/>
    </row>
    <row r="78" spans="1:10">
      <c r="A78" s="27" t="s">
        <v>98</v>
      </c>
      <c r="B78" s="27" t="s">
        <v>32</v>
      </c>
      <c r="C78" s="27" t="s">
        <v>33</v>
      </c>
      <c r="D78" s="43" t="s">
        <v>99</v>
      </c>
      <c r="E78" s="43" t="s">
        <v>39</v>
      </c>
      <c r="F78" s="43" t="s">
        <v>100</v>
      </c>
      <c r="G78" s="43" t="s">
        <v>101</v>
      </c>
      <c r="H78" s="44">
        <v>0</v>
      </c>
      <c r="I78" s="43"/>
      <c r="J78" s="24">
        <f t="shared" ref="J78" si="8">H78+I78</f>
        <v>0</v>
      </c>
    </row>
    <row r="79" spans="1:10">
      <c r="A79" s="123" t="s">
        <v>102</v>
      </c>
      <c r="B79" s="123"/>
      <c r="C79" s="123"/>
      <c r="D79" s="123"/>
      <c r="E79" s="123"/>
      <c r="F79" s="123"/>
      <c r="G79" s="123"/>
      <c r="H79" s="38">
        <f>SUM(H78)</f>
        <v>0</v>
      </c>
      <c r="I79" s="38">
        <f t="shared" ref="I79:J79" si="9">SUM(I78)</f>
        <v>0</v>
      </c>
      <c r="J79" s="38">
        <f t="shared" si="9"/>
        <v>0</v>
      </c>
    </row>
    <row r="80" spans="1:10" ht="13.2" customHeight="1">
      <c r="A80" s="114" t="s">
        <v>119</v>
      </c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60" t="s">
        <v>69</v>
      </c>
      <c r="B81" s="27" t="s">
        <v>32</v>
      </c>
      <c r="C81" s="22" t="s">
        <v>33</v>
      </c>
      <c r="D81" s="60">
        <v>220242100</v>
      </c>
      <c r="E81" s="60">
        <v>244</v>
      </c>
      <c r="F81" s="60">
        <v>24210</v>
      </c>
      <c r="G81" s="60">
        <v>346000</v>
      </c>
      <c r="H81" s="61">
        <v>87472</v>
      </c>
      <c r="I81" s="60"/>
      <c r="J81" s="24">
        <f t="shared" ref="J81" si="10">H81+I81</f>
        <v>87472</v>
      </c>
    </row>
    <row r="82" spans="1:10">
      <c r="A82" s="62" t="s">
        <v>120</v>
      </c>
      <c r="B82" s="109"/>
      <c r="C82" s="109"/>
      <c r="D82" s="109"/>
      <c r="E82" s="109"/>
      <c r="F82" s="109"/>
      <c r="G82" s="109"/>
      <c r="H82" s="38">
        <f t="shared" ref="H82:I82" si="11">SUM(H81)</f>
        <v>87472</v>
      </c>
      <c r="I82" s="38">
        <f t="shared" si="11"/>
        <v>0</v>
      </c>
      <c r="J82" s="38">
        <f>SUM(J81)</f>
        <v>87472</v>
      </c>
    </row>
    <row r="83" spans="1:10">
      <c r="A83" s="111" t="s">
        <v>103</v>
      </c>
      <c r="B83" s="111"/>
      <c r="C83" s="111"/>
      <c r="D83" s="111"/>
      <c r="E83" s="111"/>
      <c r="F83" s="111"/>
      <c r="G83" s="111"/>
      <c r="H83" s="45">
        <f>H82+H79+H76+H73+H62+H58</f>
        <v>15148919.76</v>
      </c>
      <c r="I83" s="45">
        <f>I82+I79+I76+I73+I62+I58</f>
        <v>-631215.1</v>
      </c>
      <c r="J83" s="45">
        <f>J82+J79+J76+J73+J62+J58</f>
        <v>14517704.66</v>
      </c>
    </row>
    <row r="84" spans="1:10">
      <c r="A84" s="46"/>
      <c r="B84" s="46"/>
      <c r="C84" s="46"/>
      <c r="D84" s="3"/>
      <c r="E84" s="3"/>
      <c r="G84" s="2"/>
      <c r="H84" s="2"/>
      <c r="I84" s="2"/>
      <c r="J84" s="18"/>
    </row>
    <row r="85" spans="1:10">
      <c r="A85" s="46"/>
      <c r="B85" s="46"/>
      <c r="C85" s="46"/>
      <c r="D85" s="3"/>
      <c r="E85" s="3"/>
      <c r="G85" s="2"/>
      <c r="H85" s="2"/>
      <c r="I85" s="2"/>
      <c r="J85" s="18"/>
    </row>
    <row r="86" spans="1:10">
      <c r="A86" s="46"/>
      <c r="B86" s="46"/>
      <c r="C86" s="46"/>
      <c r="D86" s="3"/>
      <c r="E86" s="3"/>
      <c r="G86" s="2"/>
      <c r="H86" s="2"/>
      <c r="I86" s="2"/>
      <c r="J86" s="2"/>
    </row>
    <row r="87" spans="1:10" ht="14.4">
      <c r="A87" s="47" t="s">
        <v>104</v>
      </c>
      <c r="B87" s="9"/>
      <c r="C87" s="48"/>
      <c r="D87" s="48"/>
      <c r="E87" s="48"/>
      <c r="F87" s="112" t="s">
        <v>105</v>
      </c>
      <c r="G87" s="112"/>
      <c r="H87" s="110"/>
      <c r="I87" s="110"/>
      <c r="J87" s="110"/>
    </row>
    <row r="88" spans="1:10">
      <c r="A88" s="49"/>
      <c r="B88" s="9"/>
      <c r="C88" s="50" t="s">
        <v>106</v>
      </c>
      <c r="D88" s="50"/>
      <c r="E88" s="50"/>
      <c r="F88" s="50" t="s">
        <v>6</v>
      </c>
      <c r="G88" s="50"/>
      <c r="H88" s="9"/>
      <c r="I88" s="9"/>
      <c r="J88" s="9"/>
    </row>
    <row r="89" spans="1:10">
      <c r="A89" s="47" t="s">
        <v>107</v>
      </c>
      <c r="B89" s="51"/>
      <c r="C89" s="47"/>
      <c r="D89" s="47"/>
      <c r="E89" s="52"/>
      <c r="F89" s="112" t="s">
        <v>108</v>
      </c>
      <c r="G89" s="112"/>
      <c r="H89" s="110"/>
      <c r="I89" s="110"/>
      <c r="J89" s="110"/>
    </row>
    <row r="90" spans="1:10">
      <c r="A90" s="49"/>
      <c r="B90" s="9"/>
      <c r="C90" s="50" t="s">
        <v>106</v>
      </c>
      <c r="D90" s="50"/>
      <c r="E90" s="50"/>
      <c r="F90" s="50" t="s">
        <v>6</v>
      </c>
      <c r="G90" s="50"/>
      <c r="H90" s="9"/>
      <c r="I90" s="9"/>
      <c r="J90" s="9"/>
    </row>
    <row r="92" spans="1:10">
      <c r="A92" s="47" t="s">
        <v>109</v>
      </c>
      <c r="B92" s="51"/>
      <c r="C92" s="47"/>
      <c r="D92" s="47"/>
      <c r="E92" s="52"/>
      <c r="F92" s="112" t="s">
        <v>124</v>
      </c>
      <c r="G92" s="112"/>
      <c r="H92" s="110"/>
      <c r="I92" s="110"/>
      <c r="J92" s="110"/>
    </row>
    <row r="93" spans="1:10">
      <c r="A93" s="53"/>
      <c r="B93" s="9"/>
      <c r="C93" s="50" t="s">
        <v>106</v>
      </c>
      <c r="D93" s="50"/>
      <c r="E93" s="50"/>
      <c r="F93" s="50" t="s">
        <v>6</v>
      </c>
      <c r="G93" s="50"/>
      <c r="H93" s="9"/>
      <c r="I93" s="9"/>
      <c r="J93" s="9"/>
    </row>
    <row r="94" spans="1:10">
      <c r="A94" s="51" t="str">
        <f>E16</f>
        <v>14 февраля  2022 г.</v>
      </c>
      <c r="B94" s="51"/>
      <c r="C94" s="51"/>
      <c r="D94" s="51"/>
      <c r="E94" s="9"/>
      <c r="F94" s="113"/>
      <c r="G94" s="113"/>
      <c r="H94" s="110"/>
      <c r="I94" s="110"/>
      <c r="J94" s="9"/>
    </row>
    <row r="95" spans="1:10">
      <c r="A95" s="55"/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51"/>
      <c r="B96" s="110"/>
      <c r="C96" s="110"/>
      <c r="D96" s="110"/>
      <c r="E96" s="110"/>
      <c r="F96" s="110"/>
      <c r="G96" s="110"/>
      <c r="H96" s="110"/>
      <c r="I96" s="110"/>
      <c r="J96" s="110"/>
    </row>
  </sheetData>
  <mergeCells count="30">
    <mergeCell ref="A80:J80"/>
    <mergeCell ref="A83:G83"/>
    <mergeCell ref="F87:G87"/>
    <mergeCell ref="F89:G89"/>
    <mergeCell ref="F92:G92"/>
    <mergeCell ref="F94:G94"/>
    <mergeCell ref="A63:J63"/>
    <mergeCell ref="A73:G73"/>
    <mergeCell ref="A74:J74"/>
    <mergeCell ref="A76:G76"/>
    <mergeCell ref="A77:J77"/>
    <mergeCell ref="A79:G79"/>
    <mergeCell ref="G26:G27"/>
    <mergeCell ref="H26:J26"/>
    <mergeCell ref="A29:J29"/>
    <mergeCell ref="A58:G58"/>
    <mergeCell ref="A59:J59"/>
    <mergeCell ref="A62:G62"/>
    <mergeCell ref="A26:A27"/>
    <mergeCell ref="B26:B27"/>
    <mergeCell ref="C26:C27"/>
    <mergeCell ref="D26:D27"/>
    <mergeCell ref="E26:E27"/>
    <mergeCell ref="F26:F27"/>
    <mergeCell ref="F3:G3"/>
    <mergeCell ref="F4:G4"/>
    <mergeCell ref="B15:G15"/>
    <mergeCell ref="B19:G20"/>
    <mergeCell ref="B22:G22"/>
    <mergeCell ref="B23:G23"/>
  </mergeCells>
  <pageMargins left="0.31" right="0.23622047244094491" top="0.25" bottom="0.23622047244094491" header="0.23622047244094491" footer="0.15748031496062992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2022</vt:lpstr>
      <vt:lpstr>14.01</vt:lpstr>
      <vt:lpstr>17.01</vt:lpstr>
      <vt:lpstr>20.01</vt:lpstr>
      <vt:lpstr>03.02</vt:lpstr>
      <vt:lpstr>07.02</vt:lpstr>
      <vt:lpstr>14.02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2022-02-16T11:51:54Z</cp:lastPrinted>
  <dcterms:created xsi:type="dcterms:W3CDTF">2021-12-24T13:23:04Z</dcterms:created>
  <dcterms:modified xsi:type="dcterms:W3CDTF">2022-02-16T11:52:07Z</dcterms:modified>
</cp:coreProperties>
</file>