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40" windowWidth="15315" windowHeight="7845" tabRatio="621" firstSheet="1" activeTab="1"/>
  </bookViews>
  <sheets>
    <sheet name="кол-во набранных очков" sheetId="4" r:id="rId1"/>
    <sheet name="13-14" sheetId="23" r:id="rId2"/>
    <sheet name="15-16" sheetId="22" r:id="rId3"/>
    <sheet name="17-18" sheetId="21" r:id="rId4"/>
    <sheet name="19-20" sheetId="24" r:id="rId5"/>
  </sheets>
  <definedNames>
    <definedName name="_xlnm.Print_Titles" localSheetId="4">'19-20'!$A:$A</definedName>
  </definedNames>
  <calcPr calcId="124519" refMode="R1C1"/>
</workbook>
</file>

<file path=xl/calcChain.xml><?xml version="1.0" encoding="utf-8"?>
<calcChain xmlns="http://schemas.openxmlformats.org/spreadsheetml/2006/main">
  <c r="AQ20" i="21"/>
  <c r="AQ21"/>
  <c r="V17" i="22"/>
  <c r="V16"/>
  <c r="V15"/>
  <c r="V14"/>
  <c r="V13"/>
  <c r="V10"/>
  <c r="V6"/>
  <c r="V9"/>
  <c r="V8"/>
  <c r="V7"/>
  <c r="AQ19" i="21"/>
  <c r="AQ17"/>
  <c r="AQ18"/>
  <c r="AQ15"/>
  <c r="AQ12"/>
  <c r="AQ11"/>
  <c r="AQ13"/>
  <c r="AQ10"/>
  <c r="AQ16"/>
  <c r="L12" i="23"/>
  <c r="L14"/>
  <c r="L18"/>
  <c r="V12" i="22"/>
  <c r="V11"/>
  <c r="L11" i="23"/>
  <c r="L21"/>
  <c r="L13"/>
  <c r="L15"/>
  <c r="L17"/>
  <c r="L20"/>
  <c r="L19"/>
  <c r="L16"/>
</calcChain>
</file>

<file path=xl/sharedStrings.xml><?xml version="1.0" encoding="utf-8"?>
<sst xmlns="http://schemas.openxmlformats.org/spreadsheetml/2006/main" count="327" uniqueCount="209">
  <si>
    <t>Ануфриев А.А.</t>
  </si>
  <si>
    <t>Филиппов Н.И.</t>
  </si>
  <si>
    <t>Ануфриев Н.С.</t>
  </si>
  <si>
    <t>Коровин Н.А.</t>
  </si>
  <si>
    <t>Канев И.А.</t>
  </si>
  <si>
    <t>Терентьев Л.А.</t>
  </si>
  <si>
    <t>Филиппов И.И.</t>
  </si>
  <si>
    <t>Ковальчук Л.А.</t>
  </si>
  <si>
    <t>Артеев А.И.</t>
  </si>
  <si>
    <t>Диюр</t>
  </si>
  <si>
    <t>Мохча</t>
  </si>
  <si>
    <t>Ижма</t>
  </si>
  <si>
    <t>Вертеп</t>
  </si>
  <si>
    <t>Бакур</t>
  </si>
  <si>
    <t>Кельчиюр</t>
  </si>
  <si>
    <t>Щельяюр</t>
  </si>
  <si>
    <t>Кипиево</t>
  </si>
  <si>
    <t>Мошьюга</t>
  </si>
  <si>
    <t>Няшабож</t>
  </si>
  <si>
    <t>Канев И.Н</t>
  </si>
  <si>
    <t>Терентьева Т.Н.</t>
  </si>
  <si>
    <t>Терентьев И.Н.</t>
  </si>
  <si>
    <t>Том</t>
  </si>
  <si>
    <t>Брыкаланск</t>
  </si>
  <si>
    <t>Место</t>
  </si>
  <si>
    <t>Год рож</t>
  </si>
  <si>
    <t>Тренер</t>
  </si>
  <si>
    <t>664(5 в)</t>
  </si>
  <si>
    <t>1053 (7 в)</t>
  </si>
  <si>
    <t>1021,5(7в)</t>
  </si>
  <si>
    <t>320,5(3в)</t>
  </si>
  <si>
    <t>0 (1 в)</t>
  </si>
  <si>
    <t>516 (3в)</t>
  </si>
  <si>
    <t>109(2 в)</t>
  </si>
  <si>
    <t>296(2 в)</t>
  </si>
  <si>
    <t>58(1 в)</t>
  </si>
  <si>
    <t>87(1 в)</t>
  </si>
  <si>
    <t>1431(4в)</t>
  </si>
  <si>
    <t>745,5(6в)</t>
  </si>
  <si>
    <t>733,5(4в)</t>
  </si>
  <si>
    <t>639,5(3в)</t>
  </si>
  <si>
    <t>558,5(2в)</t>
  </si>
  <si>
    <t>311(3в)</t>
  </si>
  <si>
    <t>250,5(1в)</t>
  </si>
  <si>
    <t>197(2в)</t>
  </si>
  <si>
    <t>175,5(2в)</t>
  </si>
  <si>
    <t>129(1в)</t>
  </si>
  <si>
    <t>Валейский  К.Н.</t>
  </si>
  <si>
    <t>Батманов И.В.</t>
  </si>
  <si>
    <t>816 (5в)</t>
  </si>
  <si>
    <t>796,5(3в)</t>
  </si>
  <si>
    <t>620,5(5в)</t>
  </si>
  <si>
    <t>612,5(3в)</t>
  </si>
  <si>
    <t>452(5в)</t>
  </si>
  <si>
    <t>433(5в)</t>
  </si>
  <si>
    <t>327,5(4в)</t>
  </si>
  <si>
    <t>191()1в</t>
  </si>
  <si>
    <t>108(2в)</t>
  </si>
  <si>
    <t>46(1в)</t>
  </si>
  <si>
    <t>23(1в)</t>
  </si>
  <si>
    <t>1985,5(4в)</t>
  </si>
  <si>
    <t>1930 (6в)</t>
  </si>
  <si>
    <t>1263,5 (4в)</t>
  </si>
  <si>
    <t>869 (5в)</t>
  </si>
  <si>
    <t>493 (2в)</t>
  </si>
  <si>
    <t>407,5 (4в)</t>
  </si>
  <si>
    <t>252 (2)</t>
  </si>
  <si>
    <t>142 (1)</t>
  </si>
  <si>
    <t>129 (1)</t>
  </si>
  <si>
    <t>101 (1)</t>
  </si>
  <si>
    <t>67 (1)</t>
  </si>
  <si>
    <t>96 (1)</t>
  </si>
  <si>
    <t>Сизябск</t>
  </si>
  <si>
    <t>ФИО</t>
  </si>
  <si>
    <t>Населенный пункт</t>
  </si>
  <si>
    <t>Чупрова И.В.</t>
  </si>
  <si>
    <t>очки</t>
  </si>
  <si>
    <t>Сумма очков</t>
  </si>
  <si>
    <t>Канев Глеб</t>
  </si>
  <si>
    <t>Бабикова Арина</t>
  </si>
  <si>
    <t>Канев Э.А.</t>
  </si>
  <si>
    <t>Терентьева А.П.</t>
  </si>
  <si>
    <t>Краснобор</t>
  </si>
  <si>
    <t>Усть-Ижма</t>
  </si>
  <si>
    <t>Канева М.А.</t>
  </si>
  <si>
    <t>№ п/п</t>
  </si>
  <si>
    <t>Гам</t>
  </si>
  <si>
    <t>Щелкунова Стефания</t>
  </si>
  <si>
    <t>Кожевина Кристина</t>
  </si>
  <si>
    <t>Дроботов Антон</t>
  </si>
  <si>
    <t>Терентьева Елена</t>
  </si>
  <si>
    <t>эстафета</t>
  </si>
  <si>
    <t>Щелкунов В.В.</t>
  </si>
  <si>
    <t>299.5</t>
  </si>
  <si>
    <t xml:space="preserve"> </t>
  </si>
  <si>
    <t>спринт КЛ</t>
  </si>
  <si>
    <t>спринт СВ</t>
  </si>
  <si>
    <t>Валейский К.Н.</t>
  </si>
  <si>
    <t>Рочев А.И.</t>
  </si>
  <si>
    <t>5-10 км СВ</t>
  </si>
  <si>
    <t xml:space="preserve">Валейский К.Н. </t>
  </si>
  <si>
    <t>Криушинская К.В.</t>
  </si>
  <si>
    <t>Терентьев Е.И.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</si>
  <si>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</si>
  <si>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</si>
  <si>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</si>
  <si>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</si>
  <si>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</si>
  <si>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</si>
  <si>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</si>
  <si>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</si>
  <si>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</si>
  <si>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</si>
  <si>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 xml:space="preserve">  2010-2011</t>
  </si>
  <si>
    <t xml:space="preserve">    Сводная  среди тренеров по российским и республиканским  соревнованиям</t>
  </si>
  <si>
    <t>Криушинская  К.В.</t>
  </si>
  <si>
    <t>В результаты туры не входят до сезона 2019-2020</t>
  </si>
  <si>
    <t>4136,5 (6в)</t>
  </si>
  <si>
    <t>89 (2в)</t>
  </si>
  <si>
    <t>549,5 (5в)</t>
  </si>
  <si>
    <t>337,5 (4в)</t>
  </si>
  <si>
    <t>155,5 (3в)</t>
  </si>
  <si>
    <t>4 (1в)</t>
  </si>
  <si>
    <t>27 (1в)</t>
  </si>
  <si>
    <t>65 (2в)</t>
  </si>
  <si>
    <t>224 (5в)</t>
  </si>
  <si>
    <t>148 (3в)</t>
  </si>
  <si>
    <t>42 (1в)</t>
  </si>
  <si>
    <t>123 (1в)</t>
  </si>
  <si>
    <t>Ануфриева Г.В.</t>
  </si>
  <si>
    <t xml:space="preserve">  </t>
  </si>
  <si>
    <t>на соревнованиях республиканского и российского уровней среди юношей и девушек 15-16 лет средняя возрастная группа)</t>
  </si>
  <si>
    <t>на соревнованиях республиканского и российского уровней среди юношей и девушек 13-14 лет (младшая возрастная группа)</t>
  </si>
  <si>
    <t>на соревнованиях республиканского и российского уровней среди юношей и девушек 17-18 лет (старшая возрастная группа)</t>
  </si>
  <si>
    <t>10-5 км КЛ</t>
  </si>
  <si>
    <t>Сметанин Виктор</t>
  </si>
  <si>
    <t>3-5км КЛ</t>
  </si>
  <si>
    <t>Канев Владислав</t>
  </si>
  <si>
    <t>10-15 км КЛ</t>
  </si>
  <si>
    <t>10 км СВ</t>
  </si>
  <si>
    <t>Хозяинов Андрей</t>
  </si>
  <si>
    <t>Тарабукин Станислав</t>
  </si>
  <si>
    <t>Филиппов Матвей</t>
  </si>
  <si>
    <t>Власик Мирослава</t>
  </si>
  <si>
    <t>Терентьева Олеся</t>
  </si>
  <si>
    <t>Канева Анастасия</t>
  </si>
  <si>
    <t>Демидова Лилия</t>
  </si>
  <si>
    <t>Чупров Данил</t>
  </si>
  <si>
    <t>Захаров Максим</t>
  </si>
  <si>
    <t>Крайнова Елизавета</t>
  </si>
  <si>
    <t>Забоева Екатерина</t>
  </si>
  <si>
    <t>15 км КЛ</t>
  </si>
  <si>
    <t>Год рождения</t>
  </si>
  <si>
    <t>3-5 км КЛ</t>
  </si>
  <si>
    <t>1.</t>
  </si>
  <si>
    <t>2.</t>
  </si>
  <si>
    <t>3.</t>
  </si>
  <si>
    <t>4.</t>
  </si>
  <si>
    <t>5.</t>
  </si>
  <si>
    <t>6.</t>
  </si>
  <si>
    <t>7.</t>
  </si>
  <si>
    <t>Первенство Республики Коми по кроссу и лыжероллерам 23-27.08.2023г.</t>
  </si>
  <si>
    <t>Криушинская К.В</t>
  </si>
  <si>
    <t>4-6 км СВ</t>
  </si>
  <si>
    <t>Назаренко Захар</t>
  </si>
  <si>
    <t>6-10 км СВ</t>
  </si>
  <si>
    <t xml:space="preserve">Филиппов Юрий </t>
  </si>
  <si>
    <t>Бойко Макар</t>
  </si>
  <si>
    <t>н.с.</t>
  </si>
  <si>
    <t>Валейский К.Н..</t>
  </si>
  <si>
    <r>
      <t xml:space="preserve"> </t>
    </r>
    <r>
      <rPr>
        <sz val="8"/>
        <color theme="1"/>
        <rFont val="Times New Roman"/>
        <family val="1"/>
        <charset val="204"/>
      </rPr>
      <t>Первенство Республики Коми по лыжным гонкам   памяти Париловых     13-17.12.2023г.      3 место (командное)</t>
    </r>
  </si>
  <si>
    <t>Болотова Тальяна</t>
  </si>
  <si>
    <t>3-5км СВ</t>
  </si>
  <si>
    <t>Савкеев Максим</t>
  </si>
  <si>
    <t>Терентьева Анна</t>
  </si>
  <si>
    <t>эста-фета</t>
  </si>
  <si>
    <t>2-3км кросс</t>
  </si>
  <si>
    <t>спринт ком. СВ</t>
  </si>
  <si>
    <t>Первенство РК на призы ЗМС Н.С.Бажукова среди юн. и дев. среднего возраста проект "На лыжи" 05-10.01.2024 г.              2 место (командное)</t>
  </si>
  <si>
    <t>10-5км КЛ</t>
  </si>
  <si>
    <t>cпринт           СВ</t>
  </si>
  <si>
    <t>кросс    3-5 км</t>
  </si>
  <si>
    <t>эста-фета 5 км</t>
  </si>
  <si>
    <t>5 км эста-фета</t>
  </si>
  <si>
    <t>II этап XII спартакиада учащихся по лыжным гонкам Росии 2024  СЗФО                            17.01.-21.01.2024 г. (г.Кировск)</t>
  </si>
  <si>
    <t>XII зимняя Спартакиада учащихся (юношеская) России 2024 года
по лыжным гонкам
III этап (финал)
07-11.03. 2024 г. (п.Эстадок)</t>
  </si>
  <si>
    <t>Первенство Республики Коми по кроссу и лыжероллерам (г.Сыктывкар)                                           25-28.08.2023г.</t>
  </si>
  <si>
    <t xml:space="preserve">Первенство Республики Коми по лыжным гонкам   пямяти Париловых (г.Сыктывкар)                                              13-17.12.2023г.                                  1 место (командное) </t>
  </si>
  <si>
    <t>Первенство Республики Коми по лыжным гонкам рамяти А.И. Потолицина (г.Сыктывкар)                05-09.02.2023 г.                                         1 место (командное)</t>
  </si>
  <si>
    <t>Рейтинг выступлений лыжников-гонщиков МБУ ДО "Ижемская спортивная школа имени С.А. Артеева " в сезоне 2023-2024</t>
  </si>
  <si>
    <t>Рейтинг выступлений лыжников-гонщиков МБУ ДО "Ижемская спортивная имени С.А. Артеева в сезоне 2023-2024</t>
  </si>
  <si>
    <t>Рейтинг выступлений лыжников-гонщиков МБУ ДО "Ижемская спортивная школа имени С.А. Артеева в сезоне 2023-2024</t>
  </si>
  <si>
    <t>Рейтинг выступлений лыжников-гонщиков МБУ ДО "Ижемская спортивная шкоа имени С.А. Артеева в сезоне 2023-2024</t>
  </si>
  <si>
    <t>на соревнованиях республиканского и российского уровней среди юношей и девушек 19-20 лет (юниоры)</t>
  </si>
  <si>
    <t>Вокуев Богдан</t>
  </si>
  <si>
    <t>Семяшкин Ярослав</t>
  </si>
  <si>
    <t>Чупров Тимофей</t>
  </si>
  <si>
    <t>Хозяинов Егор</t>
  </si>
  <si>
    <t>Терентьев Савелий</t>
  </si>
  <si>
    <t>Вокуева Наталья</t>
  </si>
  <si>
    <t>Терентьева Полина</t>
  </si>
  <si>
    <t>Тарабукина Эйла</t>
  </si>
  <si>
    <t>Филиппов Борис</t>
  </si>
  <si>
    <t>спринт</t>
  </si>
  <si>
    <t>ЧСЗФО  по лыжным гонкам                              (г. Сыктывкр)                          25.01-28.01.2024 г.</t>
  </si>
  <si>
    <t>3/2 км СВ</t>
  </si>
  <si>
    <t>5/3км КЛ</t>
  </si>
  <si>
    <r>
      <rPr>
        <sz val="9"/>
        <color theme="1"/>
        <rFont val="Times New Roman"/>
        <family val="1"/>
        <charset val="204"/>
      </rPr>
      <t xml:space="preserve">Первенство РК среди юношей и девушек младшего возраста (2010-2011 г.р.) в зачет круглогодичной юношеской Спартакиады среди МО РК  (1 и 2 группы) проект "На лыжи"                                                         г.Ухта  28 февраля - 03 марта  2024 г.      </t>
    </r>
    <r>
      <rPr>
        <sz val="9"/>
        <color rgb="FFFF0000"/>
        <rFont val="Times New Roman"/>
        <family val="1"/>
        <charset val="204"/>
      </rPr>
      <t xml:space="preserve">                                                                 5 место (командное)</t>
    </r>
  </si>
  <si>
    <t>Первенство РК на призы Н.С.Бажукова среди юношей и девушек 2006-2007 г.р.  (г.Ухта)                           3 место(командное)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</si>
</sst>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8"/>
      <color rgb="FFFF0000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sz val="9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2">
    <xf numFmtId="0" fontId="0" fillId="0" borderId="0" xfId="0"/>
    <xf numFmtId="0" fontId="2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/>
    <xf numFmtId="0" fontId="4" fillId="0" borderId="1" xfId="0" applyFont="1" applyBorder="1"/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5" xfId="0" applyBorder="1"/>
    <xf numFmtId="0" fontId="14" fillId="3" borderId="1" xfId="0" applyFont="1" applyFill="1" applyBorder="1" applyAlignment="1">
      <alignment horizontal="center" vertical="center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1" xfId="0" applyFont="1" applyBorder="1"/>
    <xf numFmtId="0" fontId="1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22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0" fillId="0" borderId="6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Border="1"/>
    <xf numFmtId="0" fontId="4" fillId="3" borderId="2" xfId="0" applyFont="1" applyFill="1" applyBorder="1" applyAlignment="1">
      <alignment horizontal="center"/>
    </xf>
    <xf numFmtId="0" fontId="0" fillId="0" borderId="27" xfId="0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0" fillId="0" borderId="31" xfId="0" applyBorder="1"/>
    <xf numFmtId="0" fontId="10" fillId="0" borderId="0" xfId="0" applyFont="1" applyFill="1"/>
    <xf numFmtId="0" fontId="1" fillId="3" borderId="11" xfId="0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2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5" fillId="0" borderId="1" xfId="0" applyFont="1" applyBorder="1"/>
    <xf numFmtId="0" fontId="2" fillId="0" borderId="12" xfId="0" applyFont="1" applyFill="1" applyBorder="1" applyAlignment="1">
      <alignment horizontal="left" vertical="center"/>
    </xf>
    <xf numFmtId="0" fontId="0" fillId="0" borderId="12" xfId="0" applyFill="1" applyBorder="1"/>
    <xf numFmtId="0" fontId="4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" fillId="0" borderId="0" xfId="0" applyFont="1"/>
    <xf numFmtId="0" fontId="19" fillId="0" borderId="1" xfId="0" applyFont="1" applyBorder="1" applyAlignment="1">
      <alignment horizontal="center"/>
    </xf>
    <xf numFmtId="0" fontId="0" fillId="0" borderId="1" xfId="0" applyFill="1" applyBorder="1"/>
    <xf numFmtId="0" fontId="15" fillId="0" borderId="1" xfId="0" applyFont="1" applyFill="1" applyBorder="1" applyAlignment="1">
      <alignment horizontal="center" vertical="center"/>
    </xf>
    <xf numFmtId="0" fontId="15" fillId="0" borderId="30" xfId="0" applyFont="1" applyFill="1" applyBorder="1"/>
    <xf numFmtId="0" fontId="4" fillId="0" borderId="30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15" fillId="0" borderId="33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0" borderId="1" xfId="0" applyFont="1" applyBorder="1"/>
    <xf numFmtId="0" fontId="15" fillId="0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0" fillId="0" borderId="29" xfId="0" applyFill="1" applyBorder="1"/>
    <xf numFmtId="0" fontId="5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3" borderId="26" xfId="0" applyFont="1" applyFill="1" applyBorder="1" applyAlignment="1">
      <alignment horizontal="center"/>
    </xf>
    <xf numFmtId="0" fontId="15" fillId="3" borderId="3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14" fillId="3" borderId="4" xfId="0" applyNumberFormat="1" applyFont="1" applyFill="1" applyBorder="1" applyAlignment="1">
      <alignment horizontal="center" vertical="center"/>
    </xf>
    <xf numFmtId="1" fontId="14" fillId="3" borderId="13" xfId="0" applyNumberFormat="1" applyFont="1" applyFill="1" applyBorder="1" applyAlignment="1">
      <alignment horizontal="center" vertical="center"/>
    </xf>
    <xf numFmtId="1" fontId="4" fillId="3" borderId="26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wrapText="1"/>
    </xf>
    <xf numFmtId="0" fontId="0" fillId="0" borderId="38" xfId="0" applyFont="1" applyFill="1" applyBorder="1"/>
    <xf numFmtId="0" fontId="15" fillId="0" borderId="39" xfId="0" applyFont="1" applyFill="1" applyBorder="1" applyAlignment="1">
      <alignment horizontal="center"/>
    </xf>
    <xf numFmtId="0" fontId="15" fillId="0" borderId="37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0" fillId="0" borderId="34" xfId="0" applyFill="1" applyBorder="1"/>
    <xf numFmtId="0" fontId="15" fillId="0" borderId="38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/>
    </xf>
    <xf numFmtId="0" fontId="18" fillId="0" borderId="34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/>
    </xf>
    <xf numFmtId="0" fontId="0" fillId="3" borderId="37" xfId="0" applyFill="1" applyBorder="1"/>
    <xf numFmtId="0" fontId="4" fillId="0" borderId="34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/>
    </xf>
    <xf numFmtId="1" fontId="9" fillId="0" borderId="34" xfId="0" applyNumberFormat="1" applyFont="1" applyFill="1" applyBorder="1" applyAlignment="1">
      <alignment horizontal="center" vertical="center"/>
    </xf>
    <xf numFmtId="1" fontId="9" fillId="0" borderId="35" xfId="0" applyNumberFormat="1" applyFont="1" applyFill="1" applyBorder="1" applyAlignment="1">
      <alignment horizontal="center" vertical="center"/>
    </xf>
    <xf numFmtId="1" fontId="9" fillId="0" borderId="36" xfId="0" applyNumberFormat="1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15" fillId="0" borderId="4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5" fillId="3" borderId="1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5" fillId="2" borderId="1" xfId="0" applyFont="1" applyFill="1" applyBorder="1" applyAlignment="1">
      <alignment horizontal="center"/>
    </xf>
    <xf numFmtId="0" fontId="15" fillId="3" borderId="12" xfId="0" applyFont="1" applyFill="1" applyBorder="1"/>
    <xf numFmtId="0" fontId="15" fillId="2" borderId="12" xfId="0" applyFont="1" applyFill="1" applyBorder="1"/>
    <xf numFmtId="0" fontId="15" fillId="3" borderId="13" xfId="0" applyFont="1" applyFill="1" applyBorder="1"/>
    <xf numFmtId="0" fontId="15" fillId="3" borderId="2" xfId="0" applyFont="1" applyFill="1" applyBorder="1"/>
    <xf numFmtId="0" fontId="15" fillId="2" borderId="2" xfId="0" applyFont="1" applyFill="1" applyBorder="1"/>
    <xf numFmtId="0" fontId="15" fillId="3" borderId="26" xfId="0" applyFont="1" applyFill="1" applyBorder="1"/>
    <xf numFmtId="0" fontId="15" fillId="2" borderId="1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/>
    </xf>
    <xf numFmtId="0" fontId="15" fillId="3" borderId="37" xfId="0" applyFont="1" applyFill="1" applyBorder="1" applyAlignment="1">
      <alignment horizontal="center"/>
    </xf>
    <xf numFmtId="0" fontId="15" fillId="0" borderId="3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3" borderId="37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3" borderId="38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/>
    </xf>
    <xf numFmtId="0" fontId="15" fillId="2" borderId="35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15" fillId="0" borderId="34" xfId="0" applyFont="1" applyBorder="1"/>
    <xf numFmtId="0" fontId="15" fillId="0" borderId="34" xfId="0" applyFont="1" applyFill="1" applyBorder="1"/>
    <xf numFmtId="0" fontId="15" fillId="0" borderId="35" xfId="0" applyFont="1" applyBorder="1"/>
    <xf numFmtId="0" fontId="15" fillId="0" borderId="36" xfId="0" applyFont="1" applyBorder="1"/>
    <xf numFmtId="0" fontId="15" fillId="3" borderId="37" xfId="0" applyFont="1" applyFill="1" applyBorder="1"/>
    <xf numFmtId="0" fontId="15" fillId="3" borderId="40" xfId="0" applyFont="1" applyFill="1" applyBorder="1"/>
    <xf numFmtId="0" fontId="15" fillId="2" borderId="50" xfId="0" applyFont="1" applyFill="1" applyBorder="1" applyAlignment="1">
      <alignment horizontal="center"/>
    </xf>
    <xf numFmtId="0" fontId="15" fillId="2" borderId="46" xfId="0" applyFont="1" applyFill="1" applyBorder="1" applyAlignment="1">
      <alignment horizontal="center"/>
    </xf>
    <xf numFmtId="0" fontId="15" fillId="3" borderId="41" xfId="0" applyFont="1" applyFill="1" applyBorder="1" applyAlignment="1">
      <alignment horizontal="center"/>
    </xf>
    <xf numFmtId="0" fontId="15" fillId="3" borderId="41" xfId="0" applyFont="1" applyFill="1" applyBorder="1"/>
    <xf numFmtId="0" fontId="15" fillId="0" borderId="51" xfId="0" applyFont="1" applyBorder="1" applyAlignment="1">
      <alignment horizontal="center"/>
    </xf>
    <xf numFmtId="0" fontId="15" fillId="2" borderId="5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7" fillId="0" borderId="40" xfId="0" applyFont="1" applyBorder="1"/>
    <xf numFmtId="0" fontId="7" fillId="0" borderId="41" xfId="0" applyFont="1" applyFill="1" applyBorder="1"/>
    <xf numFmtId="0" fontId="7" fillId="0" borderId="37" xfId="0" applyFont="1" applyFill="1" applyBorder="1"/>
    <xf numFmtId="0" fontId="7" fillId="0" borderId="38" xfId="0" applyFont="1" applyFill="1" applyBorder="1"/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6" fillId="0" borderId="1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0" xfId="0" applyFont="1" applyFill="1" applyBorder="1" applyAlignment="1">
      <alignment horizontal="center" vertical="center"/>
    </xf>
    <xf numFmtId="0" fontId="15" fillId="0" borderId="28" xfId="0" applyFont="1" applyFill="1" applyBorder="1"/>
    <xf numFmtId="0" fontId="26" fillId="0" borderId="3" xfId="0" applyFont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15" fillId="2" borderId="45" xfId="0" applyFont="1" applyFill="1" applyBorder="1" applyAlignment="1">
      <alignment horizontal="center"/>
    </xf>
    <xf numFmtId="0" fontId="15" fillId="0" borderId="28" xfId="0" applyFont="1" applyBorder="1"/>
    <xf numFmtId="0" fontId="15" fillId="3" borderId="3" xfId="0" applyFont="1" applyFill="1" applyBorder="1"/>
    <xf numFmtId="0" fontId="15" fillId="2" borderId="3" xfId="0" applyFont="1" applyFill="1" applyBorder="1"/>
    <xf numFmtId="0" fontId="15" fillId="3" borderId="33" xfId="0" applyFont="1" applyFill="1" applyBorder="1"/>
    <xf numFmtId="0" fontId="15" fillId="3" borderId="38" xfId="0" applyFont="1" applyFill="1" applyBorder="1"/>
    <xf numFmtId="0" fontId="15" fillId="0" borderId="48" xfId="0" applyFont="1" applyFill="1" applyBorder="1" applyAlignment="1">
      <alignment horizontal="center"/>
    </xf>
    <xf numFmtId="0" fontId="7" fillId="0" borderId="37" xfId="0" applyFont="1" applyBorder="1"/>
    <xf numFmtId="0" fontId="15" fillId="0" borderId="3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15" fillId="0" borderId="28" xfId="0" applyFont="1" applyFill="1" applyBorder="1" applyAlignment="1">
      <alignment horizontal="center"/>
    </xf>
    <xf numFmtId="0" fontId="15" fillId="2" borderId="52" xfId="0" applyFont="1" applyFill="1" applyBorder="1" applyAlignment="1">
      <alignment horizontal="center"/>
    </xf>
    <xf numFmtId="0" fontId="0" fillId="0" borderId="34" xfId="0" applyBorder="1"/>
    <xf numFmtId="0" fontId="15" fillId="0" borderId="36" xfId="0" applyFont="1" applyBorder="1" applyAlignment="1">
      <alignment horizontal="center"/>
    </xf>
    <xf numFmtId="0" fontId="11" fillId="3" borderId="3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4" fillId="3" borderId="12" xfId="0" applyNumberFormat="1" applyFont="1" applyFill="1" applyBorder="1" applyAlignment="1">
      <alignment horizontal="center" vertical="center"/>
    </xf>
    <xf numFmtId="1" fontId="14" fillId="3" borderId="2" xfId="0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1" fontId="19" fillId="0" borderId="3" xfId="0" applyNumberFormat="1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6" fillId="0" borderId="34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26" fillId="0" borderId="36" xfId="0" applyFont="1" applyBorder="1" applyAlignment="1">
      <alignment horizontal="center" wrapText="1"/>
    </xf>
    <xf numFmtId="0" fontId="26" fillId="0" borderId="2" xfId="0" applyFont="1" applyFill="1" applyBorder="1" applyAlignment="1">
      <alignment horizontal="center" wrapText="1"/>
    </xf>
    <xf numFmtId="0" fontId="26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34" xfId="0" applyFont="1" applyFill="1" applyBorder="1" applyAlignment="1">
      <alignment horizontal="center" wrapText="1"/>
    </xf>
    <xf numFmtId="0" fontId="15" fillId="0" borderId="28" xfId="0" applyFont="1" applyFill="1" applyBorder="1" applyAlignment="1">
      <alignment horizontal="center" wrapText="1"/>
    </xf>
    <xf numFmtId="0" fontId="26" fillId="0" borderId="35" xfId="0" applyFont="1" applyBorder="1" applyAlignment="1">
      <alignment horizontal="center" wrapText="1"/>
    </xf>
    <xf numFmtId="0" fontId="15" fillId="0" borderId="0" xfId="0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 applyAlignment="1"/>
    <xf numFmtId="0" fontId="26" fillId="0" borderId="3" xfId="0" applyFont="1" applyFill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0" fontId="15" fillId="3" borderId="31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8" fillId="0" borderId="3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9"/>
  <sheetViews>
    <sheetView zoomScale="90" zoomScaleNormal="90" workbookViewId="0">
      <selection activeCell="J35" sqref="J35"/>
    </sheetView>
  </sheetViews>
  <sheetFormatPr defaultRowHeight="12.75"/>
  <cols>
    <col min="1" max="1" width="7" customWidth="1"/>
    <col min="2" max="2" width="25" customWidth="1"/>
    <col min="3" max="3" width="13.7109375" customWidth="1"/>
    <col min="4" max="4" width="12.28515625" customWidth="1"/>
    <col min="5" max="5" width="12.5703125" style="11" customWidth="1"/>
    <col min="6" max="6" width="12.140625" customWidth="1"/>
    <col min="7" max="7" width="13.28515625" customWidth="1"/>
    <col min="8" max="8" width="13" customWidth="1"/>
    <col min="9" max="9" width="12.7109375" customWidth="1"/>
    <col min="10" max="10" width="12.42578125" customWidth="1"/>
    <col min="11" max="11" width="11.85546875" customWidth="1"/>
    <col min="12" max="12" width="13.5703125" customWidth="1"/>
    <col min="13" max="13" width="13.140625" customWidth="1"/>
    <col min="14" max="14" width="17.42578125" customWidth="1"/>
  </cols>
  <sheetData>
    <row r="1" spans="1:15" ht="18.75" customHeight="1">
      <c r="A1" s="335" t="s">
        <v>114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5"/>
    </row>
    <row r="2" spans="1:15" ht="18.75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</row>
    <row r="3" spans="1:15" ht="15.75">
      <c r="A3" s="19" t="s">
        <v>85</v>
      </c>
      <c r="B3" s="17" t="s">
        <v>73</v>
      </c>
      <c r="C3" s="17" t="s">
        <v>103</v>
      </c>
      <c r="D3" s="17" t="s">
        <v>104</v>
      </c>
      <c r="E3" s="17" t="s">
        <v>105</v>
      </c>
      <c r="F3" s="17" t="s">
        <v>106</v>
      </c>
      <c r="G3" s="17" t="s">
        <v>107</v>
      </c>
      <c r="H3" s="17" t="s">
        <v>108</v>
      </c>
      <c r="I3" s="17" t="s">
        <v>109</v>
      </c>
      <c r="J3" s="17" t="s">
        <v>110</v>
      </c>
      <c r="K3" s="17" t="s">
        <v>111</v>
      </c>
      <c r="L3" s="17" t="s">
        <v>112</v>
      </c>
      <c r="M3" s="17" t="s">
        <v>113</v>
      </c>
      <c r="N3" s="20" t="s">
        <v>74</v>
      </c>
      <c r="O3" s="6"/>
    </row>
    <row r="4" spans="1:15" ht="15.75">
      <c r="A4" s="4">
        <v>1</v>
      </c>
      <c r="B4" s="13" t="s">
        <v>8</v>
      </c>
      <c r="C4" s="3"/>
      <c r="D4" s="21"/>
      <c r="F4" s="3">
        <v>318.5</v>
      </c>
      <c r="G4" s="3">
        <v>374</v>
      </c>
      <c r="H4" s="3">
        <v>535</v>
      </c>
      <c r="I4" s="3">
        <v>1906.5</v>
      </c>
      <c r="J4" s="3" t="s">
        <v>61</v>
      </c>
      <c r="K4" s="3" t="s">
        <v>50</v>
      </c>
      <c r="L4" s="3" t="s">
        <v>41</v>
      </c>
      <c r="M4" s="2" t="s">
        <v>31</v>
      </c>
      <c r="N4" s="13" t="s">
        <v>16</v>
      </c>
      <c r="O4" s="6"/>
    </row>
    <row r="5" spans="1:15" ht="15.75">
      <c r="A5" s="4">
        <v>2</v>
      </c>
      <c r="B5" s="14" t="s">
        <v>0</v>
      </c>
      <c r="C5" s="4" t="s">
        <v>120</v>
      </c>
      <c r="D5" s="4">
        <v>12</v>
      </c>
      <c r="E5" s="9">
        <v>506</v>
      </c>
      <c r="F5" s="4">
        <v>752.5</v>
      </c>
      <c r="G5" s="4">
        <v>860</v>
      </c>
      <c r="H5" s="3">
        <v>1287</v>
      </c>
      <c r="I5" s="3">
        <v>1053</v>
      </c>
      <c r="J5" s="15" t="s">
        <v>62</v>
      </c>
      <c r="K5" s="4" t="s">
        <v>49</v>
      </c>
      <c r="L5" s="4" t="s">
        <v>39</v>
      </c>
      <c r="M5" s="4" t="s">
        <v>29</v>
      </c>
      <c r="N5" s="14" t="s">
        <v>10</v>
      </c>
      <c r="O5" s="6"/>
    </row>
    <row r="6" spans="1:15" ht="15.75">
      <c r="A6" s="4">
        <v>3</v>
      </c>
      <c r="B6" s="14" t="s">
        <v>2</v>
      </c>
      <c r="C6" s="4" t="s">
        <v>127</v>
      </c>
      <c r="D6" s="4" t="s">
        <v>93</v>
      </c>
      <c r="E6" s="9">
        <v>550.5</v>
      </c>
      <c r="F6" s="4">
        <v>893.5</v>
      </c>
      <c r="G6" s="4">
        <v>707</v>
      </c>
      <c r="H6" s="3">
        <v>651.5</v>
      </c>
      <c r="I6" s="3">
        <v>219</v>
      </c>
      <c r="J6" s="4" t="s">
        <v>65</v>
      </c>
      <c r="K6" s="4" t="s">
        <v>54</v>
      </c>
      <c r="L6" s="4" t="s">
        <v>38</v>
      </c>
      <c r="M6" s="4" t="s">
        <v>28</v>
      </c>
      <c r="N6" s="14" t="s">
        <v>9</v>
      </c>
      <c r="O6" s="6"/>
    </row>
    <row r="7" spans="1:15" ht="15.75">
      <c r="A7" s="4">
        <v>4</v>
      </c>
      <c r="B7" s="14" t="s">
        <v>129</v>
      </c>
      <c r="C7" s="4">
        <v>0</v>
      </c>
      <c r="D7" s="4">
        <v>0</v>
      </c>
      <c r="E7" s="2">
        <v>0</v>
      </c>
      <c r="F7" s="4"/>
      <c r="G7" s="4"/>
      <c r="H7" s="3"/>
      <c r="I7" s="3"/>
      <c r="J7" s="4"/>
      <c r="K7" s="4"/>
      <c r="L7" s="4"/>
      <c r="M7" s="4"/>
      <c r="N7" s="14"/>
      <c r="O7" s="6"/>
    </row>
    <row r="8" spans="1:15" ht="15.75">
      <c r="A8" s="4">
        <v>5</v>
      </c>
      <c r="B8" s="13" t="s">
        <v>48</v>
      </c>
      <c r="C8" s="3" t="s">
        <v>124</v>
      </c>
      <c r="D8" s="3">
        <v>56.5</v>
      </c>
      <c r="E8" s="10">
        <v>22.5</v>
      </c>
      <c r="F8" s="3">
        <v>0</v>
      </c>
      <c r="G8" s="3">
        <v>0</v>
      </c>
      <c r="H8" s="3">
        <v>0</v>
      </c>
      <c r="I8" s="3">
        <v>0</v>
      </c>
      <c r="J8" s="3" t="s">
        <v>69</v>
      </c>
      <c r="K8" s="3">
        <v>0</v>
      </c>
      <c r="L8" s="3">
        <v>0</v>
      </c>
      <c r="M8" s="2">
        <v>0</v>
      </c>
      <c r="N8" s="13" t="s">
        <v>86</v>
      </c>
      <c r="O8" s="6"/>
    </row>
    <row r="9" spans="1:15" ht="15.75">
      <c r="A9" s="4">
        <v>6</v>
      </c>
      <c r="B9" s="13" t="s">
        <v>47</v>
      </c>
      <c r="C9" s="3" t="s">
        <v>121</v>
      </c>
      <c r="D9" s="3">
        <v>138.5</v>
      </c>
      <c r="E9" s="10">
        <v>84.5</v>
      </c>
      <c r="F9" s="3">
        <v>5</v>
      </c>
      <c r="G9" s="3">
        <v>299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13" t="s">
        <v>11</v>
      </c>
      <c r="O9" s="6"/>
    </row>
    <row r="10" spans="1:15" ht="15.75">
      <c r="A10" s="4">
        <v>7</v>
      </c>
      <c r="B10" s="16" t="s">
        <v>4</v>
      </c>
      <c r="C10" s="2" t="s">
        <v>119</v>
      </c>
      <c r="D10" s="2">
        <v>132</v>
      </c>
      <c r="E10" s="9">
        <v>758</v>
      </c>
      <c r="F10" s="2">
        <v>1255</v>
      </c>
      <c r="G10" s="3">
        <v>1238</v>
      </c>
      <c r="H10" s="3">
        <v>353</v>
      </c>
      <c r="I10" s="3">
        <v>545</v>
      </c>
      <c r="J10" s="3" t="s">
        <v>66</v>
      </c>
      <c r="K10" s="3" t="s">
        <v>55</v>
      </c>
      <c r="L10" s="3" t="s">
        <v>45</v>
      </c>
      <c r="M10" s="2" t="s">
        <v>34</v>
      </c>
      <c r="N10" s="13" t="s">
        <v>11</v>
      </c>
      <c r="O10" s="6"/>
    </row>
    <row r="11" spans="1:15" ht="15.75">
      <c r="A11" s="4">
        <v>8</v>
      </c>
      <c r="B11" s="13" t="s">
        <v>19</v>
      </c>
      <c r="C11" s="3">
        <v>0</v>
      </c>
      <c r="D11" s="3">
        <v>227.5</v>
      </c>
      <c r="E11" s="9">
        <v>410.5</v>
      </c>
      <c r="F11" s="3">
        <v>1233.5</v>
      </c>
      <c r="G11" s="3">
        <v>417</v>
      </c>
      <c r="H11" s="3">
        <v>220</v>
      </c>
      <c r="I11" s="3">
        <v>94</v>
      </c>
      <c r="J11" s="3">
        <v>0</v>
      </c>
      <c r="K11" s="3">
        <v>0</v>
      </c>
      <c r="L11" s="3">
        <v>0</v>
      </c>
      <c r="M11" s="3">
        <v>0</v>
      </c>
      <c r="N11" s="13" t="s">
        <v>22</v>
      </c>
      <c r="O11" s="6"/>
    </row>
    <row r="12" spans="1:15" ht="15.75">
      <c r="A12" s="4">
        <v>9</v>
      </c>
      <c r="B12" s="13" t="s">
        <v>80</v>
      </c>
      <c r="C12" s="3">
        <v>0</v>
      </c>
      <c r="D12" s="3">
        <v>0</v>
      </c>
      <c r="E12" s="3">
        <v>0</v>
      </c>
      <c r="F12" s="3"/>
      <c r="G12" s="3"/>
      <c r="H12" s="17"/>
      <c r="I12" s="17"/>
      <c r="J12" s="18"/>
      <c r="K12" s="17"/>
      <c r="L12" s="17"/>
      <c r="M12" s="17"/>
      <c r="N12" s="13" t="s">
        <v>82</v>
      </c>
      <c r="O12" s="6"/>
    </row>
    <row r="13" spans="1:15" ht="15.75">
      <c r="A13" s="4">
        <v>10</v>
      </c>
      <c r="B13" s="13" t="s">
        <v>84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 t="s">
        <v>59</v>
      </c>
      <c r="L13" s="3">
        <v>0</v>
      </c>
      <c r="M13" s="3">
        <v>0</v>
      </c>
      <c r="N13" s="13" t="s">
        <v>72</v>
      </c>
      <c r="O13" s="6"/>
    </row>
    <row r="14" spans="1:15" ht="15.75">
      <c r="A14" s="4">
        <v>11</v>
      </c>
      <c r="B14" s="13" t="s">
        <v>7</v>
      </c>
      <c r="C14" s="3" t="s">
        <v>118</v>
      </c>
      <c r="D14" s="3">
        <v>63.5</v>
      </c>
      <c r="E14" s="10">
        <v>54</v>
      </c>
      <c r="F14" s="3">
        <v>40</v>
      </c>
      <c r="G14" s="3">
        <v>0</v>
      </c>
      <c r="H14" s="3">
        <v>70</v>
      </c>
      <c r="I14" s="3">
        <v>213</v>
      </c>
      <c r="J14" s="3" t="s">
        <v>64</v>
      </c>
      <c r="K14" s="3" t="s">
        <v>52</v>
      </c>
      <c r="L14" s="3" t="s">
        <v>40</v>
      </c>
      <c r="M14" s="2" t="s">
        <v>30</v>
      </c>
      <c r="N14" s="13" t="s">
        <v>12</v>
      </c>
      <c r="O14" s="6"/>
    </row>
    <row r="15" spans="1:15" ht="15.75">
      <c r="A15" s="4">
        <v>12</v>
      </c>
      <c r="B15" s="16" t="s">
        <v>3</v>
      </c>
      <c r="C15" s="2"/>
      <c r="D15" s="2"/>
      <c r="E15" s="3"/>
      <c r="F15" s="2"/>
      <c r="G15" s="2"/>
      <c r="H15" s="3">
        <v>0</v>
      </c>
      <c r="I15" s="3">
        <v>0</v>
      </c>
      <c r="J15" s="3" t="s">
        <v>70</v>
      </c>
      <c r="K15" s="3" t="s">
        <v>58</v>
      </c>
      <c r="L15" s="3" t="s">
        <v>46</v>
      </c>
      <c r="M15" s="2" t="s">
        <v>35</v>
      </c>
      <c r="N15" s="13" t="s">
        <v>18</v>
      </c>
    </row>
    <row r="16" spans="1:15" ht="15.75">
      <c r="A16" s="4">
        <v>13</v>
      </c>
      <c r="B16" s="13" t="s">
        <v>101</v>
      </c>
      <c r="C16" s="3" t="s">
        <v>117</v>
      </c>
      <c r="D16" s="11"/>
      <c r="E16" s="9">
        <v>4069.5</v>
      </c>
      <c r="F16" s="3">
        <v>3934</v>
      </c>
      <c r="G16" s="3">
        <v>2068</v>
      </c>
      <c r="H16" s="3">
        <v>1375.5</v>
      </c>
      <c r="I16" s="3">
        <v>829.5</v>
      </c>
      <c r="J16" s="3" t="s">
        <v>71</v>
      </c>
      <c r="K16" s="3">
        <v>0</v>
      </c>
      <c r="L16" s="3" t="s">
        <v>43</v>
      </c>
      <c r="M16" s="2" t="s">
        <v>32</v>
      </c>
      <c r="N16" s="13" t="s">
        <v>15</v>
      </c>
    </row>
    <row r="17" spans="1:15" ht="15.75">
      <c r="A17" s="4">
        <v>14</v>
      </c>
      <c r="B17" s="13" t="s">
        <v>98</v>
      </c>
      <c r="C17" s="3" t="s">
        <v>128</v>
      </c>
      <c r="D17" s="3">
        <v>83.5</v>
      </c>
      <c r="E17" s="3">
        <v>0</v>
      </c>
      <c r="F17" s="3"/>
      <c r="G17" s="3"/>
      <c r="H17" s="3"/>
      <c r="I17" s="3"/>
      <c r="J17" s="3"/>
      <c r="K17" s="3"/>
      <c r="L17" s="3"/>
      <c r="M17" s="2"/>
      <c r="N17" s="13" t="s">
        <v>16</v>
      </c>
    </row>
    <row r="18" spans="1:15" ht="15.75">
      <c r="A18" s="4">
        <v>15</v>
      </c>
      <c r="B18" s="13" t="s">
        <v>102</v>
      </c>
      <c r="C18" s="21">
        <v>0</v>
      </c>
      <c r="D18" s="21">
        <v>0</v>
      </c>
      <c r="E18" s="21"/>
      <c r="F18" s="25"/>
      <c r="G18" s="25"/>
      <c r="H18" s="25"/>
      <c r="I18" s="25"/>
      <c r="J18" s="25"/>
      <c r="K18" s="25"/>
      <c r="L18" s="25"/>
      <c r="M18" s="25"/>
      <c r="N18" s="13" t="s">
        <v>13</v>
      </c>
      <c r="O18" s="12"/>
    </row>
    <row r="19" spans="1:15" ht="15.75">
      <c r="A19" s="4">
        <v>16</v>
      </c>
      <c r="B19" s="13" t="s">
        <v>21</v>
      </c>
      <c r="C19" s="3" t="s">
        <v>125</v>
      </c>
      <c r="D19" s="3">
        <v>995</v>
      </c>
      <c r="E19" s="9">
        <v>1164.5</v>
      </c>
      <c r="F19" s="3">
        <v>569.5</v>
      </c>
      <c r="G19" s="3">
        <v>525</v>
      </c>
      <c r="H19" s="3">
        <v>127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13" t="s">
        <v>23</v>
      </c>
      <c r="O19" s="12"/>
    </row>
    <row r="20" spans="1:15" ht="15.75">
      <c r="A20" s="4">
        <v>17</v>
      </c>
      <c r="B20" s="14" t="s">
        <v>5</v>
      </c>
      <c r="C20" s="4">
        <v>0</v>
      </c>
      <c r="D20" s="4">
        <v>74</v>
      </c>
      <c r="E20" s="9">
        <v>22.5</v>
      </c>
      <c r="F20" s="4">
        <v>57.5</v>
      </c>
      <c r="G20" s="4">
        <v>48</v>
      </c>
      <c r="H20" s="3">
        <v>279.5</v>
      </c>
      <c r="I20" s="3">
        <v>117.5</v>
      </c>
      <c r="J20" s="15" t="s">
        <v>60</v>
      </c>
      <c r="K20" s="4" t="s">
        <v>51</v>
      </c>
      <c r="L20" s="4" t="s">
        <v>37</v>
      </c>
      <c r="M20" s="4" t="s">
        <v>27</v>
      </c>
      <c r="N20" s="14" t="s">
        <v>13</v>
      </c>
      <c r="O20" s="12"/>
    </row>
    <row r="21" spans="1:15" ht="15.75">
      <c r="A21" s="4">
        <v>18</v>
      </c>
      <c r="B21" s="16" t="s">
        <v>81</v>
      </c>
      <c r="C21" s="2"/>
      <c r="D21" s="2"/>
      <c r="E21" s="3">
        <v>0</v>
      </c>
      <c r="F21" s="3"/>
      <c r="G21" s="3"/>
      <c r="H21" s="3"/>
      <c r="I21" s="3"/>
      <c r="J21" s="3"/>
      <c r="K21" s="3"/>
      <c r="L21" s="3"/>
      <c r="M21" s="3"/>
      <c r="N21" s="1" t="s">
        <v>83</v>
      </c>
      <c r="O21" s="12"/>
    </row>
    <row r="22" spans="1:15" ht="15.75">
      <c r="A22" s="4">
        <v>19</v>
      </c>
      <c r="B22" s="13" t="s">
        <v>20</v>
      </c>
      <c r="C22" s="3" t="s">
        <v>126</v>
      </c>
      <c r="D22" s="3">
        <v>338</v>
      </c>
      <c r="E22" s="9">
        <v>369</v>
      </c>
      <c r="F22" s="3">
        <v>730.5</v>
      </c>
      <c r="G22" s="3">
        <v>1224</v>
      </c>
      <c r="H22" s="3">
        <v>1432.5</v>
      </c>
      <c r="I22" s="3">
        <v>1630</v>
      </c>
      <c r="J22" s="3" t="s">
        <v>63</v>
      </c>
      <c r="K22" s="3" t="s">
        <v>53</v>
      </c>
      <c r="L22" s="3" t="s">
        <v>42</v>
      </c>
      <c r="M22" s="3">
        <v>0</v>
      </c>
      <c r="N22" s="13" t="s">
        <v>15</v>
      </c>
      <c r="O22" s="12"/>
    </row>
    <row r="23" spans="1:15" ht="15.75">
      <c r="A23" s="4">
        <v>20</v>
      </c>
      <c r="B23" s="16" t="s">
        <v>6</v>
      </c>
      <c r="C23" s="2"/>
      <c r="D23" s="2"/>
      <c r="E23" s="3"/>
      <c r="F23" s="2"/>
      <c r="G23" s="2"/>
      <c r="H23" s="3">
        <v>0</v>
      </c>
      <c r="I23" s="3">
        <v>105</v>
      </c>
      <c r="J23" s="3" t="s">
        <v>68</v>
      </c>
      <c r="K23" s="3" t="s">
        <v>57</v>
      </c>
      <c r="L23" s="3">
        <v>0</v>
      </c>
      <c r="M23" s="2" t="s">
        <v>36</v>
      </c>
      <c r="N23" s="13" t="s">
        <v>17</v>
      </c>
      <c r="O23" s="12"/>
    </row>
    <row r="24" spans="1:15" ht="15.75">
      <c r="A24" s="4">
        <v>21</v>
      </c>
      <c r="B24" s="16" t="s">
        <v>1</v>
      </c>
      <c r="C24" s="2" t="s">
        <v>123</v>
      </c>
      <c r="D24" s="2">
        <v>188</v>
      </c>
      <c r="E24" s="9">
        <v>245</v>
      </c>
      <c r="F24" s="2">
        <v>80.5</v>
      </c>
      <c r="G24" s="3">
        <v>240</v>
      </c>
      <c r="H24" s="3">
        <v>0</v>
      </c>
      <c r="I24" s="3">
        <v>186</v>
      </c>
      <c r="J24" s="3" t="s">
        <v>67</v>
      </c>
      <c r="K24" s="3" t="s">
        <v>56</v>
      </c>
      <c r="L24" s="3" t="s">
        <v>44</v>
      </c>
      <c r="M24" s="2" t="s">
        <v>33</v>
      </c>
      <c r="N24" s="13" t="s">
        <v>14</v>
      </c>
      <c r="O24" s="6"/>
    </row>
    <row r="25" spans="1:15" ht="15.75">
      <c r="A25" s="4">
        <v>22</v>
      </c>
      <c r="B25" s="16" t="s">
        <v>75</v>
      </c>
      <c r="C25" s="2" t="s">
        <v>122</v>
      </c>
      <c r="D25" s="2">
        <v>0</v>
      </c>
      <c r="E25" s="3">
        <v>0</v>
      </c>
      <c r="F25" s="2">
        <v>0</v>
      </c>
      <c r="G25" s="3">
        <v>0</v>
      </c>
      <c r="H25" s="3"/>
      <c r="I25" s="3"/>
      <c r="J25" s="3"/>
      <c r="K25" s="3"/>
      <c r="L25" s="3"/>
      <c r="M25" s="2"/>
      <c r="N25" s="13" t="s">
        <v>18</v>
      </c>
      <c r="O25" s="6"/>
    </row>
    <row r="26" spans="1:15" ht="15.75">
      <c r="A26" s="4">
        <v>23</v>
      </c>
      <c r="B26" s="13" t="s">
        <v>92</v>
      </c>
      <c r="C26" s="3"/>
      <c r="D26" s="3">
        <v>2427.5</v>
      </c>
      <c r="E26" s="9"/>
      <c r="F26" s="3"/>
      <c r="G26" s="3"/>
      <c r="H26" s="3"/>
      <c r="I26" s="3"/>
      <c r="J26" s="3"/>
      <c r="K26" s="3"/>
      <c r="L26" s="3"/>
      <c r="M26" s="2"/>
      <c r="N26" s="13" t="s">
        <v>15</v>
      </c>
      <c r="O26" s="6"/>
    </row>
    <row r="27" spans="1:15">
      <c r="D27" s="11"/>
      <c r="E27"/>
    </row>
    <row r="29" spans="1:15">
      <c r="O29" s="6"/>
    </row>
    <row r="30" spans="1:15">
      <c r="O30" s="7"/>
    </row>
    <row r="31" spans="1:15">
      <c r="O31" s="7"/>
    </row>
    <row r="32" spans="1:15">
      <c r="A32" t="s">
        <v>116</v>
      </c>
    </row>
    <row r="34" spans="15:15">
      <c r="O34" s="6"/>
    </row>
    <row r="35" spans="15:15">
      <c r="O35" s="6"/>
    </row>
    <row r="36" spans="15:15">
      <c r="O36" s="6"/>
    </row>
    <row r="37" spans="15:15">
      <c r="O37" s="6"/>
    </row>
    <row r="40" spans="15:15">
      <c r="O40" s="6"/>
    </row>
    <row r="41" spans="15:15">
      <c r="O41" s="6"/>
    </row>
    <row r="46" spans="15:15">
      <c r="O46" s="8"/>
    </row>
    <row r="49" spans="15:15">
      <c r="O49" s="6"/>
    </row>
    <row r="72" spans="15:15">
      <c r="O72" s="6"/>
    </row>
    <row r="74" spans="15:15">
      <c r="O74" s="6"/>
    </row>
    <row r="75" spans="15:15">
      <c r="O75" s="6"/>
    </row>
    <row r="76" spans="15:15">
      <c r="O76" s="6"/>
    </row>
    <row r="77" spans="15:15">
      <c r="O77" s="6"/>
    </row>
    <row r="78" spans="15:15">
      <c r="O78" s="6"/>
    </row>
    <row r="79" spans="15:15">
      <c r="O79" s="6"/>
    </row>
    <row r="80" spans="15:15">
      <c r="O80" s="6"/>
    </row>
    <row r="81" spans="15:15">
      <c r="O81" s="6"/>
    </row>
    <row r="82" spans="15:15">
      <c r="O82" s="6"/>
    </row>
    <row r="83" spans="15:15">
      <c r="O83" s="6"/>
    </row>
    <row r="84" spans="15:15">
      <c r="O84" s="6"/>
    </row>
    <row r="85" spans="15:15">
      <c r="O85" s="6"/>
    </row>
    <row r="86" spans="15:15">
      <c r="O86" s="6"/>
    </row>
    <row r="87" spans="15:15">
      <c r="O87" s="6"/>
    </row>
    <row r="88" spans="15:15">
      <c r="O88" s="6"/>
    </row>
    <row r="89" spans="15:15">
      <c r="O89" s="6"/>
    </row>
    <row r="90" spans="15:15">
      <c r="O90" s="6"/>
    </row>
    <row r="91" spans="15:15">
      <c r="O91" s="6"/>
    </row>
    <row r="92" spans="15:15">
      <c r="O92" s="6"/>
    </row>
    <row r="93" spans="15:15">
      <c r="O93" s="6"/>
    </row>
    <row r="94" spans="15:15">
      <c r="O94" s="6"/>
    </row>
    <row r="95" spans="15:15">
      <c r="O95" s="6"/>
    </row>
    <row r="96" spans="15:15">
      <c r="O96" s="6"/>
    </row>
    <row r="97" spans="15:15">
      <c r="O97" s="6"/>
    </row>
    <row r="98" spans="15:15">
      <c r="O98" s="6"/>
    </row>
    <row r="99" spans="15:15">
      <c r="O99" s="6"/>
    </row>
    <row r="100" spans="15:15">
      <c r="O100" s="6"/>
    </row>
    <row r="101" spans="15:15">
      <c r="O101" s="6"/>
    </row>
    <row r="102" spans="15:15">
      <c r="O102" s="6"/>
    </row>
    <row r="103" spans="15:15">
      <c r="O103" s="6"/>
    </row>
    <row r="104" spans="15:15">
      <c r="O104" s="6"/>
    </row>
    <row r="105" spans="15:15">
      <c r="O105" s="6"/>
    </row>
    <row r="106" spans="15:15">
      <c r="O106" s="6"/>
    </row>
    <row r="107" spans="15:15">
      <c r="O107" s="6"/>
    </row>
    <row r="108" spans="15:15">
      <c r="O108" s="6"/>
    </row>
    <row r="109" spans="15:15">
      <c r="O109" s="6"/>
    </row>
    <row r="110" spans="15:15">
      <c r="O110" s="6"/>
    </row>
    <row r="111" spans="15:15">
      <c r="O111" s="6"/>
    </row>
    <row r="112" spans="15:15">
      <c r="O112" s="6"/>
    </row>
    <row r="113" spans="15:15">
      <c r="O113" s="6"/>
    </row>
    <row r="114" spans="15:15">
      <c r="O114" s="6"/>
    </row>
    <row r="115" spans="15:15">
      <c r="O115" s="6"/>
    </row>
    <row r="116" spans="15:15">
      <c r="O116" s="6"/>
    </row>
    <row r="117" spans="15:15">
      <c r="O117" s="6"/>
    </row>
    <row r="118" spans="15:15">
      <c r="O118" s="6"/>
    </row>
    <row r="119" spans="15:15">
      <c r="O119" s="6"/>
    </row>
    <row r="120" spans="15:15">
      <c r="O120" s="6"/>
    </row>
    <row r="121" spans="15:15">
      <c r="O121" s="6"/>
    </row>
    <row r="122" spans="15:15">
      <c r="O122" s="6"/>
    </row>
    <row r="123" spans="15:15">
      <c r="O123" s="6"/>
    </row>
    <row r="124" spans="15:15">
      <c r="O124" s="6"/>
    </row>
    <row r="125" spans="15:15">
      <c r="O125" s="6"/>
    </row>
    <row r="126" spans="15:15">
      <c r="O126" s="6"/>
    </row>
    <row r="127" spans="15:15">
      <c r="O127" s="6"/>
    </row>
    <row r="128" spans="15:15">
      <c r="O128" s="6"/>
    </row>
    <row r="129" spans="15:15">
      <c r="O129" s="6"/>
    </row>
    <row r="130" spans="15:15">
      <c r="O130" s="6"/>
    </row>
    <row r="131" spans="15:15">
      <c r="O131" s="6"/>
    </row>
    <row r="132" spans="15:15">
      <c r="O132" s="6"/>
    </row>
    <row r="133" spans="15:15">
      <c r="O133" s="6"/>
    </row>
    <row r="134" spans="15:15">
      <c r="O134" s="6"/>
    </row>
    <row r="135" spans="15:15">
      <c r="O135" s="6"/>
    </row>
    <row r="136" spans="15:15">
      <c r="O136" s="6"/>
    </row>
    <row r="137" spans="15:15">
      <c r="O137" s="6"/>
    </row>
    <row r="138" spans="15:15">
      <c r="O138" s="6"/>
    </row>
    <row r="139" spans="15:15">
      <c r="O139" s="6"/>
    </row>
    <row r="140" spans="15:15">
      <c r="O140" s="6"/>
    </row>
    <row r="141" spans="15:15">
      <c r="O141" s="6"/>
    </row>
    <row r="142" spans="15:15">
      <c r="O142" s="6"/>
    </row>
    <row r="143" spans="15:15">
      <c r="O143" s="6"/>
    </row>
    <row r="144" spans="15:15">
      <c r="O144" s="6"/>
    </row>
    <row r="145" spans="15:15">
      <c r="O145" s="6"/>
    </row>
    <row r="146" spans="15:15">
      <c r="O146" s="6"/>
    </row>
    <row r="147" spans="15:15">
      <c r="O147" s="6"/>
    </row>
    <row r="148" spans="15:15">
      <c r="O148" s="6"/>
    </row>
    <row r="149" spans="15:15">
      <c r="O149" s="6"/>
    </row>
    <row r="150" spans="15:15">
      <c r="O150" s="6"/>
    </row>
    <row r="151" spans="15:15">
      <c r="O151" s="6"/>
    </row>
    <row r="152" spans="15:15">
      <c r="O152" s="6"/>
    </row>
    <row r="153" spans="15:15">
      <c r="O153" s="6"/>
    </row>
    <row r="154" spans="15:15">
      <c r="O154" s="6"/>
    </row>
    <row r="155" spans="15:15">
      <c r="O155" s="6"/>
    </row>
    <row r="156" spans="15:15">
      <c r="O156" s="6"/>
    </row>
    <row r="157" spans="15:15">
      <c r="O157" s="6"/>
    </row>
    <row r="158" spans="15:15">
      <c r="O158" s="6"/>
    </row>
    <row r="159" spans="15:15">
      <c r="O159" s="6"/>
    </row>
  </sheetData>
  <mergeCells count="2">
    <mergeCell ref="A1:N1"/>
    <mergeCell ref="A2:N2"/>
  </mergeCells>
  <phoneticPr fontId="1" type="noConversion"/>
  <pageMargins left="0.19685039370078741" right="0.39370078740157483" top="0.19685039370078741" bottom="0.19685039370078741" header="0.51181102362204722" footer="0.51181102362204722"/>
  <pageSetup paperSize="9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5:U23"/>
  <sheetViews>
    <sheetView tabSelected="1" topLeftCell="A4" workbookViewId="0">
      <selection activeCell="J11" sqref="J11:K21"/>
    </sheetView>
  </sheetViews>
  <sheetFormatPr defaultRowHeight="12.75"/>
  <cols>
    <col min="1" max="1" width="6.28515625" customWidth="1"/>
    <col min="2" max="2" width="9.140625" hidden="1" customWidth="1"/>
    <col min="3" max="3" width="19.28515625" customWidth="1"/>
    <col min="4" max="4" width="6.5703125" customWidth="1"/>
    <col min="5" max="5" width="17.42578125" customWidth="1"/>
    <col min="6" max="6" width="7.5703125" customWidth="1"/>
    <col min="7" max="7" width="7" customWidth="1"/>
    <col min="8" max="8" width="7.140625" customWidth="1"/>
    <col min="9" max="9" width="6.42578125" customWidth="1"/>
    <col min="10" max="10" width="7.28515625" customWidth="1"/>
    <col min="11" max="11" width="6.42578125" customWidth="1"/>
    <col min="12" max="12" width="6.5703125" customWidth="1"/>
    <col min="13" max="13" width="5.7109375" customWidth="1"/>
  </cols>
  <sheetData>
    <row r="5" spans="1:21">
      <c r="A5" s="336" t="s">
        <v>191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27"/>
      <c r="Q5" s="27"/>
      <c r="R5" s="27"/>
      <c r="S5" s="27"/>
      <c r="T5" s="27"/>
      <c r="U5" s="27"/>
    </row>
    <row r="6" spans="1:21">
      <c r="A6" s="336" t="s">
        <v>132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27"/>
      <c r="Q6" s="27"/>
      <c r="R6" s="27"/>
      <c r="S6" s="27"/>
      <c r="T6" s="27"/>
      <c r="U6" s="27"/>
    </row>
    <row r="7" spans="1:2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7"/>
      <c r="Q7" s="27"/>
      <c r="R7" s="27"/>
      <c r="S7" s="27"/>
      <c r="T7" s="27"/>
      <c r="U7" s="27"/>
    </row>
    <row r="8" spans="1:2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  <c r="P8" s="27"/>
      <c r="Q8" s="27"/>
      <c r="R8" s="27"/>
      <c r="S8" s="27"/>
      <c r="T8" s="27"/>
      <c r="U8" s="27"/>
    </row>
    <row r="9" spans="1:21" s="5" customFormat="1" ht="83.25" customHeight="1">
      <c r="A9" s="339" t="s">
        <v>85</v>
      </c>
      <c r="B9" s="339"/>
      <c r="C9" s="339" t="s">
        <v>73</v>
      </c>
      <c r="D9" s="342" t="s">
        <v>25</v>
      </c>
      <c r="E9" s="339" t="s">
        <v>26</v>
      </c>
      <c r="F9" s="340" t="s">
        <v>207</v>
      </c>
      <c r="G9" s="341"/>
      <c r="H9" s="341"/>
      <c r="I9" s="341"/>
      <c r="J9" s="341"/>
      <c r="K9" s="341"/>
      <c r="L9" s="338" t="s">
        <v>77</v>
      </c>
      <c r="M9" s="337" t="s">
        <v>24</v>
      </c>
      <c r="N9"/>
      <c r="O9"/>
    </row>
    <row r="10" spans="1:21" s="24" customFormat="1" ht="28.5" customHeight="1">
      <c r="A10" s="339"/>
      <c r="B10" s="339"/>
      <c r="C10" s="339"/>
      <c r="D10" s="342"/>
      <c r="E10" s="339"/>
      <c r="F10" s="282" t="s">
        <v>205</v>
      </c>
      <c r="G10" s="35" t="s">
        <v>76</v>
      </c>
      <c r="H10" s="282" t="s">
        <v>206</v>
      </c>
      <c r="I10" s="35" t="s">
        <v>76</v>
      </c>
      <c r="J10" s="282" t="s">
        <v>91</v>
      </c>
      <c r="K10" s="35" t="s">
        <v>76</v>
      </c>
      <c r="L10" s="338"/>
      <c r="M10" s="337"/>
      <c r="N10" s="23"/>
      <c r="O10" s="23"/>
    </row>
    <row r="11" spans="1:21" s="6" customFormat="1" ht="15" customHeight="1">
      <c r="A11" s="33">
        <v>1</v>
      </c>
      <c r="B11" s="33">
        <v>1</v>
      </c>
      <c r="C11" s="33" t="s">
        <v>194</v>
      </c>
      <c r="D11" s="283">
        <v>2010</v>
      </c>
      <c r="E11" s="33" t="s">
        <v>0</v>
      </c>
      <c r="F11" s="37">
        <v>36</v>
      </c>
      <c r="G11" s="29">
        <v>15</v>
      </c>
      <c r="H11" s="37">
        <v>19</v>
      </c>
      <c r="I11" s="308">
        <v>32</v>
      </c>
      <c r="J11" s="37">
        <v>7</v>
      </c>
      <c r="K11" s="29">
        <v>30.5</v>
      </c>
      <c r="L11" s="311">
        <f>K11+I11+G11</f>
        <v>77.5</v>
      </c>
      <c r="M11" s="38">
        <v>3</v>
      </c>
    </row>
    <row r="12" spans="1:21" ht="15.75">
      <c r="A12" s="315">
        <v>2</v>
      </c>
      <c r="B12" s="25"/>
      <c r="C12" s="32" t="s">
        <v>147</v>
      </c>
      <c r="D12" s="283">
        <v>2010</v>
      </c>
      <c r="E12" s="33" t="s">
        <v>5</v>
      </c>
      <c r="F12" s="37">
        <v>19</v>
      </c>
      <c r="G12" s="29">
        <v>32</v>
      </c>
      <c r="H12" s="37">
        <v>18</v>
      </c>
      <c r="I12" s="308">
        <v>33</v>
      </c>
      <c r="J12" s="37">
        <v>7</v>
      </c>
      <c r="K12" s="29">
        <v>30.5</v>
      </c>
      <c r="L12" s="311">
        <f>K12+I12+G12</f>
        <v>95.5</v>
      </c>
      <c r="M12" s="38">
        <v>1</v>
      </c>
    </row>
    <row r="13" spans="1:21" ht="15.75">
      <c r="A13" s="33">
        <v>3</v>
      </c>
      <c r="B13" s="33">
        <v>1</v>
      </c>
      <c r="C13" s="147" t="s">
        <v>195</v>
      </c>
      <c r="D13" s="284">
        <v>2010</v>
      </c>
      <c r="E13" s="33" t="s">
        <v>5</v>
      </c>
      <c r="F13" s="37">
        <v>28</v>
      </c>
      <c r="G13" s="29">
        <v>23</v>
      </c>
      <c r="H13" s="37">
        <v>22</v>
      </c>
      <c r="I13" s="308">
        <v>29</v>
      </c>
      <c r="J13" s="37">
        <v>7</v>
      </c>
      <c r="K13" s="29">
        <v>30.5</v>
      </c>
      <c r="L13" s="311">
        <f t="shared" ref="L13" si="0">K13+I13+G13</f>
        <v>82.5</v>
      </c>
      <c r="M13" s="38">
        <v>2</v>
      </c>
    </row>
    <row r="14" spans="1:21" ht="15.75">
      <c r="A14" s="33">
        <v>4</v>
      </c>
      <c r="B14" s="33"/>
      <c r="C14" s="147" t="s">
        <v>198</v>
      </c>
      <c r="D14" s="284">
        <v>2011</v>
      </c>
      <c r="E14" s="33" t="s">
        <v>5</v>
      </c>
      <c r="F14" s="37">
        <v>46</v>
      </c>
      <c r="G14" s="29">
        <v>5</v>
      </c>
      <c r="H14" s="37">
        <v>43</v>
      </c>
      <c r="I14" s="308">
        <v>8</v>
      </c>
      <c r="J14" s="37"/>
      <c r="K14" s="29"/>
      <c r="L14" s="312">
        <f>K14+I14+G14</f>
        <v>13</v>
      </c>
      <c r="M14" s="38">
        <v>6</v>
      </c>
    </row>
    <row r="15" spans="1:21" ht="15.75">
      <c r="A15" s="33">
        <v>5</v>
      </c>
      <c r="B15" s="33">
        <v>1</v>
      </c>
      <c r="C15" s="32" t="s">
        <v>196</v>
      </c>
      <c r="D15" s="283">
        <v>2010</v>
      </c>
      <c r="E15" s="33" t="s">
        <v>4</v>
      </c>
      <c r="F15" s="37">
        <v>21</v>
      </c>
      <c r="G15" s="29">
        <v>30</v>
      </c>
      <c r="H15" s="37">
        <v>49</v>
      </c>
      <c r="I15" s="308">
        <v>2</v>
      </c>
      <c r="J15" s="37">
        <v>7</v>
      </c>
      <c r="K15" s="29">
        <v>30.5</v>
      </c>
      <c r="L15" s="312">
        <f>K15+I15+G15</f>
        <v>62.5</v>
      </c>
      <c r="M15" s="38">
        <v>4</v>
      </c>
    </row>
    <row r="16" spans="1:21" ht="16.5" thickBot="1">
      <c r="A16" s="316">
        <v>6</v>
      </c>
      <c r="B16" s="25"/>
      <c r="C16" s="34" t="s">
        <v>197</v>
      </c>
      <c r="D16" s="285">
        <v>2011</v>
      </c>
      <c r="E16" s="34" t="s">
        <v>101</v>
      </c>
      <c r="F16" s="39">
        <v>42</v>
      </c>
      <c r="G16" s="40">
        <v>9</v>
      </c>
      <c r="H16" s="39">
        <v>32</v>
      </c>
      <c r="I16" s="309">
        <v>19</v>
      </c>
      <c r="J16" s="39"/>
      <c r="K16" s="48"/>
      <c r="L16" s="313">
        <f>K16+I16+G16</f>
        <v>28</v>
      </c>
      <c r="M16" s="41">
        <v>5</v>
      </c>
    </row>
    <row r="17" spans="1:17" ht="16.5" thickTop="1">
      <c r="A17" s="128">
        <v>1</v>
      </c>
      <c r="B17" s="33">
        <v>1</v>
      </c>
      <c r="C17" s="33" t="s">
        <v>146</v>
      </c>
      <c r="D17" s="286">
        <v>2010</v>
      </c>
      <c r="E17" s="33" t="s">
        <v>5</v>
      </c>
      <c r="F17" s="42">
        <v>47</v>
      </c>
      <c r="G17" s="43">
        <v>4</v>
      </c>
      <c r="H17" s="42">
        <v>40</v>
      </c>
      <c r="I17" s="310">
        <v>11</v>
      </c>
      <c r="J17" s="37">
        <v>9</v>
      </c>
      <c r="K17" s="29">
        <v>32.5</v>
      </c>
      <c r="L17" s="314">
        <f t="shared" ref="L17" si="1">K17+I17+G17</f>
        <v>47.5</v>
      </c>
      <c r="M17" s="44">
        <v>2</v>
      </c>
    </row>
    <row r="18" spans="1:17" ht="15.75">
      <c r="A18" s="33">
        <v>2</v>
      </c>
      <c r="B18" s="45"/>
      <c r="C18" s="33" t="s">
        <v>199</v>
      </c>
      <c r="D18" s="283">
        <v>2010</v>
      </c>
      <c r="E18" s="33" t="s">
        <v>2</v>
      </c>
      <c r="F18" s="46">
        <v>74</v>
      </c>
      <c r="G18" s="47">
        <v>0</v>
      </c>
      <c r="H18" s="46">
        <v>56</v>
      </c>
      <c r="I18" s="308">
        <v>0</v>
      </c>
      <c r="J18" s="37">
        <v>9</v>
      </c>
      <c r="K18" s="29">
        <v>32.5</v>
      </c>
      <c r="L18" s="311">
        <f>K18+I18+G18</f>
        <v>32.5</v>
      </c>
      <c r="M18" s="148">
        <v>4</v>
      </c>
    </row>
    <row r="19" spans="1:17" ht="15.75">
      <c r="A19" s="33">
        <v>3</v>
      </c>
      <c r="B19" s="33">
        <v>1</v>
      </c>
      <c r="C19" s="33" t="s">
        <v>145</v>
      </c>
      <c r="D19" s="283">
        <v>2010</v>
      </c>
      <c r="E19" s="33" t="s">
        <v>4</v>
      </c>
      <c r="F19" s="37">
        <v>49</v>
      </c>
      <c r="G19" s="29">
        <v>2</v>
      </c>
      <c r="H19" s="37">
        <v>46</v>
      </c>
      <c r="I19" s="308">
        <v>5</v>
      </c>
      <c r="J19" s="37">
        <v>9</v>
      </c>
      <c r="K19" s="29">
        <v>32.5</v>
      </c>
      <c r="L19" s="311">
        <f>K19+I19+G19</f>
        <v>39.5</v>
      </c>
      <c r="M19" s="38">
        <v>3</v>
      </c>
      <c r="O19" s="22"/>
      <c r="P19" s="22"/>
      <c r="Q19" s="22"/>
    </row>
    <row r="20" spans="1:17" ht="15.75">
      <c r="A20" s="33">
        <v>4</v>
      </c>
      <c r="B20" s="33">
        <v>1</v>
      </c>
      <c r="C20" s="147" t="s">
        <v>200</v>
      </c>
      <c r="D20" s="287">
        <v>2011</v>
      </c>
      <c r="E20" s="33" t="s">
        <v>4</v>
      </c>
      <c r="F20" s="37">
        <v>79</v>
      </c>
      <c r="G20" s="29">
        <v>0</v>
      </c>
      <c r="H20" s="37">
        <v>78</v>
      </c>
      <c r="I20" s="308">
        <v>0</v>
      </c>
      <c r="J20" s="37"/>
      <c r="K20" s="29"/>
      <c r="L20" s="311">
        <f>K20+I20+G20</f>
        <v>0</v>
      </c>
      <c r="M20" s="38">
        <v>5</v>
      </c>
      <c r="P20" s="22"/>
    </row>
    <row r="21" spans="1:17" ht="15.75">
      <c r="A21" s="33">
        <v>5</v>
      </c>
      <c r="B21" s="33">
        <v>1</v>
      </c>
      <c r="C21" s="1" t="s">
        <v>201</v>
      </c>
      <c r="D21" s="284">
        <v>2011</v>
      </c>
      <c r="E21" s="33" t="s">
        <v>101</v>
      </c>
      <c r="F21" s="37">
        <v>54</v>
      </c>
      <c r="G21" s="29">
        <v>0</v>
      </c>
      <c r="H21" s="37">
        <v>35</v>
      </c>
      <c r="I21" s="308">
        <v>16</v>
      </c>
      <c r="J21" s="37">
        <v>9</v>
      </c>
      <c r="K21" s="29">
        <v>32.5</v>
      </c>
      <c r="L21" s="311">
        <f>K21+I21+G21</f>
        <v>48.5</v>
      </c>
      <c r="M21" s="38">
        <v>1</v>
      </c>
    </row>
    <row r="22" spans="1:17">
      <c r="M22" s="147"/>
    </row>
    <row r="23" spans="1:17">
      <c r="A23" s="49"/>
    </row>
  </sheetData>
  <mergeCells count="9">
    <mergeCell ref="A5:O5"/>
    <mergeCell ref="A6:O6"/>
    <mergeCell ref="M9:M10"/>
    <mergeCell ref="L9:L10"/>
    <mergeCell ref="E9:E10"/>
    <mergeCell ref="F9:K9"/>
    <mergeCell ref="A9:B10"/>
    <mergeCell ref="C9:C10"/>
    <mergeCell ref="D9:D10"/>
  </mergeCells>
  <pageMargins left="0.19685039370078741" right="0.19685039370078741" top="0.19685039370078741" bottom="0.19685039370078741" header="0.31496062992125984" footer="0.31496062992125984"/>
  <pageSetup paperSize="9" orientation="landscape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22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F9" sqref="AF9"/>
    </sheetView>
  </sheetViews>
  <sheetFormatPr defaultRowHeight="12.75"/>
  <cols>
    <col min="1" max="1" width="4" customWidth="1"/>
    <col min="2" max="2" width="9.140625" hidden="1" customWidth="1"/>
    <col min="3" max="3" width="24.28515625" customWidth="1"/>
    <col min="4" max="4" width="15.7109375" customWidth="1"/>
    <col min="5" max="5" width="7.5703125" customWidth="1"/>
    <col min="6" max="6" width="6.140625" customWidth="1"/>
    <col min="7" max="7" width="5.5703125" customWidth="1"/>
    <col min="8" max="9" width="4.85546875" customWidth="1"/>
    <col min="10" max="10" width="5.7109375" customWidth="1"/>
    <col min="11" max="11" width="6.140625" customWidth="1"/>
    <col min="12" max="12" width="5.7109375" customWidth="1"/>
    <col min="13" max="13" width="5.5703125" customWidth="1"/>
    <col min="14" max="14" width="5.7109375" customWidth="1"/>
    <col min="15" max="15" width="6.5703125" customWidth="1"/>
    <col min="16" max="16" width="5.42578125" customWidth="1"/>
    <col min="17" max="17" width="5" customWidth="1"/>
    <col min="18" max="18" width="5.28515625" customWidth="1"/>
    <col min="19" max="19" width="5" customWidth="1"/>
    <col min="20" max="20" width="5.85546875" customWidth="1"/>
    <col min="21" max="21" width="6" customWidth="1"/>
    <col min="22" max="22" width="6.42578125" customWidth="1"/>
    <col min="23" max="23" width="5" customWidth="1"/>
    <col min="24" max="24" width="4.7109375" customWidth="1"/>
    <col min="25" max="25" width="3.42578125" customWidth="1"/>
    <col min="26" max="26" width="4.7109375" customWidth="1"/>
    <col min="27" max="27" width="4.28515625" customWidth="1"/>
    <col min="28" max="28" width="4.5703125" customWidth="1"/>
    <col min="29" max="29" width="5.140625" customWidth="1"/>
    <col min="30" max="30" width="7.140625" customWidth="1"/>
    <col min="31" max="31" width="5.28515625" customWidth="1"/>
  </cols>
  <sheetData>
    <row r="1" spans="1:29" ht="15">
      <c r="A1" s="350" t="s">
        <v>190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27"/>
      <c r="Y1" s="27"/>
    </row>
    <row r="2" spans="1:29" s="5" customFormat="1" ht="20.25" customHeight="1">
      <c r="A2" s="350" t="s">
        <v>131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27"/>
      <c r="Y2" s="27"/>
    </row>
    <row r="3" spans="1:29" s="24" customFormat="1" ht="37.5" customHeight="1">
      <c r="A3" s="22"/>
      <c r="B3" s="22"/>
      <c r="C3" s="22"/>
      <c r="D3" s="22"/>
      <c r="E3" s="22"/>
      <c r="F3" s="22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112"/>
      <c r="W3" s="112"/>
      <c r="X3"/>
      <c r="Y3"/>
    </row>
    <row r="4" spans="1:29" s="12" customFormat="1" ht="81.75" customHeight="1">
      <c r="A4" s="348" t="s">
        <v>85</v>
      </c>
      <c r="B4" s="348"/>
      <c r="C4" s="355" t="s">
        <v>73</v>
      </c>
      <c r="D4" s="100" t="s">
        <v>26</v>
      </c>
      <c r="E4" s="191" t="s">
        <v>152</v>
      </c>
      <c r="F4" s="347" t="s">
        <v>161</v>
      </c>
      <c r="G4" s="348"/>
      <c r="H4" s="348"/>
      <c r="I4" s="348"/>
      <c r="J4" s="348"/>
      <c r="K4" s="349"/>
      <c r="L4" s="354" t="s">
        <v>170</v>
      </c>
      <c r="M4" s="341"/>
      <c r="N4" s="341"/>
      <c r="O4" s="341"/>
      <c r="P4" s="341"/>
      <c r="Q4" s="353"/>
      <c r="R4" s="351" t="s">
        <v>178</v>
      </c>
      <c r="S4" s="352"/>
      <c r="T4" s="341"/>
      <c r="U4" s="353"/>
      <c r="V4" s="343" t="s">
        <v>77</v>
      </c>
      <c r="W4" s="345" t="s">
        <v>24</v>
      </c>
      <c r="AB4" s="113"/>
    </row>
    <row r="5" spans="1:29" s="12" customFormat="1" ht="59.25" customHeight="1">
      <c r="A5" s="348"/>
      <c r="B5" s="348"/>
      <c r="C5" s="355"/>
      <c r="D5" s="85"/>
      <c r="E5" s="192"/>
      <c r="F5" s="189" t="s">
        <v>163</v>
      </c>
      <c r="G5" s="86" t="s">
        <v>76</v>
      </c>
      <c r="H5" s="36" t="s">
        <v>153</v>
      </c>
      <c r="I5" s="35" t="s">
        <v>76</v>
      </c>
      <c r="J5" s="180" t="s">
        <v>176</v>
      </c>
      <c r="K5" s="203" t="s">
        <v>76</v>
      </c>
      <c r="L5" s="201" t="s">
        <v>136</v>
      </c>
      <c r="M5" s="179" t="s">
        <v>76</v>
      </c>
      <c r="N5" s="169" t="s">
        <v>175</v>
      </c>
      <c r="O5" s="35" t="s">
        <v>76</v>
      </c>
      <c r="P5" s="181" t="s">
        <v>172</v>
      </c>
      <c r="Q5" s="203" t="s">
        <v>76</v>
      </c>
      <c r="R5" s="201" t="s">
        <v>179</v>
      </c>
      <c r="S5" s="35" t="s">
        <v>76</v>
      </c>
      <c r="T5" s="169" t="s">
        <v>153</v>
      </c>
      <c r="U5" s="203" t="s">
        <v>76</v>
      </c>
      <c r="V5" s="344"/>
      <c r="W5" s="346"/>
      <c r="AC5" s="8"/>
    </row>
    <row r="6" spans="1:29" s="7" customFormat="1" ht="15.75">
      <c r="A6" s="101" t="s">
        <v>154</v>
      </c>
      <c r="B6" s="101">
        <v>2</v>
      </c>
      <c r="C6" s="102" t="s">
        <v>141</v>
      </c>
      <c r="D6" s="103" t="s">
        <v>115</v>
      </c>
      <c r="E6" s="193">
        <v>2009</v>
      </c>
      <c r="F6" s="190">
        <v>26</v>
      </c>
      <c r="G6" s="95">
        <v>25</v>
      </c>
      <c r="H6" s="94"/>
      <c r="I6" s="95"/>
      <c r="J6" s="104">
        <v>21</v>
      </c>
      <c r="K6" s="204">
        <v>30</v>
      </c>
      <c r="L6" s="202">
        <v>36</v>
      </c>
      <c r="M6" s="29">
        <v>20</v>
      </c>
      <c r="N6" s="105">
        <v>10</v>
      </c>
      <c r="O6" s="182">
        <v>102</v>
      </c>
      <c r="P6" s="2">
        <v>22</v>
      </c>
      <c r="Q6" s="213">
        <v>34</v>
      </c>
      <c r="R6" s="211">
        <v>15</v>
      </c>
      <c r="S6" s="90">
        <v>37</v>
      </c>
      <c r="T6" s="105">
        <v>19</v>
      </c>
      <c r="U6" s="221">
        <v>37</v>
      </c>
      <c r="V6" s="218">
        <f>U6+S6+Q6+O6+M6+K6+G6</f>
        <v>285</v>
      </c>
      <c r="W6" s="110">
        <v>1</v>
      </c>
      <c r="X6" s="109"/>
    </row>
    <row r="7" spans="1:29" s="6" customFormat="1" ht="15.75">
      <c r="A7" s="101" t="s">
        <v>155</v>
      </c>
      <c r="B7" s="101">
        <v>1</v>
      </c>
      <c r="C7" s="102" t="s">
        <v>140</v>
      </c>
      <c r="D7" s="103" t="s">
        <v>101</v>
      </c>
      <c r="E7" s="194">
        <v>2008</v>
      </c>
      <c r="F7" s="190">
        <v>25</v>
      </c>
      <c r="G7" s="95">
        <v>26</v>
      </c>
      <c r="H7" s="94"/>
      <c r="I7" s="95"/>
      <c r="J7" s="94">
        <v>15</v>
      </c>
      <c r="K7" s="204">
        <v>37</v>
      </c>
      <c r="L7" s="202">
        <v>14</v>
      </c>
      <c r="M7" s="43">
        <v>43</v>
      </c>
      <c r="N7" s="105">
        <v>8</v>
      </c>
      <c r="O7" s="182">
        <v>108</v>
      </c>
      <c r="P7" s="2">
        <v>9</v>
      </c>
      <c r="Q7" s="213">
        <v>54</v>
      </c>
      <c r="R7" s="190">
        <v>7</v>
      </c>
      <c r="S7" s="95">
        <v>57</v>
      </c>
      <c r="T7" s="104">
        <v>5</v>
      </c>
      <c r="U7" s="204">
        <v>70</v>
      </c>
      <c r="V7" s="218">
        <f>U7+S7+Q7+O7+M7+K7+G7</f>
        <v>395</v>
      </c>
      <c r="W7" s="111">
        <v>2</v>
      </c>
    </row>
    <row r="8" spans="1:29" s="6" customFormat="1" ht="15.75">
      <c r="A8" s="101" t="s">
        <v>156</v>
      </c>
      <c r="B8" s="101"/>
      <c r="C8" s="102" t="s">
        <v>148</v>
      </c>
      <c r="D8" s="103" t="s">
        <v>115</v>
      </c>
      <c r="E8" s="199">
        <v>2009</v>
      </c>
      <c r="F8" s="190">
        <v>32</v>
      </c>
      <c r="G8" s="95">
        <v>19</v>
      </c>
      <c r="H8" s="94"/>
      <c r="I8" s="95"/>
      <c r="J8" s="94">
        <v>26</v>
      </c>
      <c r="K8" s="204">
        <v>25</v>
      </c>
      <c r="L8" s="202">
        <v>48</v>
      </c>
      <c r="M8" s="29">
        <v>11</v>
      </c>
      <c r="N8" s="105">
        <v>10</v>
      </c>
      <c r="O8" s="182">
        <v>102</v>
      </c>
      <c r="P8" s="2">
        <v>47</v>
      </c>
      <c r="Q8" s="213">
        <v>13</v>
      </c>
      <c r="R8" s="211">
        <v>23</v>
      </c>
      <c r="S8" s="90">
        <v>28</v>
      </c>
      <c r="T8" s="104">
        <v>29</v>
      </c>
      <c r="U8" s="204">
        <v>26</v>
      </c>
      <c r="V8" s="218">
        <f>U8+S8+Q8+O8+M8+K8+G8</f>
        <v>224</v>
      </c>
      <c r="W8" s="110">
        <v>3</v>
      </c>
    </row>
    <row r="9" spans="1:29" s="8" customFormat="1" ht="15.75">
      <c r="A9" s="101" t="s">
        <v>157</v>
      </c>
      <c r="B9" s="101"/>
      <c r="C9" s="102" t="s">
        <v>164</v>
      </c>
      <c r="D9" s="103" t="s">
        <v>115</v>
      </c>
      <c r="E9" s="199">
        <v>2009</v>
      </c>
      <c r="F9" s="190">
        <v>37</v>
      </c>
      <c r="G9" s="95">
        <v>14</v>
      </c>
      <c r="H9" s="94"/>
      <c r="I9" s="95"/>
      <c r="J9" s="94">
        <v>29</v>
      </c>
      <c r="K9" s="204">
        <v>22</v>
      </c>
      <c r="L9" s="202"/>
      <c r="M9" s="29"/>
      <c r="N9" s="105"/>
      <c r="O9" s="182"/>
      <c r="P9" s="2"/>
      <c r="Q9" s="213"/>
      <c r="R9" s="190"/>
      <c r="S9" s="95"/>
      <c r="T9" s="104"/>
      <c r="U9" s="204"/>
      <c r="V9" s="218">
        <f>K9+G9</f>
        <v>36</v>
      </c>
      <c r="W9" s="110"/>
    </row>
    <row r="10" spans="1:29" s="8" customFormat="1" ht="15.75">
      <c r="A10" s="101" t="s">
        <v>158</v>
      </c>
      <c r="B10" s="101"/>
      <c r="C10" s="102" t="s">
        <v>142</v>
      </c>
      <c r="D10" s="103" t="s">
        <v>100</v>
      </c>
      <c r="E10" s="199">
        <v>2009</v>
      </c>
      <c r="F10" s="190"/>
      <c r="G10" s="95"/>
      <c r="H10" s="94"/>
      <c r="I10" s="95"/>
      <c r="J10" s="94">
        <v>20</v>
      </c>
      <c r="K10" s="204">
        <v>31</v>
      </c>
      <c r="L10" s="202">
        <v>30</v>
      </c>
      <c r="M10" s="29">
        <v>26</v>
      </c>
      <c r="N10" s="105">
        <v>8</v>
      </c>
      <c r="O10" s="182">
        <v>108</v>
      </c>
      <c r="P10" s="2">
        <v>15</v>
      </c>
      <c r="Q10" s="213">
        <v>45</v>
      </c>
      <c r="R10" s="211">
        <v>16</v>
      </c>
      <c r="S10" s="90">
        <v>35</v>
      </c>
      <c r="T10" s="104">
        <v>15</v>
      </c>
      <c r="U10" s="204">
        <v>43</v>
      </c>
      <c r="V10" s="218">
        <f>I10+K10+M10+O10+Q10+S10+U10</f>
        <v>288</v>
      </c>
      <c r="W10" s="110"/>
    </row>
    <row r="11" spans="1:29" s="6" customFormat="1" ht="15.75">
      <c r="A11" s="101" t="s">
        <v>159</v>
      </c>
      <c r="B11" s="101">
        <v>3</v>
      </c>
      <c r="C11" s="152" t="s">
        <v>167</v>
      </c>
      <c r="D11" s="153" t="s">
        <v>4</v>
      </c>
      <c r="E11" s="194">
        <v>2009</v>
      </c>
      <c r="F11" s="190"/>
      <c r="G11" s="95"/>
      <c r="H11" s="94"/>
      <c r="I11" s="95"/>
      <c r="J11" s="94">
        <v>32</v>
      </c>
      <c r="K11" s="204">
        <v>19</v>
      </c>
      <c r="L11" s="202"/>
      <c r="M11" s="29"/>
      <c r="N11" s="105"/>
      <c r="O11" s="182"/>
      <c r="P11" s="2"/>
      <c r="Q11" s="213"/>
      <c r="R11" s="190">
        <v>51</v>
      </c>
      <c r="S11" s="95">
        <v>0</v>
      </c>
      <c r="T11" s="104">
        <v>77</v>
      </c>
      <c r="U11" s="204">
        <v>0</v>
      </c>
      <c r="V11" s="218">
        <f t="shared" ref="V11:V12" si="0">I11+K11+M11+O11+Q11+S11+U11</f>
        <v>19</v>
      </c>
      <c r="W11" s="110"/>
    </row>
    <row r="12" spans="1:29" s="6" customFormat="1" ht="16.5" thickBot="1">
      <c r="A12" s="137" t="s">
        <v>160</v>
      </c>
      <c r="B12" s="138"/>
      <c r="C12" s="139" t="s">
        <v>173</v>
      </c>
      <c r="D12" s="140" t="s">
        <v>100</v>
      </c>
      <c r="E12" s="200">
        <v>2009</v>
      </c>
      <c r="F12" s="195"/>
      <c r="G12" s="130"/>
      <c r="H12" s="129"/>
      <c r="I12" s="130"/>
      <c r="J12" s="129"/>
      <c r="K12" s="207"/>
      <c r="L12" s="205">
        <v>75</v>
      </c>
      <c r="M12" s="40"/>
      <c r="N12" s="145"/>
      <c r="O12" s="183"/>
      <c r="P12" s="223">
        <v>57</v>
      </c>
      <c r="Q12" s="214">
        <v>6</v>
      </c>
      <c r="R12" s="195">
        <v>33</v>
      </c>
      <c r="S12" s="130">
        <v>18</v>
      </c>
      <c r="T12" s="144">
        <v>46</v>
      </c>
      <c r="U12" s="207">
        <v>12</v>
      </c>
      <c r="V12" s="219">
        <f t="shared" si="0"/>
        <v>36</v>
      </c>
      <c r="W12" s="146"/>
      <c r="X12" s="7"/>
      <c r="Y12" s="7"/>
      <c r="Z12" s="7"/>
      <c r="AA12" s="7"/>
    </row>
    <row r="13" spans="1:29" s="6" customFormat="1" ht="16.5" thickTop="1">
      <c r="A13" s="106" t="s">
        <v>154</v>
      </c>
      <c r="B13" s="107"/>
      <c r="C13" s="102" t="s">
        <v>149</v>
      </c>
      <c r="D13" s="171" t="s">
        <v>100</v>
      </c>
      <c r="E13" s="225">
        <v>2008</v>
      </c>
      <c r="F13" s="196">
        <v>19</v>
      </c>
      <c r="G13" s="97">
        <v>32</v>
      </c>
      <c r="H13" s="96"/>
      <c r="I13" s="97"/>
      <c r="J13" s="155">
        <v>11</v>
      </c>
      <c r="K13" s="208">
        <v>45</v>
      </c>
      <c r="L13" s="206">
        <v>24</v>
      </c>
      <c r="M13" s="97">
        <v>33</v>
      </c>
      <c r="N13" s="141">
        <v>8</v>
      </c>
      <c r="O13" s="184">
        <v>108</v>
      </c>
      <c r="P13" s="127" t="s">
        <v>168</v>
      </c>
      <c r="Q13" s="215"/>
      <c r="R13" s="212">
        <v>27</v>
      </c>
      <c r="S13" s="108">
        <v>35</v>
      </c>
      <c r="T13" s="142">
        <v>33</v>
      </c>
      <c r="U13" s="222">
        <v>29</v>
      </c>
      <c r="V13" s="220">
        <f>U13+S13+O13+M13+K13+G13</f>
        <v>282</v>
      </c>
      <c r="W13" s="143"/>
      <c r="X13" s="109"/>
    </row>
    <row r="14" spans="1:29" s="7" customFormat="1" ht="15.75">
      <c r="A14" s="101" t="s">
        <v>155</v>
      </c>
      <c r="B14" s="101">
        <v>3</v>
      </c>
      <c r="C14" s="102" t="s">
        <v>144</v>
      </c>
      <c r="D14" s="103" t="s">
        <v>100</v>
      </c>
      <c r="E14" s="225">
        <v>2009</v>
      </c>
      <c r="F14" s="190"/>
      <c r="G14" s="95"/>
      <c r="H14" s="94"/>
      <c r="I14" s="95"/>
      <c r="J14" s="94"/>
      <c r="K14" s="204"/>
      <c r="L14" s="190">
        <v>40</v>
      </c>
      <c r="M14" s="95">
        <v>25</v>
      </c>
      <c r="N14" s="104">
        <v>8</v>
      </c>
      <c r="O14" s="185">
        <v>108</v>
      </c>
      <c r="P14" s="2">
        <v>29</v>
      </c>
      <c r="Q14" s="216">
        <v>32</v>
      </c>
      <c r="R14" s="211"/>
      <c r="S14" s="90"/>
      <c r="T14" s="104">
        <v>52</v>
      </c>
      <c r="U14" s="204">
        <v>19</v>
      </c>
      <c r="V14" s="218">
        <f>U14+Q14+O14+M14</f>
        <v>184</v>
      </c>
      <c r="W14" s="92"/>
    </row>
    <row r="15" spans="1:29" s="6" customFormat="1" ht="15.75">
      <c r="A15" s="101" t="s">
        <v>156</v>
      </c>
      <c r="B15" s="101">
        <v>1</v>
      </c>
      <c r="C15" s="13" t="s">
        <v>143</v>
      </c>
      <c r="D15" s="136" t="s">
        <v>75</v>
      </c>
      <c r="E15" s="193">
        <v>2009</v>
      </c>
      <c r="F15" s="197"/>
      <c r="G15" s="90"/>
      <c r="H15" s="3"/>
      <c r="I15" s="90"/>
      <c r="J15" s="3"/>
      <c r="K15" s="209"/>
      <c r="L15" s="197">
        <v>60</v>
      </c>
      <c r="M15" s="90">
        <v>12</v>
      </c>
      <c r="N15" s="3">
        <v>10</v>
      </c>
      <c r="O15" s="186">
        <v>102</v>
      </c>
      <c r="P15" s="2">
        <v>59</v>
      </c>
      <c r="Q15" s="217">
        <v>15</v>
      </c>
      <c r="R15" s="197"/>
      <c r="S15" s="90"/>
      <c r="T15" s="3"/>
      <c r="U15" s="209"/>
      <c r="V15" s="218">
        <f>Q15+O15+M15</f>
        <v>129</v>
      </c>
      <c r="W15" s="17"/>
      <c r="X15" s="109"/>
    </row>
    <row r="16" spans="1:29" s="7" customFormat="1" ht="15.75">
      <c r="A16" s="101" t="s">
        <v>157</v>
      </c>
      <c r="B16" s="101"/>
      <c r="C16" s="102" t="s">
        <v>171</v>
      </c>
      <c r="D16" s="103" t="s">
        <v>101</v>
      </c>
      <c r="E16" s="199">
        <v>2009</v>
      </c>
      <c r="F16" s="190"/>
      <c r="G16" s="95"/>
      <c r="H16" s="94"/>
      <c r="I16" s="95"/>
      <c r="J16" s="94"/>
      <c r="K16" s="204"/>
      <c r="L16" s="190">
        <v>56</v>
      </c>
      <c r="M16" s="95">
        <v>13</v>
      </c>
      <c r="N16" s="104">
        <v>10</v>
      </c>
      <c r="O16" s="185">
        <v>102</v>
      </c>
      <c r="P16" s="2">
        <v>48</v>
      </c>
      <c r="Q16" s="216">
        <v>20</v>
      </c>
      <c r="R16" s="190">
        <v>58</v>
      </c>
      <c r="S16" s="95">
        <v>15</v>
      </c>
      <c r="T16" s="104">
        <v>59</v>
      </c>
      <c r="U16" s="204">
        <v>15</v>
      </c>
      <c r="V16" s="218">
        <f>U16+S16+Q16+O16+M16</f>
        <v>165</v>
      </c>
      <c r="W16" s="92"/>
    </row>
    <row r="17" spans="1:31" ht="15.75">
      <c r="A17" s="101" t="s">
        <v>158</v>
      </c>
      <c r="B17" s="149"/>
      <c r="C17" s="102" t="s">
        <v>174</v>
      </c>
      <c r="D17" s="171" t="s">
        <v>100</v>
      </c>
      <c r="E17" s="194">
        <v>2009</v>
      </c>
      <c r="F17" s="198"/>
      <c r="G17" s="135"/>
      <c r="H17" s="149"/>
      <c r="I17" s="90"/>
      <c r="J17" s="2"/>
      <c r="K17" s="209"/>
      <c r="L17" s="211">
        <v>65</v>
      </c>
      <c r="M17" s="90">
        <v>9</v>
      </c>
      <c r="N17" s="2"/>
      <c r="O17" s="224"/>
      <c r="P17" s="2">
        <v>67</v>
      </c>
      <c r="Q17" s="209">
        <v>10</v>
      </c>
      <c r="R17" s="211">
        <v>56</v>
      </c>
      <c r="S17" s="90">
        <v>16</v>
      </c>
      <c r="T17" s="2">
        <v>64</v>
      </c>
      <c r="U17" s="209">
        <v>11</v>
      </c>
      <c r="V17" s="218">
        <f>U17+S17+Q17+M17</f>
        <v>46</v>
      </c>
      <c r="W17" s="149"/>
      <c r="X17" s="22"/>
    </row>
    <row r="18" spans="1:31" ht="15">
      <c r="A18" s="6"/>
      <c r="B18" s="6"/>
      <c r="C18" s="170"/>
      <c r="D18" s="170"/>
      <c r="E18" s="16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170"/>
      <c r="W18" s="6"/>
      <c r="X18" s="22"/>
    </row>
    <row r="19" spans="1:31" s="6" customFormat="1">
      <c r="C19" s="22"/>
      <c r="X19" s="7"/>
      <c r="AE19" s="50"/>
    </row>
    <row r="20" spans="1:31" s="6" customFormat="1">
      <c r="A20"/>
      <c r="B20"/>
      <c r="C20" s="22"/>
      <c r="D20" s="22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31" s="6" customFormat="1">
      <c r="A21"/>
      <c r="B21"/>
      <c r="C21" s="22"/>
      <c r="D21" s="22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31">
      <c r="C22" s="22"/>
    </row>
  </sheetData>
  <mergeCells count="9">
    <mergeCell ref="V4:V5"/>
    <mergeCell ref="W4:W5"/>
    <mergeCell ref="F4:K4"/>
    <mergeCell ref="A1:W1"/>
    <mergeCell ref="A2:W2"/>
    <mergeCell ref="R4:U4"/>
    <mergeCell ref="L4:Q4"/>
    <mergeCell ref="A4:B5"/>
    <mergeCell ref="C4:C5"/>
  </mergeCells>
  <pageMargins left="0.11811023622047245" right="0.11811023622047245" top="0.35433070866141736" bottom="0.35433070866141736" header="0.31496062992125984" footer="0.31496062992125984"/>
  <pageSetup paperSize="9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N63"/>
  <sheetViews>
    <sheetView view="pageBreakPreview" zoomScaleNormal="93" zoomScaleSheetLayoutView="100" workbookViewId="0">
      <pane xSplit="2" ySplit="9" topLeftCell="AK10" activePane="bottomRight" state="frozen"/>
      <selection pane="topRight" activeCell="D1" sqref="D1"/>
      <selection pane="bottomLeft" activeCell="A10" sqref="A10"/>
      <selection pane="bottomRight" activeCell="AQ22" sqref="AQ22"/>
    </sheetView>
  </sheetViews>
  <sheetFormatPr defaultRowHeight="12.75"/>
  <cols>
    <col min="1" max="1" width="3.7109375" customWidth="1"/>
    <col min="2" max="2" width="21.5703125" customWidth="1"/>
    <col min="3" max="3" width="5.42578125" customWidth="1"/>
    <col min="4" max="4" width="15.5703125" customWidth="1"/>
    <col min="5" max="5" width="6.42578125" customWidth="1"/>
    <col min="6" max="6" width="5.140625" customWidth="1"/>
    <col min="7" max="7" width="5.5703125" customWidth="1"/>
    <col min="8" max="8" width="5" customWidth="1"/>
    <col min="9" max="9" width="5.5703125" customWidth="1"/>
    <col min="10" max="10" width="4.28515625" customWidth="1"/>
    <col min="11" max="11" width="4.42578125" customWidth="1"/>
    <col min="12" max="12" width="4" customWidth="1"/>
    <col min="13" max="13" width="4.140625" customWidth="1"/>
    <col min="14" max="14" width="4" customWidth="1"/>
    <col min="15" max="15" width="5.42578125" customWidth="1"/>
    <col min="16" max="16" width="4.28515625" customWidth="1"/>
    <col min="17" max="17" width="4.5703125" customWidth="1"/>
    <col min="18" max="18" width="4.28515625" customWidth="1"/>
    <col min="19" max="20" width="4.85546875" customWidth="1"/>
    <col min="21" max="21" width="5.140625" customWidth="1"/>
    <col min="22" max="22" width="4.85546875" customWidth="1"/>
    <col min="23" max="30" width="4.28515625" customWidth="1"/>
    <col min="31" max="31" width="5.5703125" customWidth="1"/>
    <col min="32" max="33" width="5.140625" customWidth="1"/>
    <col min="34" max="34" width="4.42578125" customWidth="1"/>
    <col min="35" max="35" width="5.140625" customWidth="1"/>
    <col min="36" max="36" width="4.28515625" customWidth="1"/>
    <col min="37" max="37" width="5.85546875" customWidth="1"/>
    <col min="38" max="38" width="4.28515625" customWidth="1"/>
    <col min="39" max="39" width="6.140625" customWidth="1"/>
    <col min="40" max="40" width="4.28515625" customWidth="1"/>
    <col min="41" max="41" width="7.42578125" customWidth="1"/>
    <col min="42" max="42" width="8.7109375" customWidth="1"/>
    <col min="43" max="43" width="6.85546875" customWidth="1"/>
    <col min="44" max="44" width="7.28515625" customWidth="1"/>
    <col min="45" max="45" width="3.5703125" customWidth="1"/>
    <col min="46" max="46" width="5.42578125" customWidth="1"/>
    <col min="47" max="47" width="3.85546875" customWidth="1"/>
  </cols>
  <sheetData>
    <row r="1" spans="1:49">
      <c r="B1" s="22"/>
      <c r="C1" s="22"/>
      <c r="AW1" s="91"/>
    </row>
    <row r="2" spans="1:49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AF2" s="22"/>
      <c r="AJ2" s="22"/>
    </row>
    <row r="3" spans="1:49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AF3" s="22"/>
    </row>
    <row r="4" spans="1:49" ht="15">
      <c r="A4" s="327"/>
      <c r="B4" s="359" t="s">
        <v>189</v>
      </c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</row>
    <row r="5" spans="1:49" ht="6" customHeight="1">
      <c r="A5" s="327"/>
      <c r="B5" s="327"/>
      <c r="C5" s="327"/>
      <c r="D5" s="327"/>
      <c r="E5" s="327"/>
      <c r="F5" s="327"/>
      <c r="G5" s="327"/>
      <c r="H5" s="328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9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</row>
    <row r="6" spans="1:49" ht="15">
      <c r="A6" s="359" t="s">
        <v>133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29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9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49" s="5" customFormat="1" ht="89.25" customHeight="1">
      <c r="A8" s="348" t="s">
        <v>85</v>
      </c>
      <c r="B8" s="355" t="s">
        <v>73</v>
      </c>
      <c r="C8" s="348" t="s">
        <v>25</v>
      </c>
      <c r="D8" s="362" t="s">
        <v>26</v>
      </c>
      <c r="E8" s="367" t="s">
        <v>186</v>
      </c>
      <c r="F8" s="368"/>
      <c r="G8" s="368"/>
      <c r="H8" s="368"/>
      <c r="I8" s="368"/>
      <c r="J8" s="369"/>
      <c r="K8" s="363" t="s">
        <v>187</v>
      </c>
      <c r="L8" s="340"/>
      <c r="M8" s="340"/>
      <c r="N8" s="340"/>
      <c r="O8" s="340"/>
      <c r="P8" s="365"/>
      <c r="Q8" s="363" t="s">
        <v>188</v>
      </c>
      <c r="R8" s="364"/>
      <c r="S8" s="364"/>
      <c r="T8" s="364"/>
      <c r="U8" s="356" t="s">
        <v>184</v>
      </c>
      <c r="V8" s="357"/>
      <c r="W8" s="357"/>
      <c r="X8" s="357"/>
      <c r="Y8" s="357"/>
      <c r="Z8" s="357"/>
      <c r="AA8" s="357"/>
      <c r="AB8" s="358"/>
      <c r="AC8" s="356" t="s">
        <v>204</v>
      </c>
      <c r="AD8" s="357"/>
      <c r="AE8" s="357"/>
      <c r="AF8" s="358"/>
      <c r="AG8" s="367" t="s">
        <v>185</v>
      </c>
      <c r="AH8" s="368"/>
      <c r="AI8" s="368"/>
      <c r="AJ8" s="368"/>
      <c r="AK8" s="368"/>
      <c r="AL8" s="368"/>
      <c r="AM8" s="368"/>
      <c r="AN8" s="370"/>
      <c r="AO8" s="371" t="s">
        <v>208</v>
      </c>
      <c r="AP8" s="367"/>
      <c r="AQ8" s="366" t="s">
        <v>77</v>
      </c>
      <c r="AR8" s="360" t="s">
        <v>24</v>
      </c>
      <c r="AS8" s="115"/>
      <c r="AT8" s="116"/>
    </row>
    <row r="9" spans="1:49" s="24" customFormat="1" ht="59.25" customHeight="1">
      <c r="A9" s="348"/>
      <c r="B9" s="355"/>
      <c r="C9" s="348"/>
      <c r="D9" s="362"/>
      <c r="E9" s="189" t="s">
        <v>165</v>
      </c>
      <c r="F9" s="243" t="s">
        <v>76</v>
      </c>
      <c r="G9" s="87" t="s">
        <v>95</v>
      </c>
      <c r="H9" s="243" t="s">
        <v>76</v>
      </c>
      <c r="I9" s="87" t="s">
        <v>181</v>
      </c>
      <c r="J9" s="305" t="s">
        <v>76</v>
      </c>
      <c r="K9" s="244" t="s">
        <v>134</v>
      </c>
      <c r="L9" s="243" t="s">
        <v>76</v>
      </c>
      <c r="M9" s="84" t="s">
        <v>99</v>
      </c>
      <c r="N9" s="243" t="s">
        <v>76</v>
      </c>
      <c r="O9" s="188" t="s">
        <v>177</v>
      </c>
      <c r="P9" s="305" t="s">
        <v>76</v>
      </c>
      <c r="Q9" s="257" t="s">
        <v>138</v>
      </c>
      <c r="R9" s="86" t="s">
        <v>76</v>
      </c>
      <c r="S9" s="172" t="s">
        <v>99</v>
      </c>
      <c r="T9" s="86" t="s">
        <v>76</v>
      </c>
      <c r="U9" s="275" t="s">
        <v>151</v>
      </c>
      <c r="V9" s="242" t="s">
        <v>76</v>
      </c>
      <c r="W9" s="226" t="s">
        <v>96</v>
      </c>
      <c r="X9" s="242" t="s">
        <v>76</v>
      </c>
      <c r="Y9" s="226" t="s">
        <v>139</v>
      </c>
      <c r="Z9" s="242" t="s">
        <v>76</v>
      </c>
      <c r="AA9" s="226" t="s">
        <v>182</v>
      </c>
      <c r="AB9" s="274" t="s">
        <v>76</v>
      </c>
      <c r="AC9" s="258" t="s">
        <v>96</v>
      </c>
      <c r="AD9" s="242" t="s">
        <v>76</v>
      </c>
      <c r="AE9" s="226" t="s">
        <v>151</v>
      </c>
      <c r="AF9" s="307" t="s">
        <v>76</v>
      </c>
      <c r="AG9" s="189" t="s">
        <v>139</v>
      </c>
      <c r="AH9" s="242" t="s">
        <v>76</v>
      </c>
      <c r="AI9" s="226" t="s">
        <v>151</v>
      </c>
      <c r="AJ9" s="306" t="s">
        <v>76</v>
      </c>
      <c r="AK9" s="226" t="s">
        <v>180</v>
      </c>
      <c r="AL9" s="242" t="s">
        <v>76</v>
      </c>
      <c r="AM9" s="226" t="s">
        <v>183</v>
      </c>
      <c r="AN9" s="307" t="s">
        <v>76</v>
      </c>
      <c r="AO9" s="189" t="s">
        <v>203</v>
      </c>
      <c r="AP9" s="242" t="s">
        <v>76</v>
      </c>
      <c r="AQ9" s="366"/>
      <c r="AR9" s="361"/>
      <c r="AV9" s="82"/>
    </row>
    <row r="10" spans="1:49" ht="15">
      <c r="A10" s="98" t="s">
        <v>154</v>
      </c>
      <c r="B10" s="89" t="s">
        <v>88</v>
      </c>
      <c r="C10" s="89">
        <v>2006</v>
      </c>
      <c r="D10" s="298" t="s">
        <v>98</v>
      </c>
      <c r="E10" s="245">
        <v>15</v>
      </c>
      <c r="F10" s="159">
        <v>37</v>
      </c>
      <c r="G10" s="93">
        <v>15</v>
      </c>
      <c r="H10" s="159">
        <v>37</v>
      </c>
      <c r="I10" s="93"/>
      <c r="J10" s="246"/>
      <c r="K10" s="245"/>
      <c r="L10" s="159"/>
      <c r="M10" s="160"/>
      <c r="N10" s="173"/>
      <c r="O10" s="93"/>
      <c r="P10" s="246"/>
      <c r="Q10" s="245">
        <v>10</v>
      </c>
      <c r="R10" s="159">
        <v>48</v>
      </c>
      <c r="S10" s="93">
        <v>12</v>
      </c>
      <c r="T10" s="159">
        <v>43</v>
      </c>
      <c r="U10" s="268"/>
      <c r="V10" s="159"/>
      <c r="W10" s="231"/>
      <c r="X10" s="159"/>
      <c r="Y10" s="231"/>
      <c r="Z10" s="159"/>
      <c r="AA10" s="231"/>
      <c r="AB10" s="246"/>
      <c r="AC10" s="259"/>
      <c r="AD10" s="159"/>
      <c r="AE10" s="231"/>
      <c r="AF10" s="246"/>
      <c r="AG10" s="262"/>
      <c r="AH10" s="228"/>
      <c r="AI10" s="229"/>
      <c r="AJ10" s="230"/>
      <c r="AK10" s="229"/>
      <c r="AL10" s="228"/>
      <c r="AM10" s="229"/>
      <c r="AN10" s="266"/>
      <c r="AO10" s="245">
        <v>15</v>
      </c>
      <c r="AP10" s="159">
        <v>37</v>
      </c>
      <c r="AQ10" s="317">
        <f>AP10+T10+R10+H10+F10</f>
        <v>202</v>
      </c>
      <c r="AR10" s="318">
        <v>3</v>
      </c>
    </row>
    <row r="11" spans="1:49" s="6" customFormat="1" ht="15">
      <c r="A11" s="93" t="s">
        <v>155</v>
      </c>
      <c r="B11" s="89" t="s">
        <v>79</v>
      </c>
      <c r="C11" s="89">
        <v>2006</v>
      </c>
      <c r="D11" s="298" t="s">
        <v>4</v>
      </c>
      <c r="E11" s="245">
        <v>16</v>
      </c>
      <c r="F11" s="159">
        <v>35</v>
      </c>
      <c r="G11" s="93">
        <v>16</v>
      </c>
      <c r="H11" s="159">
        <v>35</v>
      </c>
      <c r="I11" s="161" t="s">
        <v>168</v>
      </c>
      <c r="J11" s="246"/>
      <c r="K11" s="245"/>
      <c r="L11" s="159"/>
      <c r="M11" s="88"/>
      <c r="N11" s="173"/>
      <c r="O11" s="93"/>
      <c r="P11" s="246"/>
      <c r="Q11" s="247"/>
      <c r="R11" s="162"/>
      <c r="S11" s="150"/>
      <c r="T11" s="162"/>
      <c r="U11" s="268"/>
      <c r="V11" s="159"/>
      <c r="W11" s="231"/>
      <c r="X11" s="159"/>
      <c r="Y11" s="231"/>
      <c r="Z11" s="159"/>
      <c r="AA11" s="231"/>
      <c r="AB11" s="246"/>
      <c r="AC11" s="259"/>
      <c r="AD11" s="159"/>
      <c r="AE11" s="231"/>
      <c r="AF11" s="246"/>
      <c r="AG11" s="263"/>
      <c r="AH11" s="228"/>
      <c r="AI11" s="229"/>
      <c r="AJ11" s="230"/>
      <c r="AK11" s="229"/>
      <c r="AL11" s="228"/>
      <c r="AM11" s="229"/>
      <c r="AN11" s="266"/>
      <c r="AO11" s="248"/>
      <c r="AP11" s="159"/>
      <c r="AQ11" s="317">
        <f>H11+F11</f>
        <v>70</v>
      </c>
      <c r="AR11" s="319">
        <v>5</v>
      </c>
    </row>
    <row r="12" spans="1:49" s="6" customFormat="1" ht="15">
      <c r="A12" s="93" t="s">
        <v>156</v>
      </c>
      <c r="B12" s="89" t="s">
        <v>150</v>
      </c>
      <c r="C12" s="89">
        <v>2007</v>
      </c>
      <c r="D12" s="279" t="s">
        <v>0</v>
      </c>
      <c r="E12" s="255">
        <v>21</v>
      </c>
      <c r="F12" s="162">
        <v>30</v>
      </c>
      <c r="G12" s="150">
        <v>21</v>
      </c>
      <c r="H12" s="162">
        <v>30</v>
      </c>
      <c r="I12" s="93">
        <v>8</v>
      </c>
      <c r="J12" s="250">
        <v>54</v>
      </c>
      <c r="K12" s="247"/>
      <c r="L12" s="162"/>
      <c r="M12" s="88"/>
      <c r="N12" s="174"/>
      <c r="O12" s="150"/>
      <c r="P12" s="250"/>
      <c r="Q12" s="247"/>
      <c r="R12" s="162"/>
      <c r="S12" s="150"/>
      <c r="T12" s="162"/>
      <c r="U12" s="268"/>
      <c r="V12" s="159"/>
      <c r="W12" s="231"/>
      <c r="X12" s="159"/>
      <c r="Y12" s="231"/>
      <c r="Z12" s="159"/>
      <c r="AA12" s="231"/>
      <c r="AB12" s="246"/>
      <c r="AC12" s="259"/>
      <c r="AD12" s="159"/>
      <c r="AE12" s="231"/>
      <c r="AF12" s="246"/>
      <c r="AG12" s="263"/>
      <c r="AH12" s="228"/>
      <c r="AI12" s="229"/>
      <c r="AJ12" s="230"/>
      <c r="AK12" s="229"/>
      <c r="AL12" s="228"/>
      <c r="AM12" s="229"/>
      <c r="AN12" s="266"/>
      <c r="AO12" s="301"/>
      <c r="AP12" s="167"/>
      <c r="AQ12" s="317">
        <f>J12+H12+F12</f>
        <v>114</v>
      </c>
      <c r="AR12" s="319">
        <v>4</v>
      </c>
    </row>
    <row r="13" spans="1:49" s="7" customFormat="1" ht="15">
      <c r="A13" s="98" t="s">
        <v>157</v>
      </c>
      <c r="B13" s="89" t="s">
        <v>87</v>
      </c>
      <c r="C13" s="98">
        <v>2007</v>
      </c>
      <c r="D13" s="256" t="s">
        <v>162</v>
      </c>
      <c r="E13" s="248">
        <v>17</v>
      </c>
      <c r="F13" s="159">
        <v>34</v>
      </c>
      <c r="G13" s="98">
        <v>10</v>
      </c>
      <c r="H13" s="159">
        <v>48</v>
      </c>
      <c r="I13" s="98">
        <v>7</v>
      </c>
      <c r="J13" s="246">
        <v>57</v>
      </c>
      <c r="K13" s="248">
        <v>10</v>
      </c>
      <c r="L13" s="159">
        <v>48</v>
      </c>
      <c r="M13" s="98">
        <v>9</v>
      </c>
      <c r="N13" s="173">
        <v>51</v>
      </c>
      <c r="O13" s="98">
        <v>7</v>
      </c>
      <c r="P13" s="246">
        <v>114</v>
      </c>
      <c r="Q13" s="248">
        <v>7</v>
      </c>
      <c r="R13" s="159">
        <v>57</v>
      </c>
      <c r="S13" s="98">
        <v>10</v>
      </c>
      <c r="T13" s="159">
        <v>48</v>
      </c>
      <c r="U13" s="269"/>
      <c r="V13" s="159"/>
      <c r="W13" s="231"/>
      <c r="X13" s="159"/>
      <c r="Y13" s="231"/>
      <c r="Z13" s="159"/>
      <c r="AA13" s="231"/>
      <c r="AB13" s="246"/>
      <c r="AC13" s="259"/>
      <c r="AD13" s="159"/>
      <c r="AE13" s="231"/>
      <c r="AF13" s="246"/>
      <c r="AG13" s="263"/>
      <c r="AH13" s="228"/>
      <c r="AI13" s="229"/>
      <c r="AJ13" s="230"/>
      <c r="AK13" s="229"/>
      <c r="AL13" s="228"/>
      <c r="AM13" s="229"/>
      <c r="AN13" s="266"/>
      <c r="AO13" s="248">
        <v>10</v>
      </c>
      <c r="AP13" s="159">
        <v>48</v>
      </c>
      <c r="AQ13" s="324">
        <f>AP13+T13+R13+P13+L13+H13+F13</f>
        <v>397</v>
      </c>
      <c r="AR13" s="319">
        <v>1</v>
      </c>
    </row>
    <row r="14" spans="1:49" s="7" customFormat="1" ht="15">
      <c r="A14" s="168" t="s">
        <v>158</v>
      </c>
      <c r="B14" s="299" t="s">
        <v>174</v>
      </c>
      <c r="C14" s="98">
        <v>2007</v>
      </c>
      <c r="D14" s="300" t="s">
        <v>7</v>
      </c>
      <c r="E14" s="301"/>
      <c r="F14" s="167"/>
      <c r="G14" s="168"/>
      <c r="H14" s="167"/>
      <c r="I14" s="168"/>
      <c r="J14" s="254"/>
      <c r="K14" s="301"/>
      <c r="L14" s="167"/>
      <c r="M14" s="168"/>
      <c r="N14" s="178"/>
      <c r="O14" s="168"/>
      <c r="P14" s="254"/>
      <c r="Q14" s="301"/>
      <c r="R14" s="167"/>
      <c r="S14" s="168"/>
      <c r="T14" s="167"/>
      <c r="U14" s="302"/>
      <c r="V14" s="167"/>
      <c r="W14" s="240"/>
      <c r="X14" s="167"/>
      <c r="Y14" s="240"/>
      <c r="Z14" s="167"/>
      <c r="AA14" s="240"/>
      <c r="AB14" s="254"/>
      <c r="AC14" s="261"/>
      <c r="AD14" s="167"/>
      <c r="AE14" s="240"/>
      <c r="AF14" s="254"/>
      <c r="AG14" s="288"/>
      <c r="AH14" s="293"/>
      <c r="AI14" s="294"/>
      <c r="AJ14" s="295"/>
      <c r="AK14" s="294"/>
      <c r="AL14" s="293"/>
      <c r="AM14" s="294"/>
      <c r="AN14" s="296"/>
      <c r="AO14" s="248">
        <v>17</v>
      </c>
      <c r="AP14" s="159">
        <v>34</v>
      </c>
      <c r="AQ14" s="325">
        <v>34</v>
      </c>
      <c r="AR14" s="330">
        <v>6</v>
      </c>
    </row>
    <row r="15" spans="1:49" ht="15.75" thickBot="1">
      <c r="A15" s="156" t="s">
        <v>159</v>
      </c>
      <c r="B15" s="157" t="s">
        <v>90</v>
      </c>
      <c r="C15" s="277">
        <v>2007</v>
      </c>
      <c r="D15" s="278" t="s">
        <v>4</v>
      </c>
      <c r="E15" s="272">
        <v>18</v>
      </c>
      <c r="F15" s="175">
        <v>33</v>
      </c>
      <c r="G15" s="158">
        <v>13</v>
      </c>
      <c r="H15" s="175">
        <v>41</v>
      </c>
      <c r="I15" s="158">
        <v>16</v>
      </c>
      <c r="J15" s="251">
        <v>35</v>
      </c>
      <c r="K15" s="249">
        <v>19</v>
      </c>
      <c r="L15" s="175">
        <v>32</v>
      </c>
      <c r="M15" s="158">
        <v>17</v>
      </c>
      <c r="N15" s="176">
        <v>34</v>
      </c>
      <c r="O15" s="158"/>
      <c r="P15" s="251"/>
      <c r="Q15" s="249"/>
      <c r="R15" s="175"/>
      <c r="S15" s="158">
        <v>16</v>
      </c>
      <c r="T15" s="175">
        <v>35</v>
      </c>
      <c r="U15" s="273"/>
      <c r="V15" s="175"/>
      <c r="W15" s="238"/>
      <c r="X15" s="175"/>
      <c r="Y15" s="238"/>
      <c r="Z15" s="175"/>
      <c r="AA15" s="238"/>
      <c r="AB15" s="251"/>
      <c r="AC15" s="260"/>
      <c r="AD15" s="175"/>
      <c r="AE15" s="238"/>
      <c r="AF15" s="251"/>
      <c r="AG15" s="264"/>
      <c r="AH15" s="232"/>
      <c r="AI15" s="233"/>
      <c r="AJ15" s="234"/>
      <c r="AK15" s="233"/>
      <c r="AL15" s="232"/>
      <c r="AM15" s="233"/>
      <c r="AN15" s="267"/>
      <c r="AO15" s="249">
        <v>14</v>
      </c>
      <c r="AP15" s="175">
        <v>39</v>
      </c>
      <c r="AQ15" s="326">
        <f>AP15+T15+N15+L15+J15+H15+F15</f>
        <v>249</v>
      </c>
      <c r="AR15" s="331">
        <v>2</v>
      </c>
    </row>
    <row r="16" spans="1:49" ht="15.75" thickTop="1">
      <c r="A16" s="131" t="s">
        <v>154</v>
      </c>
      <c r="B16" s="89" t="s">
        <v>89</v>
      </c>
      <c r="C16" s="150">
        <v>2007</v>
      </c>
      <c r="D16" s="256" t="s">
        <v>162</v>
      </c>
      <c r="E16" s="247">
        <v>3</v>
      </c>
      <c r="F16" s="162">
        <v>78</v>
      </c>
      <c r="G16" s="150">
        <v>1</v>
      </c>
      <c r="H16" s="162">
        <v>100</v>
      </c>
      <c r="I16" s="165">
        <v>2</v>
      </c>
      <c r="J16" s="250">
        <v>88</v>
      </c>
      <c r="K16" s="247">
        <v>4</v>
      </c>
      <c r="L16" s="162">
        <v>70</v>
      </c>
      <c r="M16" s="93" t="s">
        <v>168</v>
      </c>
      <c r="N16" s="174"/>
      <c r="O16" s="150">
        <v>7</v>
      </c>
      <c r="P16" s="250">
        <v>114</v>
      </c>
      <c r="Q16" s="247">
        <v>2</v>
      </c>
      <c r="R16" s="162">
        <v>88</v>
      </c>
      <c r="S16" s="150">
        <v>2</v>
      </c>
      <c r="T16" s="162">
        <v>88</v>
      </c>
      <c r="U16" s="268">
        <v>2</v>
      </c>
      <c r="V16" s="159">
        <v>145</v>
      </c>
      <c r="W16" s="231">
        <v>4</v>
      </c>
      <c r="X16" s="159">
        <v>70</v>
      </c>
      <c r="Y16" s="231">
        <v>4</v>
      </c>
      <c r="Z16" s="159">
        <v>70</v>
      </c>
      <c r="AA16" s="231">
        <v>4</v>
      </c>
      <c r="AB16" s="246">
        <v>70</v>
      </c>
      <c r="AC16" s="259">
        <v>29</v>
      </c>
      <c r="AD16" s="159">
        <v>92</v>
      </c>
      <c r="AE16" s="231">
        <v>15</v>
      </c>
      <c r="AF16" s="246">
        <v>167</v>
      </c>
      <c r="AG16" s="248">
        <v>73</v>
      </c>
      <c r="AH16" s="159">
        <v>109</v>
      </c>
      <c r="AI16" s="231">
        <v>15</v>
      </c>
      <c r="AJ16" s="173">
        <v>168</v>
      </c>
      <c r="AK16" s="231">
        <v>33</v>
      </c>
      <c r="AL16" s="159">
        <v>149</v>
      </c>
      <c r="AM16" s="231">
        <v>4</v>
      </c>
      <c r="AN16" s="246">
        <v>187</v>
      </c>
      <c r="AO16" s="304">
        <v>13</v>
      </c>
      <c r="AP16" s="177">
        <v>41</v>
      </c>
      <c r="AQ16" s="317">
        <f>AP16+AN16+AL16+AJ16+AH16+AF16+AD16+AB16+Z16+X16+V16+T16+R16+P16+L16+J16+H16+F16</f>
        <v>1894</v>
      </c>
      <c r="AR16" s="318">
        <v>1</v>
      </c>
    </row>
    <row r="17" spans="1:44" ht="15.75" thickBot="1">
      <c r="A17" s="132" t="s">
        <v>155</v>
      </c>
      <c r="B17" s="88" t="s">
        <v>78</v>
      </c>
      <c r="C17" s="98">
        <v>2006</v>
      </c>
      <c r="D17" s="280" t="s">
        <v>97</v>
      </c>
      <c r="E17" s="248">
        <v>16</v>
      </c>
      <c r="F17" s="159">
        <v>35</v>
      </c>
      <c r="G17" s="98">
        <v>16</v>
      </c>
      <c r="H17" s="159">
        <v>35</v>
      </c>
      <c r="I17" s="98">
        <v>24</v>
      </c>
      <c r="J17" s="246">
        <v>27</v>
      </c>
      <c r="K17" s="248">
        <v>10</v>
      </c>
      <c r="L17" s="159">
        <v>48</v>
      </c>
      <c r="M17" s="93">
        <v>20</v>
      </c>
      <c r="N17" s="173">
        <v>31</v>
      </c>
      <c r="O17" s="98"/>
      <c r="P17" s="246"/>
      <c r="Q17" s="248">
        <v>10</v>
      </c>
      <c r="R17" s="159">
        <v>48</v>
      </c>
      <c r="S17" s="98">
        <v>6</v>
      </c>
      <c r="T17" s="159">
        <v>61</v>
      </c>
      <c r="U17" s="268"/>
      <c r="V17" s="159"/>
      <c r="W17" s="231"/>
      <c r="X17" s="159"/>
      <c r="Y17" s="231"/>
      <c r="Z17" s="159"/>
      <c r="AA17" s="231"/>
      <c r="AB17" s="246"/>
      <c r="AD17" s="159"/>
      <c r="AE17" s="231"/>
      <c r="AF17" s="246"/>
      <c r="AG17" s="248"/>
      <c r="AH17" s="159"/>
      <c r="AI17" s="231"/>
      <c r="AJ17" s="173"/>
      <c r="AK17" s="231"/>
      <c r="AL17" s="159"/>
      <c r="AM17" s="231"/>
      <c r="AN17" s="246"/>
      <c r="AO17" s="253">
        <v>10</v>
      </c>
      <c r="AP17" s="173">
        <v>48</v>
      </c>
      <c r="AQ17" s="317">
        <f>AP17+T17+R17+N17+L17+J17+H17+F17</f>
        <v>333</v>
      </c>
      <c r="AR17" s="319">
        <v>2</v>
      </c>
    </row>
    <row r="18" spans="1:44" ht="15.75" thickBot="1">
      <c r="A18" s="132" t="s">
        <v>156</v>
      </c>
      <c r="B18" s="133" t="s">
        <v>137</v>
      </c>
      <c r="C18" s="163">
        <v>2006</v>
      </c>
      <c r="D18" s="279" t="s">
        <v>0</v>
      </c>
      <c r="E18" s="252"/>
      <c r="F18" s="164"/>
      <c r="G18" s="163">
        <v>5</v>
      </c>
      <c r="H18" s="164">
        <v>65</v>
      </c>
      <c r="I18" s="163">
        <v>4</v>
      </c>
      <c r="J18" s="270">
        <v>70</v>
      </c>
      <c r="K18" s="252">
        <v>21</v>
      </c>
      <c r="L18" s="164">
        <v>30</v>
      </c>
      <c r="M18" s="187">
        <v>7</v>
      </c>
      <c r="N18" s="177">
        <v>57</v>
      </c>
      <c r="O18" s="163"/>
      <c r="P18" s="270"/>
      <c r="Q18" s="252"/>
      <c r="R18" s="164"/>
      <c r="S18" s="163">
        <v>22</v>
      </c>
      <c r="T18" s="164">
        <v>29</v>
      </c>
      <c r="U18" s="269"/>
      <c r="V18" s="164"/>
      <c r="W18" s="239"/>
      <c r="X18" s="164"/>
      <c r="Y18" s="239"/>
      <c r="Z18" s="164"/>
      <c r="AA18" s="239"/>
      <c r="AB18" s="270"/>
      <c r="AC18" s="268"/>
      <c r="AD18" s="164"/>
      <c r="AE18" s="239"/>
      <c r="AF18" s="270"/>
      <c r="AG18" s="265"/>
      <c r="AH18" s="235"/>
      <c r="AI18" s="236"/>
      <c r="AJ18" s="237"/>
      <c r="AK18" s="236"/>
      <c r="AL18" s="235"/>
      <c r="AM18" s="236"/>
      <c r="AN18" s="271"/>
      <c r="AO18" s="334">
        <v>14</v>
      </c>
      <c r="AP18" s="333">
        <v>39</v>
      </c>
      <c r="AQ18" s="320">
        <f>T18+N18+L18+J18+H18</f>
        <v>251</v>
      </c>
      <c r="AR18" s="321">
        <v>3</v>
      </c>
    </row>
    <row r="19" spans="1:44" ht="15">
      <c r="A19" s="154" t="s">
        <v>157</v>
      </c>
      <c r="B19" s="88" t="s">
        <v>135</v>
      </c>
      <c r="C19" s="98">
        <v>2007</v>
      </c>
      <c r="D19" s="256" t="s">
        <v>162</v>
      </c>
      <c r="E19" s="248">
        <v>32</v>
      </c>
      <c r="F19" s="159">
        <v>19</v>
      </c>
      <c r="G19" s="93"/>
      <c r="H19" s="159"/>
      <c r="I19" s="93" t="s">
        <v>168</v>
      </c>
      <c r="J19" s="246"/>
      <c r="K19" s="245">
        <v>20</v>
      </c>
      <c r="L19" s="159">
        <v>31</v>
      </c>
      <c r="M19" s="93">
        <v>10</v>
      </c>
      <c r="N19" s="173">
        <v>48</v>
      </c>
      <c r="O19" s="93"/>
      <c r="P19" s="246"/>
      <c r="Q19" s="245">
        <v>20</v>
      </c>
      <c r="R19" s="159">
        <v>31</v>
      </c>
      <c r="S19" s="93">
        <v>19</v>
      </c>
      <c r="T19" s="159">
        <v>32</v>
      </c>
      <c r="U19" s="268"/>
      <c r="V19" s="159"/>
      <c r="W19" s="231"/>
      <c r="X19" s="159"/>
      <c r="Y19" s="231"/>
      <c r="Z19" s="159"/>
      <c r="AA19" s="231"/>
      <c r="AB19" s="246"/>
      <c r="AC19" s="259"/>
      <c r="AD19" s="159"/>
      <c r="AE19" s="231"/>
      <c r="AF19" s="246"/>
      <c r="AG19" s="262"/>
      <c r="AH19" s="228"/>
      <c r="AI19" s="229"/>
      <c r="AJ19" s="230"/>
      <c r="AK19" s="229"/>
      <c r="AL19" s="228"/>
      <c r="AM19" s="229"/>
      <c r="AN19" s="266"/>
      <c r="AO19" s="304">
        <v>25</v>
      </c>
      <c r="AP19" s="173">
        <v>26</v>
      </c>
      <c r="AQ19" s="317">
        <f>AP19+T19+R19+N19+L19+F19</f>
        <v>187</v>
      </c>
      <c r="AR19" s="318">
        <v>4</v>
      </c>
    </row>
    <row r="20" spans="1:44" ht="15">
      <c r="A20" s="93">
        <v>5</v>
      </c>
      <c r="B20" s="151" t="s">
        <v>166</v>
      </c>
      <c r="C20" s="241">
        <v>2007</v>
      </c>
      <c r="D20" s="281" t="s">
        <v>97</v>
      </c>
      <c r="E20" s="253">
        <v>25</v>
      </c>
      <c r="F20" s="167">
        <v>26</v>
      </c>
      <c r="G20" s="166"/>
      <c r="H20" s="167"/>
      <c r="I20" s="166">
        <v>23</v>
      </c>
      <c r="J20" s="254">
        <v>28</v>
      </c>
      <c r="K20" s="253" t="s">
        <v>168</v>
      </c>
      <c r="L20" s="167"/>
      <c r="M20" s="93" t="s">
        <v>168</v>
      </c>
      <c r="N20" s="178"/>
      <c r="O20" s="166"/>
      <c r="P20" s="254"/>
      <c r="Q20" s="253">
        <v>23</v>
      </c>
      <c r="R20" s="167">
        <v>28</v>
      </c>
      <c r="S20" s="166">
        <v>21</v>
      </c>
      <c r="T20" s="167">
        <v>30</v>
      </c>
      <c r="U20" s="268"/>
      <c r="V20" s="159"/>
      <c r="W20" s="231"/>
      <c r="X20" s="159"/>
      <c r="Y20" s="231"/>
      <c r="Z20" s="159"/>
      <c r="AA20" s="231"/>
      <c r="AB20" s="246"/>
      <c r="AC20" s="261"/>
      <c r="AD20" s="167"/>
      <c r="AE20" s="240"/>
      <c r="AF20" s="254"/>
      <c r="AG20" s="262"/>
      <c r="AH20" s="228"/>
      <c r="AI20" s="229"/>
      <c r="AJ20" s="230"/>
      <c r="AK20" s="229"/>
      <c r="AL20" s="228"/>
      <c r="AM20" s="229"/>
      <c r="AN20" s="266"/>
      <c r="AO20" s="245">
        <v>26</v>
      </c>
      <c r="AP20" s="173">
        <v>25</v>
      </c>
      <c r="AQ20" s="322">
        <f>AP20+T20+R20+J20+F20</f>
        <v>137</v>
      </c>
      <c r="AR20" s="323">
        <v>5</v>
      </c>
    </row>
    <row r="21" spans="1:44" ht="15">
      <c r="A21" s="276" t="s">
        <v>159</v>
      </c>
      <c r="B21" s="288" t="s">
        <v>137</v>
      </c>
      <c r="C21" s="168">
        <v>2007</v>
      </c>
      <c r="D21" s="281" t="s">
        <v>169</v>
      </c>
      <c r="E21" s="253">
        <v>17</v>
      </c>
      <c r="F21" s="167">
        <v>34</v>
      </c>
      <c r="G21" s="166">
        <v>25</v>
      </c>
      <c r="H21" s="167">
        <v>26</v>
      </c>
      <c r="I21" s="166">
        <v>26</v>
      </c>
      <c r="J21" s="254">
        <v>25</v>
      </c>
      <c r="K21" s="253"/>
      <c r="L21" s="167"/>
      <c r="M21" s="166"/>
      <c r="N21" s="178"/>
      <c r="O21" s="166"/>
      <c r="P21" s="254"/>
      <c r="Q21" s="253"/>
      <c r="R21" s="167"/>
      <c r="S21" s="289" t="s">
        <v>130</v>
      </c>
      <c r="T21" s="290"/>
      <c r="U21" s="291"/>
      <c r="V21" s="167"/>
      <c r="W21" s="240"/>
      <c r="X21" s="167"/>
      <c r="Y21" s="240"/>
      <c r="Z21" s="167"/>
      <c r="AA21" s="240"/>
      <c r="AB21" s="254"/>
      <c r="AC21" s="261"/>
      <c r="AD21" s="167"/>
      <c r="AE21" s="240"/>
      <c r="AF21" s="254"/>
      <c r="AG21" s="292"/>
      <c r="AH21" s="293"/>
      <c r="AI21" s="294"/>
      <c r="AJ21" s="295"/>
      <c r="AK21" s="294"/>
      <c r="AL21" s="293"/>
      <c r="AM21" s="294"/>
      <c r="AN21" s="296"/>
      <c r="AO21" s="245"/>
      <c r="AP21" s="173"/>
      <c r="AQ21" s="322">
        <f>T20+R20+J20+F20</f>
        <v>112</v>
      </c>
      <c r="AR21" s="323">
        <v>6</v>
      </c>
    </row>
    <row r="22" spans="1:44" ht="15">
      <c r="A22" s="297" t="s">
        <v>160</v>
      </c>
      <c r="B22" s="88" t="s">
        <v>202</v>
      </c>
      <c r="C22" s="93">
        <v>2007</v>
      </c>
      <c r="D22" s="298" t="s">
        <v>21</v>
      </c>
      <c r="E22" s="303"/>
      <c r="F22" s="135"/>
      <c r="G22" s="25"/>
      <c r="H22" s="135"/>
      <c r="I22" s="25"/>
      <c r="J22" s="210"/>
      <c r="K22" s="303"/>
      <c r="L22" s="135"/>
      <c r="M22" s="25"/>
      <c r="N22" s="135"/>
      <c r="O22" s="25"/>
      <c r="P22" s="210"/>
      <c r="Q22" s="303"/>
      <c r="R22" s="135"/>
      <c r="S22" s="25"/>
      <c r="T22" s="210"/>
      <c r="U22" s="303"/>
      <c r="V22" s="135"/>
      <c r="W22" s="25"/>
      <c r="X22" s="135"/>
      <c r="Y22" s="25"/>
      <c r="Z22" s="135"/>
      <c r="AA22" s="25"/>
      <c r="AB22" s="210"/>
      <c r="AC22" s="303"/>
      <c r="AD22" s="135"/>
      <c r="AE22" s="25"/>
      <c r="AF22" s="210"/>
      <c r="AG22" s="303"/>
      <c r="AH22" s="135"/>
      <c r="AI22" s="25"/>
      <c r="AJ22" s="135"/>
      <c r="AK22" s="25"/>
      <c r="AL22" s="135"/>
      <c r="AM22" s="134"/>
      <c r="AN22" s="210"/>
      <c r="AO22" s="245">
        <v>34</v>
      </c>
      <c r="AP22" s="173">
        <v>17</v>
      </c>
      <c r="AQ22" s="245">
        <v>17</v>
      </c>
      <c r="AR22" s="332">
        <v>7</v>
      </c>
    </row>
    <row r="23" spans="1:44">
      <c r="A23" s="22"/>
    </row>
    <row r="24" spans="1:44">
      <c r="V24" s="22"/>
      <c r="W24" s="22"/>
      <c r="AN24" s="22"/>
      <c r="AO24" s="227"/>
    </row>
    <row r="25" spans="1:44">
      <c r="AN25" s="22"/>
    </row>
    <row r="26" spans="1:44">
      <c r="AN26" s="22"/>
    </row>
    <row r="27" spans="1:44">
      <c r="B27" s="22"/>
      <c r="AN27" s="22"/>
    </row>
    <row r="28" spans="1:44">
      <c r="B28" s="22"/>
      <c r="AN28" s="22"/>
    </row>
    <row r="29" spans="1:44">
      <c r="B29" s="22"/>
      <c r="AN29" s="22"/>
    </row>
    <row r="30" spans="1:44">
      <c r="AN30" s="22"/>
    </row>
    <row r="31" spans="1:44">
      <c r="AN31" s="22"/>
    </row>
    <row r="32" spans="1:44">
      <c r="AN32" s="22"/>
    </row>
    <row r="33" spans="40:170">
      <c r="AN33" s="22"/>
    </row>
    <row r="34" spans="40:170">
      <c r="AN34" s="22"/>
    </row>
    <row r="35" spans="40:170">
      <c r="AN35" s="22"/>
    </row>
    <row r="36" spans="40:170">
      <c r="AN36" s="22"/>
    </row>
    <row r="37" spans="40:170">
      <c r="AN37" s="22"/>
    </row>
    <row r="38" spans="40:170">
      <c r="AN38" s="22"/>
    </row>
    <row r="39" spans="40:170">
      <c r="AN39" s="22"/>
    </row>
    <row r="40" spans="40:170">
      <c r="AN40" s="22"/>
    </row>
    <row r="41" spans="40:170">
      <c r="AN41" s="22"/>
    </row>
    <row r="42" spans="40:170">
      <c r="AN42" s="22"/>
    </row>
    <row r="43" spans="40:170">
      <c r="AN43" s="22"/>
    </row>
    <row r="44" spans="40:170">
      <c r="AN44" s="22"/>
    </row>
    <row r="45" spans="40:170">
      <c r="AN45" s="22"/>
    </row>
    <row r="46" spans="40:170">
      <c r="AN46" s="22"/>
    </row>
    <row r="47" spans="40:170">
      <c r="AN47" s="22"/>
    </row>
    <row r="48" spans="40:170">
      <c r="AN48" s="22"/>
      <c r="FN48" s="22"/>
    </row>
    <row r="49" spans="40:40">
      <c r="AN49" s="22"/>
    </row>
    <row r="50" spans="40:40">
      <c r="AN50" s="22"/>
    </row>
    <row r="51" spans="40:40">
      <c r="AN51" s="22"/>
    </row>
    <row r="52" spans="40:40">
      <c r="AN52" s="22"/>
    </row>
    <row r="53" spans="40:40">
      <c r="AN53" s="22"/>
    </row>
    <row r="54" spans="40:40">
      <c r="AN54" s="22"/>
    </row>
    <row r="55" spans="40:40">
      <c r="AN55" s="22"/>
    </row>
    <row r="56" spans="40:40">
      <c r="AN56" s="22"/>
    </row>
    <row r="57" spans="40:40">
      <c r="AN57" s="22"/>
    </row>
    <row r="58" spans="40:40">
      <c r="AN58" s="22"/>
    </row>
    <row r="59" spans="40:40">
      <c r="AN59" s="22"/>
    </row>
    <row r="60" spans="40:40">
      <c r="AN60" s="22"/>
    </row>
    <row r="61" spans="40:40">
      <c r="AN61" s="22"/>
    </row>
    <row r="62" spans="40:40">
      <c r="AN62" s="22"/>
    </row>
    <row r="63" spans="40:40">
      <c r="AN63" s="22"/>
    </row>
  </sheetData>
  <mergeCells count="15">
    <mergeCell ref="U8:AB8"/>
    <mergeCell ref="B4:U4"/>
    <mergeCell ref="A6:T6"/>
    <mergeCell ref="AR8:AR9"/>
    <mergeCell ref="D8:D9"/>
    <mergeCell ref="Q8:T8"/>
    <mergeCell ref="A8:A9"/>
    <mergeCell ref="B8:B9"/>
    <mergeCell ref="C8:C9"/>
    <mergeCell ref="K8:P8"/>
    <mergeCell ref="AQ8:AQ9"/>
    <mergeCell ref="E8:J8"/>
    <mergeCell ref="AG8:AN8"/>
    <mergeCell ref="AC8:AF8"/>
    <mergeCell ref="AO8:AP8"/>
  </mergeCells>
  <pageMargins left="0.19685039370078741" right="0.19685039370078741" top="0.74803149606299213" bottom="0.74803149606299213" header="0.31496062992125984" footer="0.31496062992125984"/>
  <pageSetup paperSize="9" orientation="landscape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J28"/>
  <sheetViews>
    <sheetView workbookViewId="0">
      <pane xSplit="2" ySplit="6" topLeftCell="N7" activePane="bottomRight" state="frozen"/>
      <selection pane="topRight" activeCell="C1" sqref="C1"/>
      <selection pane="bottomLeft" activeCell="A5" sqref="A5"/>
      <selection pane="bottomRight" activeCell="E7" sqref="E7:AV8"/>
    </sheetView>
  </sheetViews>
  <sheetFormatPr defaultRowHeight="12.75"/>
  <cols>
    <col min="1" max="1" width="3" customWidth="1"/>
    <col min="2" max="2" width="16.28515625" customWidth="1"/>
    <col min="3" max="3" width="7.140625" customWidth="1"/>
    <col min="4" max="4" width="16.42578125" customWidth="1"/>
    <col min="5" max="5" width="5" customWidth="1"/>
    <col min="6" max="6" width="4" customWidth="1"/>
    <col min="7" max="7" width="4.140625" customWidth="1"/>
    <col min="8" max="8" width="4" customWidth="1"/>
    <col min="9" max="10" width="3.28515625" hidden="1" customWidth="1"/>
    <col min="11" max="11" width="5.140625" customWidth="1"/>
    <col min="12" max="12" width="3.5703125" customWidth="1"/>
    <col min="13" max="13" width="4.85546875" customWidth="1"/>
    <col min="14" max="14" width="3.5703125" customWidth="1"/>
    <col min="15" max="15" width="4.42578125" customWidth="1"/>
    <col min="16" max="16" width="4" customWidth="1"/>
    <col min="17" max="17" width="4.28515625" customWidth="1"/>
    <col min="18" max="18" width="3.7109375" customWidth="1"/>
    <col min="19" max="19" width="4.140625" customWidth="1"/>
    <col min="20" max="20" width="3.140625" customWidth="1"/>
    <col min="21" max="22" width="4.28515625" customWidth="1"/>
    <col min="23" max="23" width="5.140625" customWidth="1"/>
    <col min="24" max="24" width="3.85546875" customWidth="1"/>
    <col min="25" max="25" width="4.7109375" customWidth="1"/>
    <col min="26" max="26" width="3.7109375" customWidth="1"/>
    <col min="27" max="27" width="4.5703125" customWidth="1"/>
    <col min="28" max="28" width="3.85546875" customWidth="1"/>
    <col min="29" max="29" width="4.42578125" customWidth="1"/>
    <col min="30" max="30" width="3.7109375" customWidth="1"/>
    <col min="31" max="32" width="4.140625" customWidth="1"/>
    <col min="33" max="33" width="4.28515625" customWidth="1"/>
    <col min="34" max="34" width="5" customWidth="1"/>
    <col min="35" max="35" width="5.28515625" customWidth="1"/>
    <col min="36" max="36" width="3.85546875" customWidth="1"/>
    <col min="37" max="37" width="4.5703125" customWidth="1"/>
    <col min="38" max="38" width="4.85546875" customWidth="1"/>
    <col min="39" max="39" width="4.28515625" customWidth="1"/>
    <col min="40" max="40" width="4.42578125" customWidth="1"/>
    <col min="41" max="41" width="5.140625" style="83" customWidth="1"/>
    <col min="42" max="42" width="4" customWidth="1"/>
    <col min="43" max="43" width="4.42578125" customWidth="1"/>
    <col min="44" max="44" width="4.7109375" customWidth="1"/>
    <col min="45" max="45" width="4.42578125" customWidth="1"/>
    <col min="46" max="46" width="4" customWidth="1"/>
    <col min="47" max="47" width="5.140625" customWidth="1"/>
    <col min="48" max="49" width="5.5703125" customWidth="1"/>
    <col min="50" max="50" width="4.7109375" customWidth="1"/>
    <col min="51" max="51" width="4.5703125" customWidth="1"/>
    <col min="52" max="52" width="4.85546875" customWidth="1"/>
    <col min="53" max="54" width="5.28515625" customWidth="1"/>
    <col min="55" max="55" width="5.5703125" customWidth="1"/>
    <col min="56" max="56" width="5.7109375" customWidth="1"/>
    <col min="57" max="57" width="4" customWidth="1"/>
    <col min="58" max="58" width="5.140625" customWidth="1"/>
    <col min="59" max="59" width="4.42578125" customWidth="1"/>
    <col min="60" max="60" width="5.140625" customWidth="1"/>
    <col min="61" max="61" width="4.42578125" customWidth="1"/>
    <col min="62" max="62" width="4.5703125" customWidth="1"/>
    <col min="63" max="64" width="5" customWidth="1"/>
    <col min="65" max="65" width="5.28515625" customWidth="1"/>
    <col min="66" max="66" width="5" customWidth="1"/>
    <col min="67" max="67" width="5.28515625" customWidth="1"/>
    <col min="68" max="68" width="4.5703125" customWidth="1"/>
    <col min="69" max="69" width="4.85546875" customWidth="1"/>
  </cols>
  <sheetData>
    <row r="1" spans="1:166">
      <c r="B1" s="22"/>
      <c r="C1" s="22"/>
    </row>
    <row r="2" spans="1:166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</row>
    <row r="3" spans="1:166" ht="15">
      <c r="A3" s="350" t="s">
        <v>192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</row>
    <row r="4" spans="1:166" ht="15">
      <c r="A4" s="350" t="s">
        <v>193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</row>
    <row r="5" spans="1:166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</row>
    <row r="6" spans="1:166" ht="13.5" thickBot="1">
      <c r="A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Z6" s="28"/>
      <c r="AE6" s="28"/>
      <c r="AG6" s="22"/>
      <c r="AH6" s="22"/>
      <c r="AI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</row>
    <row r="7" spans="1:166" s="5" customFormat="1" ht="80.25" customHeight="1" thickBot="1">
      <c r="A7" s="372" t="s">
        <v>85</v>
      </c>
      <c r="B7" s="373" t="s">
        <v>73</v>
      </c>
      <c r="C7" s="372" t="s">
        <v>152</v>
      </c>
      <c r="D7" s="373" t="s">
        <v>26</v>
      </c>
      <c r="E7" s="378"/>
      <c r="F7" s="379"/>
      <c r="G7" s="379"/>
      <c r="H7" s="379"/>
      <c r="I7" s="379"/>
      <c r="J7" s="379"/>
      <c r="K7" s="379"/>
      <c r="L7" s="380"/>
      <c r="M7" s="381"/>
      <c r="N7" s="382"/>
      <c r="O7" s="382"/>
      <c r="P7" s="383"/>
      <c r="Q7" s="375"/>
      <c r="R7" s="376"/>
      <c r="S7" s="376"/>
      <c r="T7" s="377"/>
      <c r="U7" s="384"/>
      <c r="V7" s="385"/>
      <c r="W7" s="385"/>
      <c r="X7" s="385"/>
      <c r="Y7" s="385"/>
      <c r="Z7" s="386"/>
      <c r="AA7" s="384"/>
      <c r="AB7" s="385"/>
      <c r="AC7" s="385"/>
      <c r="AD7" s="386"/>
      <c r="AE7" s="384"/>
      <c r="AF7" s="385"/>
      <c r="AG7" s="385"/>
      <c r="AH7" s="385"/>
      <c r="AI7" s="385"/>
      <c r="AJ7" s="385"/>
      <c r="AK7" s="385"/>
      <c r="AL7" s="386"/>
      <c r="AM7" s="390"/>
      <c r="AN7" s="391"/>
      <c r="AO7" s="387"/>
      <c r="AP7" s="387"/>
      <c r="AQ7" s="387"/>
      <c r="AR7" s="387"/>
      <c r="AS7" s="387"/>
      <c r="AT7" s="387"/>
      <c r="AU7" s="388"/>
      <c r="AV7" s="389"/>
      <c r="AW7" s="117" t="s">
        <v>77</v>
      </c>
      <c r="AX7" s="126" t="s">
        <v>24</v>
      </c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</row>
    <row r="8" spans="1:166" s="24" customFormat="1" ht="49.5" customHeight="1" thickBot="1">
      <c r="A8" s="372"/>
      <c r="B8" s="373"/>
      <c r="C8" s="372"/>
      <c r="D8" s="374"/>
      <c r="E8" s="70"/>
      <c r="F8" s="71"/>
      <c r="G8" s="69"/>
      <c r="H8" s="72"/>
      <c r="I8" s="73"/>
      <c r="J8" s="74"/>
      <c r="K8" s="70"/>
      <c r="L8" s="54"/>
      <c r="M8" s="62"/>
      <c r="N8" s="65"/>
      <c r="O8" s="68"/>
      <c r="P8" s="63"/>
      <c r="Q8" s="64"/>
      <c r="R8" s="65"/>
      <c r="S8" s="66"/>
      <c r="T8" s="56"/>
      <c r="U8" s="66"/>
      <c r="V8" s="56"/>
      <c r="W8" s="66"/>
      <c r="X8" s="56"/>
      <c r="Y8" s="66"/>
      <c r="Z8" s="56"/>
      <c r="AA8" s="66"/>
      <c r="AB8" s="56"/>
      <c r="AC8" s="66"/>
      <c r="AD8" s="56"/>
      <c r="AE8" s="66"/>
      <c r="AF8" s="56"/>
      <c r="AG8" s="60"/>
      <c r="AH8" s="61"/>
      <c r="AI8" s="58"/>
      <c r="AJ8" s="56"/>
      <c r="AK8" s="66"/>
      <c r="AL8" s="56"/>
      <c r="AM8" s="67"/>
      <c r="AN8" s="114"/>
      <c r="AO8" s="70"/>
      <c r="AP8" s="54"/>
      <c r="AQ8" s="70"/>
      <c r="AR8" s="54"/>
      <c r="AS8" s="70"/>
      <c r="AT8" s="54"/>
      <c r="AU8" s="70"/>
      <c r="AV8" s="54"/>
      <c r="AW8" s="59"/>
      <c r="AX8" s="59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</row>
    <row r="9" spans="1:166" s="6" customFormat="1" ht="16.5" thickBot="1">
      <c r="A9" s="31">
        <v>1</v>
      </c>
      <c r="B9" s="30"/>
      <c r="C9" s="57"/>
      <c r="D9" s="30"/>
      <c r="E9" s="119"/>
      <c r="F9" s="120"/>
      <c r="G9" s="121"/>
      <c r="H9" s="122"/>
      <c r="I9" s="123"/>
      <c r="J9" s="124"/>
      <c r="K9" s="125"/>
      <c r="L9" s="52"/>
      <c r="M9" s="75"/>
      <c r="N9" s="76"/>
      <c r="O9" s="77"/>
      <c r="P9" s="78"/>
      <c r="Q9" s="79"/>
      <c r="R9" s="80"/>
      <c r="S9" s="51"/>
      <c r="T9" s="52"/>
      <c r="U9" s="51"/>
      <c r="V9" s="52"/>
      <c r="W9" s="51"/>
      <c r="X9" s="52"/>
      <c r="Y9" s="51"/>
      <c r="Z9" s="52"/>
      <c r="AA9" s="51"/>
      <c r="AB9" s="52"/>
      <c r="AC9" s="51"/>
      <c r="AD9" s="52"/>
      <c r="AE9" s="51"/>
      <c r="AF9" s="52"/>
      <c r="AG9" s="51"/>
      <c r="AH9" s="52"/>
      <c r="AI9" s="55"/>
      <c r="AJ9" s="52"/>
      <c r="AK9" s="51"/>
      <c r="AL9" s="53"/>
      <c r="AM9" s="55"/>
      <c r="AN9" s="53"/>
      <c r="AO9" s="125"/>
      <c r="AP9" s="52"/>
      <c r="AQ9" s="125"/>
      <c r="AR9" s="52"/>
      <c r="AS9" s="125"/>
      <c r="AT9" s="52"/>
      <c r="AU9" s="125"/>
      <c r="AV9" s="52"/>
      <c r="AW9" s="118"/>
      <c r="AX9" s="99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</row>
    <row r="14" spans="1:166">
      <c r="H14" t="s">
        <v>94</v>
      </c>
    </row>
    <row r="17" spans="18:58">
      <c r="W17" t="s">
        <v>94</v>
      </c>
    </row>
    <row r="22" spans="18:58">
      <c r="R22" t="s">
        <v>94</v>
      </c>
    </row>
    <row r="28" spans="18:58">
      <c r="BF28" t="s">
        <v>94</v>
      </c>
    </row>
  </sheetData>
  <mergeCells count="17">
    <mergeCell ref="AE7:AL7"/>
    <mergeCell ref="AA7:AD7"/>
    <mergeCell ref="AO7:AT7"/>
    <mergeCell ref="AU7:AV7"/>
    <mergeCell ref="AM7:AN7"/>
    <mergeCell ref="A2:T2"/>
    <mergeCell ref="A7:A8"/>
    <mergeCell ref="B7:B8"/>
    <mergeCell ref="C7:C8"/>
    <mergeCell ref="A3:X3"/>
    <mergeCell ref="A4:X4"/>
    <mergeCell ref="D7:D8"/>
    <mergeCell ref="Q7:T7"/>
    <mergeCell ref="A5:T5"/>
    <mergeCell ref="E7:L7"/>
    <mergeCell ref="M7:P7"/>
    <mergeCell ref="U7:Z7"/>
  </mergeCells>
  <pageMargins left="0.19685039370078741" right="0.19685039370078741" top="0.19685039370078741" bottom="0.19685039370078741" header="0.31496062992125984" footer="0.31496062992125984"/>
  <pageSetup paperSize="9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кол-во набранных очков</vt:lpstr>
      <vt:lpstr>13-14</vt:lpstr>
      <vt:lpstr>15-16</vt:lpstr>
      <vt:lpstr>17-18</vt:lpstr>
      <vt:lpstr>19-20</vt:lpstr>
      <vt:lpstr>'19-20'!Заголовки_для_печати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ТВ2</dc:creator>
  <cp:lastModifiedBy>ДЮСШ</cp:lastModifiedBy>
  <cp:lastPrinted>2024-01-30T06:47:28Z</cp:lastPrinted>
  <dcterms:created xsi:type="dcterms:W3CDTF">2010-04-06T05:37:55Z</dcterms:created>
  <dcterms:modified xsi:type="dcterms:W3CDTF">2024-05-28T14:12:44Z</dcterms:modified>
</cp:coreProperties>
</file>