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" i="1" l="1"/>
  <c r="C8" i="1"/>
  <c r="D11" i="3"/>
  <c r="C11" i="3"/>
  <c r="E8" i="3"/>
  <c r="B20" i="2" l="1"/>
  <c r="B28" i="2" s="1"/>
  <c r="D23" i="2"/>
  <c r="D27" i="2"/>
  <c r="C28" i="2"/>
  <c r="E5" i="3" l="1"/>
  <c r="E6" i="3"/>
  <c r="E7" i="3"/>
  <c r="E9" i="3"/>
  <c r="E10" i="3"/>
  <c r="E4" i="3"/>
  <c r="D16" i="2" l="1"/>
  <c r="D17" i="2"/>
  <c r="D18" i="2"/>
  <c r="D19" i="2"/>
  <c r="D20" i="2"/>
  <c r="D21" i="2"/>
  <c r="D22" i="2"/>
  <c r="D24" i="2"/>
  <c r="D25" i="2"/>
  <c r="D26" i="2"/>
  <c r="D15" i="2"/>
  <c r="C10" i="2"/>
  <c r="B10" i="2"/>
  <c r="C3" i="1" l="1"/>
</calcChain>
</file>

<file path=xl/sharedStrings.xml><?xml version="1.0" encoding="utf-8"?>
<sst xmlns="http://schemas.openxmlformats.org/spreadsheetml/2006/main" count="65" uniqueCount="51">
  <si>
    <t>№ п/п</t>
  </si>
  <si>
    <t>Расходы всего за счет всех источников финансирования:</t>
  </si>
  <si>
    <t>таблица 1</t>
  </si>
  <si>
    <t>Заработная плата и начисления на оплату труда</t>
  </si>
  <si>
    <t>Услуги связи</t>
  </si>
  <si>
    <t>Транспортные услуги</t>
  </si>
  <si>
    <t>Коммунальные услуги, вывоз мусора</t>
  </si>
  <si>
    <r>
      <t>Услуги по содержанию имущества (</t>
    </r>
    <r>
      <rPr>
        <i/>
        <sz val="10"/>
        <color theme="1"/>
        <rFont val="Times New Roman"/>
        <family val="1"/>
        <charset val="204"/>
      </rPr>
      <t>Заправка катриждей, ремонты помещений и оборудования, дератизация, стирка белья, ТО автомобиля, систем пожарной сигнализации, приборов учета тепла и т.д.</t>
    </r>
    <r>
      <rPr>
        <sz val="12"/>
        <color theme="1"/>
        <rFont val="Times New Roman"/>
        <family val="1"/>
        <charset val="204"/>
      </rPr>
      <t>)</t>
    </r>
  </si>
  <si>
    <r>
      <t xml:space="preserve">Прочие выплаты </t>
    </r>
    <r>
      <rPr>
        <sz val="10"/>
        <color theme="1"/>
        <rFont val="Times New Roman"/>
        <family val="1"/>
        <charset val="204"/>
      </rPr>
      <t>(</t>
    </r>
    <r>
      <rPr>
        <i/>
        <sz val="10"/>
        <color theme="1"/>
        <rFont val="Times New Roman"/>
        <family val="1"/>
        <charset val="204"/>
      </rPr>
      <t>оплата проезда к месту отпуска, выплаты до 3-х лет, командировочные расходы</t>
    </r>
    <r>
      <rPr>
        <sz val="10"/>
        <color theme="1"/>
        <rFont val="Times New Roman"/>
        <family val="1"/>
        <charset val="204"/>
      </rPr>
      <t>)</t>
    </r>
  </si>
  <si>
    <r>
      <t>Прочие услуги (</t>
    </r>
    <r>
      <rPr>
        <i/>
        <sz val="10"/>
        <color theme="1"/>
        <rFont val="Times New Roman"/>
        <family val="1"/>
        <charset val="204"/>
      </rPr>
      <t>Оплата по договорам ГПХ за оказанные услуги, страхование имущества, охрана объектов, медицинский осмотр, приобретение бланков и т.д.</t>
    </r>
    <r>
      <rPr>
        <sz val="12"/>
        <color theme="1"/>
        <rFont val="Times New Roman"/>
        <family val="1"/>
        <charset val="204"/>
      </rPr>
      <t>)</t>
    </r>
  </si>
  <si>
    <r>
      <t>Социальное обеспечение (</t>
    </r>
    <r>
      <rPr>
        <i/>
        <sz val="10"/>
        <color theme="1"/>
        <rFont val="Times New Roman"/>
        <family val="1"/>
        <charset val="204"/>
      </rPr>
      <t>выплаты сиротам и лицам, находящимся под оаекой, выплаты по сокращению</t>
    </r>
    <r>
      <rPr>
        <sz val="12"/>
        <color theme="1"/>
        <rFont val="Times New Roman"/>
        <family val="1"/>
        <charset val="204"/>
      </rPr>
      <t>)</t>
    </r>
  </si>
  <si>
    <r>
      <t>Прочие расходы (</t>
    </r>
    <r>
      <rPr>
        <i/>
        <sz val="10"/>
        <color theme="1"/>
        <rFont val="Times New Roman"/>
        <family val="1"/>
        <charset val="204"/>
      </rPr>
      <t>стипендия, налоги</t>
    </r>
    <r>
      <rPr>
        <sz val="12"/>
        <color theme="1"/>
        <rFont val="Times New Roman"/>
        <family val="1"/>
        <charset val="204"/>
      </rPr>
      <t>)</t>
    </r>
  </si>
  <si>
    <t>Приобретение основных средств</t>
  </si>
  <si>
    <t>Приобретение материальных запасов</t>
  </si>
  <si>
    <t>Статьи расходов</t>
  </si>
  <si>
    <t>План</t>
  </si>
  <si>
    <t>Факт</t>
  </si>
  <si>
    <t>% исполнения</t>
  </si>
  <si>
    <t>таблица 2</t>
  </si>
  <si>
    <t>Фонд оплаты труда</t>
  </si>
  <si>
    <t>Прочие выплаты персоналу, в т.ч. Компенсационного характера</t>
  </si>
  <si>
    <t>Страховые взносы по обязательному социальному страхованию на выплаты по оплате труда</t>
  </si>
  <si>
    <t>Коммунальные расходы</t>
  </si>
  <si>
    <t xml:space="preserve">Социальное обеспечение </t>
  </si>
  <si>
    <t>Прочие расходы (уплата налогов сборов и иных платежей)</t>
  </si>
  <si>
    <t>Итого</t>
  </si>
  <si>
    <t>Страхование имущества</t>
  </si>
  <si>
    <t>таблица 3</t>
  </si>
  <si>
    <t>Работы, услуги по содержанию имущества</t>
  </si>
  <si>
    <t>Прочие работы, услуги</t>
  </si>
  <si>
    <t>Расходы по увеличению стоимости основных средств</t>
  </si>
  <si>
    <t>Расходы по увеличению материальных запасов</t>
  </si>
  <si>
    <t>Код субсидии</t>
  </si>
  <si>
    <t>План на 2021 год</t>
  </si>
  <si>
    <t>Факт 2021 год</t>
  </si>
  <si>
    <t>Предоставление отдельных мер поддержки обучающимся государственных образовательных организаций</t>
  </si>
  <si>
    <t>Реализация проектов и программ движения "Ворлдскилс Россия" на территории Республики Карелия, в том числе проведение регионального чемпионата профессионального мастерства по стандартам "Ворлдскилс"</t>
  </si>
  <si>
    <t>Реализация мероприятий по ежемесячному денежному вознаграждению за классное руководство (кураторство)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</si>
  <si>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Предоставление отдельных мер поддержки работникам государственных организаций</t>
  </si>
  <si>
    <t>таблица 4</t>
  </si>
  <si>
    <t>Расходование средств субсидий на иные цели за 2022 год</t>
  </si>
  <si>
    <t>Информация о расходовании финансовых и материальных средств за 2022 год</t>
  </si>
  <si>
    <t>Расходование субсидии на выполнение государственного задания за 2022 год</t>
  </si>
  <si>
    <t>Расходование средств поступивших от оказания платных услуг и иной приносящей доход деятельности за 2022 год</t>
  </si>
  <si>
    <t>Страхование</t>
  </si>
  <si>
    <t>Иные выплаты текущего характера физическим лицам</t>
  </si>
  <si>
    <t>Обеспечение надлежащих условий для обучения и пребывания обучающихся в государственных организциях</t>
  </si>
  <si>
    <t>Реализаци1 мероприятий за счет средств Резервного фонда Правительства Республики Карелия</t>
  </si>
  <si>
    <t xml:space="preserve"> реализацию мероприятий по достижению целей, показателей и результатов мероприятия "создание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</si>
  <si>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22-Е676010</t>
  </si>
  <si>
    <t>22-Е653590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</si>
</sst>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1" fontId="4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3" sqref="C3"/>
    </sheetView>
  </sheetViews>
  <sheetFormatPr defaultRowHeight="15.75" x14ac:dyDescent="0.25"/>
  <cols>
    <col min="1" max="1" width="5.5703125" style="1" customWidth="1"/>
    <col min="2" max="2" width="46.28515625" style="1" customWidth="1"/>
    <col min="3" max="3" width="18.7109375" style="1" customWidth="1"/>
    <col min="4" max="16384" width="9.140625" style="1"/>
  </cols>
  <sheetData>
    <row r="1" spans="1:4" x14ac:dyDescent="0.25">
      <c r="A1" s="20" t="s">
        <v>41</v>
      </c>
      <c r="B1" s="20"/>
      <c r="C1" s="20"/>
      <c r="D1" s="20"/>
    </row>
    <row r="2" spans="1:4" x14ac:dyDescent="0.25">
      <c r="D2" s="3" t="s">
        <v>2</v>
      </c>
    </row>
    <row r="3" spans="1:4" ht="31.5" x14ac:dyDescent="0.25">
      <c r="A3" s="4" t="s">
        <v>0</v>
      </c>
      <c r="B3" s="4" t="s">
        <v>1</v>
      </c>
      <c r="C3" s="19">
        <f>SUM(C4:C15)</f>
        <v>125267538.59999999</v>
      </c>
      <c r="D3" s="6">
        <v>1</v>
      </c>
    </row>
    <row r="4" spans="1:4" ht="31.5" x14ac:dyDescent="0.25">
      <c r="A4" s="18">
        <v>1</v>
      </c>
      <c r="B4" s="4" t="s">
        <v>3</v>
      </c>
      <c r="C4" s="19">
        <f>57790192.13+17498231.08</f>
        <v>75288423.210000008</v>
      </c>
      <c r="D4" s="18">
        <v>65.599999999999994</v>
      </c>
    </row>
    <row r="5" spans="1:4" ht="33" customHeight="1" x14ac:dyDescent="0.25">
      <c r="A5" s="18">
        <v>2</v>
      </c>
      <c r="B5" s="4" t="s">
        <v>8</v>
      </c>
      <c r="C5" s="19">
        <v>360486.02</v>
      </c>
      <c r="D5" s="18">
        <v>0.6</v>
      </c>
    </row>
    <row r="6" spans="1:4" x14ac:dyDescent="0.25">
      <c r="A6" s="18">
        <v>3</v>
      </c>
      <c r="B6" s="4" t="s">
        <v>4</v>
      </c>
      <c r="C6" s="19">
        <v>118861.24</v>
      </c>
      <c r="D6" s="18">
        <v>0.2</v>
      </c>
    </row>
    <row r="7" spans="1:4" x14ac:dyDescent="0.25">
      <c r="A7" s="18">
        <v>4</v>
      </c>
      <c r="B7" s="4" t="s">
        <v>5</v>
      </c>
      <c r="C7" s="19">
        <v>6810.39</v>
      </c>
      <c r="D7" s="18"/>
    </row>
    <row r="8" spans="1:4" x14ac:dyDescent="0.25">
      <c r="A8" s="18">
        <v>5</v>
      </c>
      <c r="B8" s="4" t="s">
        <v>6</v>
      </c>
      <c r="C8" s="19">
        <f>1006286.4+5222272.52</f>
        <v>6228558.9199999999</v>
      </c>
      <c r="D8" s="18">
        <v>6</v>
      </c>
    </row>
    <row r="9" spans="1:4" ht="69.75" x14ac:dyDescent="0.25">
      <c r="A9" s="18">
        <v>6</v>
      </c>
      <c r="B9" s="4" t="s">
        <v>7</v>
      </c>
      <c r="C9" s="19">
        <v>10027751.960000001</v>
      </c>
      <c r="D9" s="18">
        <v>2.6</v>
      </c>
    </row>
    <row r="10" spans="1:4" ht="57" x14ac:dyDescent="0.25">
      <c r="A10" s="18">
        <v>7</v>
      </c>
      <c r="B10" s="4" t="s">
        <v>9</v>
      </c>
      <c r="C10" s="19">
        <v>3810460.07</v>
      </c>
      <c r="D10" s="18">
        <v>3.3</v>
      </c>
    </row>
    <row r="11" spans="1:4" x14ac:dyDescent="0.25">
      <c r="A11" s="18">
        <v>8</v>
      </c>
      <c r="B11" s="4" t="s">
        <v>26</v>
      </c>
      <c r="C11" s="19">
        <v>44010.12</v>
      </c>
      <c r="D11" s="18">
        <v>0.1</v>
      </c>
    </row>
    <row r="12" spans="1:4" ht="44.25" x14ac:dyDescent="0.25">
      <c r="A12" s="18">
        <v>9</v>
      </c>
      <c r="B12" s="4" t="s">
        <v>10</v>
      </c>
      <c r="C12" s="19">
        <v>8025154.8300000001</v>
      </c>
      <c r="D12" s="18">
        <v>6.4</v>
      </c>
    </row>
    <row r="13" spans="1:4" x14ac:dyDescent="0.25">
      <c r="A13" s="18">
        <v>10</v>
      </c>
      <c r="B13" s="4" t="s">
        <v>11</v>
      </c>
      <c r="C13" s="19">
        <v>4897260.16</v>
      </c>
      <c r="D13" s="18">
        <v>4.9000000000000004</v>
      </c>
    </row>
    <row r="14" spans="1:4" x14ac:dyDescent="0.25">
      <c r="A14" s="18">
        <v>11</v>
      </c>
      <c r="B14" s="4" t="s">
        <v>12</v>
      </c>
      <c r="C14" s="19">
        <v>6574466.3600000003</v>
      </c>
      <c r="D14" s="18">
        <v>3.5</v>
      </c>
    </row>
    <row r="15" spans="1:4" x14ac:dyDescent="0.25">
      <c r="A15" s="18">
        <v>12</v>
      </c>
      <c r="B15" s="4" t="s">
        <v>13</v>
      </c>
      <c r="C15" s="19">
        <v>9885295.3200000003</v>
      </c>
      <c r="D15" s="18">
        <v>6.8</v>
      </c>
    </row>
    <row r="16" spans="1:4" x14ac:dyDescent="0.25">
      <c r="B16" s="2"/>
    </row>
    <row r="17" spans="1:4" ht="19.5" customHeight="1" x14ac:dyDescent="0.25">
      <c r="A17" s="21"/>
      <c r="B17" s="21"/>
      <c r="C17" s="21"/>
      <c r="D17" s="21"/>
    </row>
    <row r="18" spans="1:4" x14ac:dyDescent="0.25">
      <c r="B18" s="2"/>
      <c r="D18" s="3"/>
    </row>
    <row r="19" spans="1:4" x14ac:dyDescent="0.25">
      <c r="B19" s="2"/>
    </row>
    <row r="20" spans="1:4" x14ac:dyDescent="0.25">
      <c r="B20" s="2"/>
    </row>
    <row r="21" spans="1:4" x14ac:dyDescent="0.25">
      <c r="B21" s="2"/>
    </row>
    <row r="22" spans="1:4" x14ac:dyDescent="0.25">
      <c r="B22" s="2"/>
    </row>
    <row r="23" spans="1:4" x14ac:dyDescent="0.25">
      <c r="B23" s="2"/>
    </row>
    <row r="24" spans="1:4" x14ac:dyDescent="0.25">
      <c r="B24" s="2"/>
    </row>
    <row r="25" spans="1:4" x14ac:dyDescent="0.25">
      <c r="B25" s="2"/>
    </row>
    <row r="26" spans="1:4" x14ac:dyDescent="0.25">
      <c r="B26" s="2"/>
    </row>
    <row r="27" spans="1:4" x14ac:dyDescent="0.25">
      <c r="B27" s="2"/>
    </row>
  </sheetData>
  <mergeCells count="2">
    <mergeCell ref="A1:D1"/>
    <mergeCell ref="A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0" workbookViewId="0">
      <selection activeCell="B21" sqref="B21"/>
    </sheetView>
  </sheetViews>
  <sheetFormatPr defaultRowHeight="15.75" x14ac:dyDescent="0.25"/>
  <cols>
    <col min="1" max="1" width="35.140625" style="1" customWidth="1"/>
    <col min="2" max="2" width="16.5703125" style="1" customWidth="1"/>
    <col min="3" max="3" width="16.7109375" style="1" customWidth="1"/>
    <col min="4" max="4" width="12.7109375" style="1" customWidth="1"/>
    <col min="5" max="16384" width="9.140625" style="1"/>
  </cols>
  <sheetData>
    <row r="1" spans="1:6" ht="15.75" customHeight="1" x14ac:dyDescent="0.25">
      <c r="A1" s="21" t="s">
        <v>42</v>
      </c>
      <c r="B1" s="21"/>
      <c r="C1" s="21"/>
      <c r="D1" s="21"/>
    </row>
    <row r="2" spans="1:6" x14ac:dyDescent="0.25">
      <c r="D2" s="3" t="s">
        <v>18</v>
      </c>
    </row>
    <row r="3" spans="1:6" ht="30" customHeight="1" x14ac:dyDescent="0.25">
      <c r="A3" s="8" t="s">
        <v>14</v>
      </c>
      <c r="B3" s="8" t="s">
        <v>15</v>
      </c>
      <c r="C3" s="8" t="s">
        <v>16</v>
      </c>
      <c r="D3" s="9" t="s">
        <v>17</v>
      </c>
    </row>
    <row r="4" spans="1:6" x14ac:dyDescent="0.25">
      <c r="A4" s="5" t="s">
        <v>19</v>
      </c>
      <c r="B4" s="7">
        <v>48965022.700000003</v>
      </c>
      <c r="C4" s="7">
        <v>48965022.700000003</v>
      </c>
      <c r="D4" s="10">
        <v>100</v>
      </c>
      <c r="F4" s="22"/>
    </row>
    <row r="5" spans="1:6" ht="31.5" x14ac:dyDescent="0.25">
      <c r="A5" s="4" t="s">
        <v>20</v>
      </c>
      <c r="B5" s="7">
        <v>345</v>
      </c>
      <c r="C5" s="7">
        <v>345</v>
      </c>
      <c r="D5" s="10">
        <v>100</v>
      </c>
    </row>
    <row r="6" spans="1:6" ht="63" x14ac:dyDescent="0.25">
      <c r="A6" s="4" t="s">
        <v>21</v>
      </c>
      <c r="B6" s="7">
        <v>14876208.32</v>
      </c>
      <c r="C6" s="7">
        <v>14876208.32</v>
      </c>
      <c r="D6" s="10">
        <v>100</v>
      </c>
    </row>
    <row r="7" spans="1:6" x14ac:dyDescent="0.25">
      <c r="A7" s="4" t="s">
        <v>22</v>
      </c>
      <c r="B7" s="7">
        <v>4262400</v>
      </c>
      <c r="C7" s="7">
        <v>4262400</v>
      </c>
      <c r="D7" s="10">
        <v>100</v>
      </c>
    </row>
    <row r="8" spans="1:6" x14ac:dyDescent="0.25">
      <c r="A8" s="4" t="s">
        <v>23</v>
      </c>
      <c r="B8" s="7">
        <v>48723.98</v>
      </c>
      <c r="C8" s="7">
        <v>48723.98</v>
      </c>
      <c r="D8" s="10">
        <v>100</v>
      </c>
    </row>
    <row r="9" spans="1:6" ht="31.5" x14ac:dyDescent="0.25">
      <c r="A9" s="4" t="s">
        <v>24</v>
      </c>
      <c r="B9" s="7">
        <v>72500</v>
      </c>
      <c r="C9" s="7">
        <v>72500</v>
      </c>
      <c r="D9" s="10">
        <v>100</v>
      </c>
    </row>
    <row r="10" spans="1:6" x14ac:dyDescent="0.25">
      <c r="A10" s="4" t="s">
        <v>25</v>
      </c>
      <c r="B10" s="7">
        <f>SUM(B4:B9)</f>
        <v>68225200.000000015</v>
      </c>
      <c r="C10" s="7">
        <f>SUM(C4:C9)</f>
        <v>68225200.000000015</v>
      </c>
      <c r="D10" s="10">
        <v>100</v>
      </c>
    </row>
    <row r="11" spans="1:6" x14ac:dyDescent="0.25">
      <c r="A11" s="2"/>
    </row>
    <row r="12" spans="1:6" ht="33.75" customHeight="1" x14ac:dyDescent="0.25">
      <c r="A12" s="21" t="s">
        <v>43</v>
      </c>
      <c r="B12" s="21"/>
      <c r="C12" s="21"/>
      <c r="D12" s="21"/>
    </row>
    <row r="13" spans="1:6" x14ac:dyDescent="0.25">
      <c r="A13" s="2"/>
      <c r="D13" s="1" t="s">
        <v>27</v>
      </c>
    </row>
    <row r="14" spans="1:6" ht="33.75" customHeight="1" x14ac:dyDescent="0.25">
      <c r="A14" s="8" t="s">
        <v>14</v>
      </c>
      <c r="B14" s="8" t="s">
        <v>15</v>
      </c>
      <c r="C14" s="8" t="s">
        <v>16</v>
      </c>
      <c r="D14" s="9" t="s">
        <v>17</v>
      </c>
    </row>
    <row r="15" spans="1:6" x14ac:dyDescent="0.25">
      <c r="A15" s="5" t="s">
        <v>19</v>
      </c>
      <c r="B15" s="7">
        <v>6050300</v>
      </c>
      <c r="C15" s="7">
        <v>5523854.7699999996</v>
      </c>
      <c r="D15" s="11">
        <f>C15/B15*100</f>
        <v>91.29885741202915</v>
      </c>
    </row>
    <row r="16" spans="1:6" ht="31.5" x14ac:dyDescent="0.25">
      <c r="A16" s="4" t="s">
        <v>20</v>
      </c>
      <c r="B16" s="7">
        <v>239000</v>
      </c>
      <c r="C16" s="7">
        <v>186210.56</v>
      </c>
      <c r="D16" s="11">
        <f t="shared" ref="D16:D27" si="0">C16/B16*100</f>
        <v>77.912368200836823</v>
      </c>
    </row>
    <row r="17" spans="1:4" ht="63" x14ac:dyDescent="0.25">
      <c r="A17" s="4" t="s">
        <v>21</v>
      </c>
      <c r="B17" s="7">
        <v>1820700</v>
      </c>
      <c r="C17" s="7">
        <v>1637696.76</v>
      </c>
      <c r="D17" s="11">
        <f t="shared" si="0"/>
        <v>89.948742791234139</v>
      </c>
    </row>
    <row r="18" spans="1:4" x14ac:dyDescent="0.25">
      <c r="A18" s="4" t="s">
        <v>4</v>
      </c>
      <c r="B18" s="7">
        <v>130000</v>
      </c>
      <c r="C18" s="7">
        <v>118861.24</v>
      </c>
      <c r="D18" s="11">
        <f t="shared" si="0"/>
        <v>91.431723076923078</v>
      </c>
    </row>
    <row r="19" spans="1:4" x14ac:dyDescent="0.25">
      <c r="A19" s="4" t="s">
        <v>5</v>
      </c>
      <c r="B19" s="7">
        <v>20000</v>
      </c>
      <c r="C19" s="7">
        <v>6810.39</v>
      </c>
      <c r="D19" s="11">
        <f t="shared" si="0"/>
        <v>34.051950000000005</v>
      </c>
    </row>
    <row r="20" spans="1:4" x14ac:dyDescent="0.25">
      <c r="A20" s="4" t="s">
        <v>22</v>
      </c>
      <c r="B20" s="7">
        <f>284538+2342362</f>
        <v>2626900</v>
      </c>
      <c r="C20" s="7">
        <v>1966158.92</v>
      </c>
      <c r="D20" s="11">
        <f t="shared" si="0"/>
        <v>74.847117134264721</v>
      </c>
    </row>
    <row r="21" spans="1:4" ht="31.5" x14ac:dyDescent="0.25">
      <c r="A21" s="4" t="s">
        <v>28</v>
      </c>
      <c r="B21" s="7">
        <v>3900000</v>
      </c>
      <c r="C21" s="7">
        <v>3884751.96</v>
      </c>
      <c r="D21" s="11">
        <f t="shared" si="0"/>
        <v>99.609024615384612</v>
      </c>
    </row>
    <row r="22" spans="1:4" x14ac:dyDescent="0.25">
      <c r="A22" s="4" t="s">
        <v>29</v>
      </c>
      <c r="B22" s="7">
        <v>3382000</v>
      </c>
      <c r="C22" s="7">
        <v>3216056.06</v>
      </c>
      <c r="D22" s="11">
        <f t="shared" si="0"/>
        <v>95.093319337670025</v>
      </c>
    </row>
    <row r="23" spans="1:4" x14ac:dyDescent="0.25">
      <c r="A23" s="4" t="s">
        <v>44</v>
      </c>
      <c r="B23" s="7">
        <v>47800</v>
      </c>
      <c r="C23" s="7">
        <v>44010.12</v>
      </c>
      <c r="D23" s="11">
        <f t="shared" si="0"/>
        <v>92.071380753138072</v>
      </c>
    </row>
    <row r="24" spans="1:4" ht="31.5" x14ac:dyDescent="0.25">
      <c r="A24" s="4" t="s">
        <v>24</v>
      </c>
      <c r="B24" s="7">
        <v>49149.85</v>
      </c>
      <c r="C24" s="7">
        <v>32998.6</v>
      </c>
      <c r="D24" s="11">
        <f t="shared" si="0"/>
        <v>67.138760342096674</v>
      </c>
    </row>
    <row r="25" spans="1:4" ht="31.5" x14ac:dyDescent="0.25">
      <c r="A25" s="4" t="s">
        <v>30</v>
      </c>
      <c r="B25" s="7">
        <v>1638696.3</v>
      </c>
      <c r="C25" s="7">
        <v>1329471.32</v>
      </c>
      <c r="D25" s="11">
        <f t="shared" si="0"/>
        <v>81.129817648334239</v>
      </c>
    </row>
    <row r="26" spans="1:4" ht="31.5" x14ac:dyDescent="0.25">
      <c r="A26" s="4" t="s">
        <v>31</v>
      </c>
      <c r="B26" s="7">
        <v>7448057.8099999996</v>
      </c>
      <c r="C26" s="7">
        <v>6101684.8099999996</v>
      </c>
      <c r="D26" s="11">
        <f t="shared" si="0"/>
        <v>81.923166624830486</v>
      </c>
    </row>
    <row r="27" spans="1:4" ht="31.5" x14ac:dyDescent="0.25">
      <c r="A27" s="4" t="s">
        <v>45</v>
      </c>
      <c r="B27" s="7">
        <v>46000</v>
      </c>
      <c r="C27" s="7">
        <v>46000</v>
      </c>
      <c r="D27" s="11">
        <f t="shared" si="0"/>
        <v>100</v>
      </c>
    </row>
    <row r="28" spans="1:4" x14ac:dyDescent="0.25">
      <c r="A28" s="4" t="s">
        <v>25</v>
      </c>
      <c r="B28" s="7">
        <f>SUM(B15:B27)</f>
        <v>27398603.960000001</v>
      </c>
      <c r="C28" s="7">
        <f>SUM(C15:C27)</f>
        <v>24094565.509999994</v>
      </c>
      <c r="D28" s="5"/>
    </row>
    <row r="29" spans="1:4" x14ac:dyDescent="0.25">
      <c r="A29" s="2"/>
    </row>
  </sheetData>
  <mergeCells count="2">
    <mergeCell ref="A1:D1"/>
    <mergeCell ref="A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1" sqref="C11:D11"/>
    </sheetView>
  </sheetViews>
  <sheetFormatPr defaultRowHeight="15.75" x14ac:dyDescent="0.25"/>
  <cols>
    <col min="1" max="1" width="35.7109375" style="1" customWidth="1"/>
    <col min="2" max="2" width="10.5703125" style="1" customWidth="1"/>
    <col min="3" max="3" width="16" style="1" customWidth="1"/>
    <col min="4" max="4" width="15.85546875" style="1" customWidth="1"/>
    <col min="5" max="16384" width="9.140625" style="1"/>
  </cols>
  <sheetData>
    <row r="1" spans="1:5" x14ac:dyDescent="0.25">
      <c r="A1" s="20" t="s">
        <v>40</v>
      </c>
      <c r="B1" s="20"/>
      <c r="C1" s="20"/>
      <c r="D1" s="20"/>
      <c r="E1" s="20"/>
    </row>
    <row r="2" spans="1:5" x14ac:dyDescent="0.25">
      <c r="E2" s="3" t="s">
        <v>39</v>
      </c>
    </row>
    <row r="3" spans="1:5" ht="38.25" x14ac:dyDescent="0.25">
      <c r="A3" s="13" t="s">
        <v>14</v>
      </c>
      <c r="B3" s="13" t="s">
        <v>32</v>
      </c>
      <c r="C3" s="13" t="s">
        <v>33</v>
      </c>
      <c r="D3" s="13" t="s">
        <v>34</v>
      </c>
      <c r="E3" s="13" t="s">
        <v>17</v>
      </c>
    </row>
    <row r="4" spans="1:5" ht="60" x14ac:dyDescent="0.25">
      <c r="A4" s="14" t="s">
        <v>35</v>
      </c>
      <c r="B4" s="15">
        <v>2201</v>
      </c>
      <c r="C4" s="16">
        <v>14946172.41</v>
      </c>
      <c r="D4" s="16">
        <v>14946172.41</v>
      </c>
      <c r="E4" s="15">
        <f>D4/C4*100</f>
        <v>100</v>
      </c>
    </row>
    <row r="5" spans="1:5" ht="72.75" customHeight="1" x14ac:dyDescent="0.25">
      <c r="A5" s="2" t="s">
        <v>46</v>
      </c>
      <c r="B5" s="15">
        <v>2207</v>
      </c>
      <c r="C5" s="16">
        <v>5000000</v>
      </c>
      <c r="D5" s="16">
        <v>5000000</v>
      </c>
      <c r="E5" s="15">
        <f t="shared" ref="E5:E10" si="0">D5/C5*100</f>
        <v>100</v>
      </c>
    </row>
    <row r="6" spans="1:5" ht="45" x14ac:dyDescent="0.25">
      <c r="A6" s="14" t="s">
        <v>47</v>
      </c>
      <c r="B6" s="15">
        <v>2209</v>
      </c>
      <c r="C6" s="16">
        <v>553980</v>
      </c>
      <c r="D6" s="16">
        <v>553980</v>
      </c>
      <c r="E6" s="15">
        <f t="shared" si="0"/>
        <v>100</v>
      </c>
    </row>
    <row r="7" spans="1:5" ht="105" x14ac:dyDescent="0.25">
      <c r="A7" s="14" t="s">
        <v>36</v>
      </c>
      <c r="B7" s="15" t="s">
        <v>49</v>
      </c>
      <c r="C7" s="16">
        <v>1867124</v>
      </c>
      <c r="D7" s="16">
        <v>1867124</v>
      </c>
      <c r="E7" s="15">
        <f t="shared" si="0"/>
        <v>100</v>
      </c>
    </row>
    <row r="8" spans="1:5" ht="128.25" customHeight="1" x14ac:dyDescent="0.25">
      <c r="A8" s="14" t="s">
        <v>48</v>
      </c>
      <c r="B8" s="15" t="s">
        <v>50</v>
      </c>
      <c r="C8" s="16">
        <v>6120925.5599999996</v>
      </c>
      <c r="D8" s="16">
        <v>6120925.5599999996</v>
      </c>
      <c r="E8" s="15">
        <f t="shared" si="0"/>
        <v>100</v>
      </c>
    </row>
    <row r="9" spans="1:5" ht="186.75" customHeight="1" x14ac:dyDescent="0.25">
      <c r="A9" s="14" t="s">
        <v>37</v>
      </c>
      <c r="B9" s="15">
        <v>2210</v>
      </c>
      <c r="C9" s="16">
        <v>4253600</v>
      </c>
      <c r="D9" s="16">
        <v>4253600</v>
      </c>
      <c r="E9" s="17">
        <f t="shared" si="0"/>
        <v>100</v>
      </c>
    </row>
    <row r="10" spans="1:5" ht="45" x14ac:dyDescent="0.25">
      <c r="A10" s="14" t="s">
        <v>38</v>
      </c>
      <c r="B10" s="15">
        <v>2206</v>
      </c>
      <c r="C10" s="16">
        <v>173406.9</v>
      </c>
      <c r="D10" s="16">
        <v>173406.9</v>
      </c>
      <c r="E10" s="15">
        <f t="shared" si="0"/>
        <v>100</v>
      </c>
    </row>
    <row r="11" spans="1:5" x14ac:dyDescent="0.25">
      <c r="A11" s="2"/>
      <c r="C11" s="12">
        <f>SUM(C4:C10)</f>
        <v>32915208.869999997</v>
      </c>
      <c r="D11" s="12">
        <f>SUM(D4:D10)</f>
        <v>32915208.869999997</v>
      </c>
    </row>
    <row r="12" spans="1:5" x14ac:dyDescent="0.25">
      <c r="A12" s="2"/>
      <c r="C12" s="12"/>
      <c r="D12" s="12"/>
    </row>
    <row r="13" spans="1:5" x14ac:dyDescent="0.25">
      <c r="A13" s="2"/>
      <c r="C13" s="12"/>
      <c r="D13" s="12"/>
    </row>
    <row r="14" spans="1:5" x14ac:dyDescent="0.25">
      <c r="A14" s="2"/>
      <c r="C14" s="12"/>
      <c r="D14" s="12"/>
    </row>
    <row r="15" spans="1:5" x14ac:dyDescent="0.25">
      <c r="A15" s="2"/>
      <c r="C15" s="12"/>
      <c r="D15" s="12"/>
    </row>
    <row r="16" spans="1:5" x14ac:dyDescent="0.25">
      <c r="A16" s="2"/>
      <c r="C16" s="12"/>
      <c r="D16" s="12"/>
    </row>
    <row r="17" spans="1:4" x14ac:dyDescent="0.25">
      <c r="A17" s="2"/>
      <c r="C17" s="12"/>
      <c r="D17" s="12"/>
    </row>
    <row r="18" spans="1:4" x14ac:dyDescent="0.25">
      <c r="A18" s="2"/>
      <c r="C18" s="12"/>
      <c r="D18" s="12"/>
    </row>
    <row r="19" spans="1:4" x14ac:dyDescent="0.25">
      <c r="A19" s="2"/>
    </row>
    <row r="20" spans="1:4" x14ac:dyDescent="0.25">
      <c r="A20" s="2"/>
    </row>
    <row r="21" spans="1:4" x14ac:dyDescent="0.25">
      <c r="A21" s="2"/>
    </row>
    <row r="22" spans="1:4" x14ac:dyDescent="0.25">
      <c r="A22" s="2"/>
    </row>
    <row r="23" spans="1:4" x14ac:dyDescent="0.25">
      <c r="A23" s="2"/>
    </row>
  </sheetData>
  <mergeCells count="1">
    <mergeCell ref="A1:E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2023-02-02T11:22:01Z</dcterms:modified>
</cp:coreProperties>
</file>